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yangmiaomiao/Desktop/好好工作/康辉/抖音嘉年华/抖音直播 报销&amp;发票/"/>
    </mc:Choice>
  </mc:AlternateContent>
  <xr:revisionPtr revIDLastSave="0" documentId="13_ncr:1_{60467386-7BD4-9948-A3B8-682E4710063E}" xr6:coauthVersionLast="47" xr6:coauthVersionMax="47" xr10:uidLastSave="{00000000-0000-0000-0000-000000000000}"/>
  <bookViews>
    <workbookView xWindow="10600" yWindow="500" windowWidth="1538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  <c r="L45" i="3"/>
  <c r="H35" i="3"/>
  <c r="F46" i="3"/>
  <c r="H46" i="3"/>
  <c r="G46" i="3"/>
  <c r="H45" i="3"/>
  <c r="F35" i="3"/>
  <c r="F27" i="3"/>
  <c r="H40" i="3"/>
  <c r="F16" i="3"/>
  <c r="F31" i="3"/>
  <c r="F29" i="3"/>
  <c r="F59" i="3" l="1"/>
  <c r="H27" i="3" l="1"/>
  <c r="H34" i="3"/>
  <c r="H24" i="3"/>
  <c r="H25" i="3"/>
  <c r="H26" i="3"/>
  <c r="H21" i="3"/>
  <c r="H18" i="3"/>
  <c r="H17" i="3"/>
  <c r="H55" i="3" l="1"/>
  <c r="H49" i="3"/>
  <c r="H14" i="3"/>
  <c r="H56" i="3"/>
  <c r="H31" i="3" l="1"/>
  <c r="H39" i="3"/>
  <c r="H32" i="3"/>
  <c r="H41" i="3"/>
  <c r="H42" i="3"/>
  <c r="H29" i="3"/>
  <c r="H37" i="3"/>
  <c r="H38" i="3"/>
  <c r="H43" i="3"/>
  <c r="H36" i="3"/>
  <c r="H28" i="3"/>
  <c r="H33" i="3"/>
  <c r="H22" i="3"/>
  <c r="H23" i="3"/>
  <c r="H19" i="3"/>
  <c r="H20" i="3"/>
  <c r="H16" i="3"/>
  <c r="H30" i="3"/>
  <c r="H59" i="3"/>
  <c r="H53" i="3"/>
  <c r="G59" i="3"/>
  <c r="D59" i="3" l="1"/>
  <c r="C59" i="3"/>
  <c r="E55" i="3"/>
  <c r="E59" i="3" s="1"/>
  <c r="G54" i="3"/>
  <c r="F54" i="3"/>
  <c r="D54" i="3"/>
  <c r="C54" i="3"/>
  <c r="H54" i="3"/>
  <c r="E53" i="3"/>
  <c r="E54" i="3" s="1"/>
  <c r="G52" i="3"/>
  <c r="F52" i="3"/>
  <c r="D52" i="3"/>
  <c r="C52" i="3"/>
  <c r="H51" i="3"/>
  <c r="H52" i="3" s="1"/>
  <c r="E51" i="3"/>
  <c r="E52" i="3" s="1"/>
  <c r="G50" i="3"/>
  <c r="F50" i="3"/>
  <c r="D50" i="3"/>
  <c r="C50" i="3"/>
  <c r="H50" i="3"/>
  <c r="E49" i="3"/>
  <c r="E50" i="3" s="1"/>
  <c r="G48" i="3"/>
  <c r="F48" i="3"/>
  <c r="D48" i="3"/>
  <c r="C48" i="3"/>
  <c r="H47" i="3"/>
  <c r="H48" i="3" s="1"/>
  <c r="E47" i="3"/>
  <c r="E48" i="3" s="1"/>
  <c r="D46" i="3"/>
  <c r="C46" i="3"/>
  <c r="E16" i="3"/>
  <c r="E46" i="3" s="1"/>
  <c r="H15" i="3"/>
  <c r="G15" i="3"/>
  <c r="F15" i="3"/>
  <c r="D15" i="3"/>
  <c r="C15" i="3"/>
  <c r="E14" i="3"/>
  <c r="E15" i="3" s="1"/>
  <c r="G13" i="3"/>
  <c r="F13" i="3"/>
  <c r="D13" i="3"/>
  <c r="C13" i="3"/>
  <c r="H12" i="3"/>
  <c r="H13" i="3" s="1"/>
  <c r="E12" i="3"/>
  <c r="E13" i="3" s="1"/>
  <c r="G11" i="3"/>
  <c r="F11" i="3"/>
  <c r="D11" i="3"/>
  <c r="C11" i="3"/>
  <c r="H10" i="3"/>
  <c r="H11" i="3" s="1"/>
  <c r="E10" i="3"/>
  <c r="E11" i="3" s="1"/>
  <c r="G9" i="3"/>
  <c r="F9" i="3"/>
  <c r="D9" i="3"/>
  <c r="C9" i="3"/>
  <c r="H8" i="3"/>
  <c r="H9" i="3" s="1"/>
  <c r="E8" i="3"/>
  <c r="E9" i="3" s="1"/>
  <c r="F60" i="3" l="1"/>
  <c r="G60" i="3"/>
  <c r="G65" i="3" s="1"/>
  <c r="H60" i="3"/>
  <c r="D60" i="3"/>
  <c r="C60" i="3"/>
  <c r="E60" i="3"/>
  <c r="A65" i="3" s="1"/>
  <c r="C65" i="3" l="1"/>
  <c r="I65" i="3" s="1"/>
  <c r="E65" i="3"/>
</calcChain>
</file>

<file path=xl/sharedStrings.xml><?xml version="1.0" encoding="utf-8"?>
<sst xmlns="http://schemas.openxmlformats.org/spreadsheetml/2006/main" count="77" uniqueCount="74">
  <si>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</si>
  <si>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</si>
  <si>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</si>
  <si>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</si>
  <si>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</si>
  <si>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</si>
  <si>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</si>
  <si>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</si>
  <si>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</si>
  <si>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</si>
  <si>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</si>
  <si>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</si>
  <si>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</si>
  <si>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</si>
  <si>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</si>
  <si>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</si>
  <si>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</si>
  <si>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</si>
  <si>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</si>
  <si>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</si>
  <si>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</si>
  <si>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</si>
  <si>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</si>
  <si>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</si>
  <si>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</si>
  <si>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</si>
  <si>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</si>
  <si>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</si>
  <si>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</si>
  <si>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</si>
  <si>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</si>
  <si>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</si>
  <si>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顺丰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</si>
  <si>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</si>
  <si>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</si>
  <si>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</si>
  <si>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</si>
  <si>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</si>
  <si>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</si>
  <si>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</si>
  <si>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</si>
  <si>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</si>
  <si>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</si>
  <si>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</si>
  <si>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r>
      <t>团号：</t>
    </r>
    <r>
      <rPr>
        <b/>
        <sz val="11"/>
        <color theme="1"/>
        <rFont val="宋体"/>
        <family val="3"/>
        <charset val="134"/>
      </rPr>
      <t>HMVB-240416-QDH884</t>
    </r>
    <phoneticPr fontId="9" type="noConversion"/>
  </si>
  <si>
    <t>会议日期：</t>
    <phoneticPr fontId="9" type="noConversion"/>
  </si>
  <si>
    <t>生日布置</t>
    <phoneticPr fontId="9" type="noConversion"/>
  </si>
  <si>
    <t>样品：耳塞</t>
    <phoneticPr fontId="9" type="noConversion"/>
  </si>
  <si>
    <t>美团生日布置</t>
    <phoneticPr fontId="9" type="noConversion"/>
  </si>
  <si>
    <t>淘宝生日布置</t>
    <phoneticPr fontId="9" type="noConversion"/>
  </si>
  <si>
    <t>样品：林秉记</t>
    <phoneticPr fontId="9" type="noConversion"/>
  </si>
  <si>
    <t>大货 湿纸巾</t>
    <phoneticPr fontId="9" type="noConversion"/>
  </si>
  <si>
    <t>大货 绒布袋</t>
    <phoneticPr fontId="9" type="noConversion"/>
  </si>
  <si>
    <t>样品：布袋</t>
    <phoneticPr fontId="9" type="noConversion"/>
  </si>
  <si>
    <t>样品：湿纸巾</t>
    <phoneticPr fontId="9" type="noConversion"/>
  </si>
  <si>
    <t>样品：滚珠</t>
    <phoneticPr fontId="9" type="noConversion"/>
  </si>
  <si>
    <t>样品：洗漱包</t>
    <phoneticPr fontId="9" type="noConversion"/>
  </si>
  <si>
    <t>样品：编织袋</t>
    <phoneticPr fontId="9" type="noConversion"/>
  </si>
  <si>
    <t>样品：绒布袋</t>
    <phoneticPr fontId="9" type="noConversion"/>
  </si>
  <si>
    <t>样品：basao茶叶</t>
    <phoneticPr fontId="9" type="noConversion"/>
  </si>
  <si>
    <t>样品：充电宝</t>
    <phoneticPr fontId="9" type="noConversion"/>
  </si>
  <si>
    <t>样品：VIP行李牌</t>
    <phoneticPr fontId="9" type="noConversion"/>
  </si>
  <si>
    <t>样品：睡眠喷雾</t>
    <phoneticPr fontId="9" type="noConversion"/>
  </si>
  <si>
    <t>样品：木梳</t>
    <phoneticPr fontId="9" type="noConversion"/>
  </si>
  <si>
    <t>样品：蒸汽眼罩</t>
    <phoneticPr fontId="9" type="noConversion"/>
  </si>
  <si>
    <t>货拉拉</t>
    <phoneticPr fontId="9" type="noConversion"/>
  </si>
  <si>
    <t>打样：矿泉水</t>
    <phoneticPr fontId="9" type="noConversion"/>
  </si>
  <si>
    <t>打样：绒布袋</t>
    <phoneticPr fontId="9" type="noConversion"/>
  </si>
  <si>
    <t>打样：洗漱包</t>
    <phoneticPr fontId="9" type="noConversion"/>
  </si>
  <si>
    <t>大货 VIP行李牌</t>
    <phoneticPr fontId="9" type="noConversion"/>
  </si>
  <si>
    <t>主播行李牌</t>
    <phoneticPr fontId="9" type="noConversion"/>
  </si>
  <si>
    <t>大货 相框</t>
    <phoneticPr fontId="9" type="noConversion"/>
  </si>
  <si>
    <t>打样：颈枕</t>
    <phoneticPr fontId="9" type="noConversion"/>
  </si>
  <si>
    <t>发票是1800+31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</si>
</sst>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5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0" fontId="1" fillId="9" borderId="1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4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40" fontId="11" fillId="0" borderId="3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0" xfId="3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3"/>
  <sheetViews>
    <sheetView tabSelected="1" topLeftCell="E29" zoomScaleNormal="83" workbookViewId="0">
      <selection activeCell="H45" sqref="H4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2" bestFit="1" customWidth="1"/>
    <col min="8" max="8" width="15.83203125" customWidth="1"/>
    <col min="9" max="9" width="17.5" customWidth="1"/>
    <col min="10" max="10" width="29.33203125" customWidth="1"/>
  </cols>
  <sheetData>
    <row r="2" spans="1:10" ht="21" customHeight="1">
      <c r="C2" s="35" t="s">
        <v>0</v>
      </c>
      <c r="D2" s="35"/>
      <c r="E2" s="35"/>
      <c r="F2" s="35"/>
      <c r="G2" s="35"/>
      <c r="H2" s="35"/>
      <c r="I2" s="18"/>
      <c r="J2" s="18"/>
    </row>
    <row r="4" spans="1:10" ht="21" customHeight="1">
      <c r="H4" s="41" t="s">
        <v>44</v>
      </c>
      <c r="I4" s="41"/>
      <c r="J4" s="41" t="s">
        <v>45</v>
      </c>
    </row>
    <row r="5" spans="1:10" ht="21" customHeight="1">
      <c r="H5" s="42"/>
      <c r="I5" s="42"/>
      <c r="J5" s="42"/>
    </row>
    <row r="6" spans="1:10" ht="21" customHeight="1">
      <c r="A6" s="53" t="s">
        <v>1</v>
      </c>
      <c r="B6" s="54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54" t="s">
        <v>5</v>
      </c>
    </row>
    <row r="7" spans="1:10" ht="21" customHeight="1">
      <c r="A7" s="53"/>
      <c r="B7" s="54"/>
      <c r="C7" s="5" t="s">
        <v>6</v>
      </c>
      <c r="D7" s="6" t="s">
        <v>7</v>
      </c>
      <c r="E7" s="4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54"/>
    </row>
    <row r="8" spans="1:10" ht="21" customHeight="1">
      <c r="A8" s="7">
        <v>1</v>
      </c>
      <c r="B8" s="8" t="s">
        <v>13</v>
      </c>
      <c r="C8" s="9">
        <v>0</v>
      </c>
      <c r="D8" s="10"/>
      <c r="E8" s="9">
        <f>C8*D8</f>
        <v>0</v>
      </c>
      <c r="F8" s="9">
        <v>0</v>
      </c>
      <c r="G8" s="9">
        <v>0</v>
      </c>
      <c r="H8" s="9">
        <f>F8+G8</f>
        <v>0</v>
      </c>
      <c r="I8" s="20"/>
      <c r="J8" s="59"/>
    </row>
    <row r="9" spans="1:10" s="1" customFormat="1" ht="21" customHeight="1">
      <c r="A9" s="11"/>
      <c r="B9" s="12" t="s">
        <v>14</v>
      </c>
      <c r="C9" s="13">
        <f>SUM(C8)</f>
        <v>0</v>
      </c>
      <c r="D9" s="13">
        <f>SUM(D8)</f>
        <v>0</v>
      </c>
      <c r="E9" s="13">
        <f>SUM(E8)</f>
        <v>0</v>
      </c>
      <c r="F9" s="13">
        <f>SUM(F8:F8)</f>
        <v>0</v>
      </c>
      <c r="G9" s="13">
        <f>SUM(G8:G8)</f>
        <v>0</v>
      </c>
      <c r="H9" s="13">
        <f>SUM(H8:H8)</f>
        <v>0</v>
      </c>
      <c r="I9" s="21"/>
      <c r="J9" s="60"/>
    </row>
    <row r="10" spans="1:10" ht="21" customHeight="1">
      <c r="A10" s="14">
        <v>2</v>
      </c>
      <c r="B10" s="15" t="s">
        <v>15</v>
      </c>
      <c r="C10" s="16">
        <v>0</v>
      </c>
      <c r="D10" s="14"/>
      <c r="E10" s="16">
        <f>C10*D10</f>
        <v>0</v>
      </c>
      <c r="F10" s="9">
        <v>0</v>
      </c>
      <c r="G10" s="9">
        <v>0</v>
      </c>
      <c r="H10" s="9">
        <f>F10+G10</f>
        <v>0</v>
      </c>
      <c r="I10" s="20"/>
      <c r="J10" s="59"/>
    </row>
    <row r="11" spans="1:10" s="1" customFormat="1" ht="21" customHeight="1">
      <c r="A11" s="11"/>
      <c r="B11" s="12" t="s">
        <v>16</v>
      </c>
      <c r="C11" s="13">
        <f>SUM(C10)</f>
        <v>0</v>
      </c>
      <c r="D11" s="13">
        <f>SUM(D10)</f>
        <v>0</v>
      </c>
      <c r="E11" s="13">
        <f>SUM(E10)</f>
        <v>0</v>
      </c>
      <c r="F11" s="13">
        <f>SUM(F10:F10)</f>
        <v>0</v>
      </c>
      <c r="G11" s="13">
        <f>SUM(G10:G10)</f>
        <v>0</v>
      </c>
      <c r="H11" s="13">
        <f>SUM(H10:H10)</f>
        <v>0</v>
      </c>
      <c r="I11" s="21"/>
      <c r="J11" s="60"/>
    </row>
    <row r="12" spans="1:10" ht="21" customHeight="1">
      <c r="A12" s="7">
        <v>3</v>
      </c>
      <c r="B12" s="8" t="s">
        <v>17</v>
      </c>
      <c r="C12" s="9">
        <v>0</v>
      </c>
      <c r="D12" s="10"/>
      <c r="E12" s="9">
        <f>C12*D12</f>
        <v>0</v>
      </c>
      <c r="F12" s="9">
        <v>0</v>
      </c>
      <c r="G12" s="9">
        <v>0</v>
      </c>
      <c r="H12" s="9">
        <f>F12+G12</f>
        <v>0</v>
      </c>
      <c r="I12" s="20"/>
      <c r="J12" s="61"/>
    </row>
    <row r="13" spans="1:10" s="1" customFormat="1" ht="21" customHeight="1">
      <c r="A13" s="11"/>
      <c r="B13" s="12" t="s">
        <v>18</v>
      </c>
      <c r="C13" s="13">
        <f>SUM(C12)</f>
        <v>0</v>
      </c>
      <c r="D13" s="13">
        <f t="shared" ref="D13:E13" si="0">SUM(D12)</f>
        <v>0</v>
      </c>
      <c r="E13" s="13">
        <f t="shared" si="0"/>
        <v>0</v>
      </c>
      <c r="F13" s="13">
        <f>SUM(F12:F12)</f>
        <v>0</v>
      </c>
      <c r="G13" s="13">
        <f>SUM(G12:G12)</f>
        <v>0</v>
      </c>
      <c r="H13" s="13">
        <f>SUM(H12:H12)</f>
        <v>0</v>
      </c>
      <c r="I13" s="21"/>
      <c r="J13" s="62"/>
    </row>
    <row r="14" spans="1:10" ht="21" customHeight="1">
      <c r="A14" s="7">
        <v>4</v>
      </c>
      <c r="B14" s="8" t="s">
        <v>19</v>
      </c>
      <c r="C14" s="9">
        <v>0</v>
      </c>
      <c r="D14" s="10"/>
      <c r="E14" s="9">
        <f>C14*D14</f>
        <v>0</v>
      </c>
      <c r="F14" s="9">
        <v>0</v>
      </c>
      <c r="G14" s="9">
        <v>0</v>
      </c>
      <c r="H14" s="9">
        <f>F14+G14</f>
        <v>0</v>
      </c>
      <c r="I14" s="20"/>
      <c r="J14" s="63"/>
    </row>
    <row r="15" spans="1:10" s="1" customFormat="1" ht="21" customHeight="1">
      <c r="A15" s="11"/>
      <c r="B15" s="12" t="s">
        <v>20</v>
      </c>
      <c r="C15" s="13">
        <f>SUM(C14)</f>
        <v>0</v>
      </c>
      <c r="D15" s="13">
        <f t="shared" ref="D15:E15" si="1">SUM(D14)</f>
        <v>0</v>
      </c>
      <c r="E15" s="13">
        <f t="shared" si="1"/>
        <v>0</v>
      </c>
      <c r="F15" s="13">
        <f>SUM(F14:F14)</f>
        <v>0</v>
      </c>
      <c r="G15" s="13">
        <f>SUM(G14:G14)</f>
        <v>0</v>
      </c>
      <c r="H15" s="13">
        <f>SUM(H14:H14)</f>
        <v>0</v>
      </c>
      <c r="I15" s="21"/>
      <c r="J15" s="63"/>
    </row>
    <row r="16" spans="1:10" ht="21" customHeight="1">
      <c r="A16" s="46">
        <v>5</v>
      </c>
      <c r="B16" s="43" t="s">
        <v>21</v>
      </c>
      <c r="C16" s="49">
        <v>0</v>
      </c>
      <c r="D16" s="50"/>
      <c r="E16" s="49">
        <f>C16*D16</f>
        <v>0</v>
      </c>
      <c r="F16" s="30">
        <f>172.67+12.8+57.66</f>
        <v>243.13</v>
      </c>
      <c r="G16" s="9">
        <v>0</v>
      </c>
      <c r="H16" s="9">
        <f>F16+G16</f>
        <v>243.13</v>
      </c>
      <c r="I16" s="29" t="s">
        <v>48</v>
      </c>
      <c r="J16" s="46"/>
    </row>
    <row r="17" spans="1:10" ht="21" customHeight="1">
      <c r="A17" s="47"/>
      <c r="B17" s="44"/>
      <c r="C17" s="49"/>
      <c r="D17" s="50"/>
      <c r="E17" s="49"/>
      <c r="F17" s="30">
        <v>27.31</v>
      </c>
      <c r="G17" s="30">
        <v>0</v>
      </c>
      <c r="H17" s="30">
        <f>F17+G17</f>
        <v>27.31</v>
      </c>
      <c r="I17" s="31" t="s">
        <v>46</v>
      </c>
      <c r="J17" s="47"/>
    </row>
    <row r="18" spans="1:10" ht="21" customHeight="1">
      <c r="A18" s="47"/>
      <c r="B18" s="44"/>
      <c r="C18" s="49"/>
      <c r="D18" s="50"/>
      <c r="E18" s="49"/>
      <c r="F18" s="30">
        <v>98.97</v>
      </c>
      <c r="G18" s="32">
        <v>0</v>
      </c>
      <c r="H18" s="30">
        <f t="shared" ref="H18" si="2">F18+G18</f>
        <v>98.97</v>
      </c>
      <c r="I18" s="31" t="s">
        <v>46</v>
      </c>
      <c r="J18" s="47"/>
    </row>
    <row r="19" spans="1:10" ht="21" customHeight="1">
      <c r="A19" s="47"/>
      <c r="B19" s="44"/>
      <c r="C19" s="49"/>
      <c r="D19" s="50"/>
      <c r="E19" s="49"/>
      <c r="F19" s="30">
        <v>223.41</v>
      </c>
      <c r="G19" s="30">
        <v>0</v>
      </c>
      <c r="H19" s="30">
        <f t="shared" ref="H19" si="3">F19+G19</f>
        <v>223.41</v>
      </c>
      <c r="I19" s="31" t="s">
        <v>49</v>
      </c>
      <c r="J19" s="47"/>
    </row>
    <row r="20" spans="1:10" ht="21" customHeight="1">
      <c r="A20" s="47"/>
      <c r="B20" s="44"/>
      <c r="C20" s="49"/>
      <c r="D20" s="50"/>
      <c r="E20" s="49"/>
      <c r="F20" s="30">
        <v>288.83999999999997</v>
      </c>
      <c r="G20" s="30">
        <v>0</v>
      </c>
      <c r="H20" s="30">
        <f t="shared" ref="H20:H27" si="4">F20+G20</f>
        <v>288.83999999999997</v>
      </c>
      <c r="I20" s="31" t="s">
        <v>49</v>
      </c>
      <c r="J20" s="47"/>
    </row>
    <row r="21" spans="1:10" ht="21" customHeight="1">
      <c r="A21" s="47"/>
      <c r="B21" s="44"/>
      <c r="C21" s="49"/>
      <c r="D21" s="50"/>
      <c r="E21" s="49"/>
      <c r="F21" s="66">
        <v>1194</v>
      </c>
      <c r="G21" s="66">
        <v>0</v>
      </c>
      <c r="H21" s="66">
        <f t="shared" si="4"/>
        <v>1194</v>
      </c>
      <c r="I21" s="67" t="s">
        <v>71</v>
      </c>
      <c r="J21" s="47"/>
    </row>
    <row r="22" spans="1:10" ht="21" customHeight="1">
      <c r="A22" s="47"/>
      <c r="B22" s="44"/>
      <c r="C22" s="49"/>
      <c r="D22" s="50"/>
      <c r="E22" s="49"/>
      <c r="F22" s="30">
        <v>660</v>
      </c>
      <c r="G22" s="30">
        <v>0</v>
      </c>
      <c r="H22" s="30">
        <f t="shared" si="4"/>
        <v>660</v>
      </c>
      <c r="I22" s="31" t="s">
        <v>51</v>
      </c>
      <c r="J22" s="47"/>
    </row>
    <row r="23" spans="1:10" ht="21" customHeight="1">
      <c r="A23" s="47"/>
      <c r="B23" s="44"/>
      <c r="C23" s="49"/>
      <c r="D23" s="50"/>
      <c r="E23" s="49"/>
      <c r="F23" s="30">
        <v>4.8499999999999996</v>
      </c>
      <c r="G23" s="30">
        <v>0</v>
      </c>
      <c r="H23" s="30">
        <f t="shared" si="4"/>
        <v>4.8499999999999996</v>
      </c>
      <c r="I23" s="31" t="s">
        <v>54</v>
      </c>
      <c r="J23" s="47"/>
    </row>
    <row r="24" spans="1:10" ht="21" customHeight="1">
      <c r="A24" s="47"/>
      <c r="B24" s="44"/>
      <c r="C24" s="49"/>
      <c r="D24" s="50"/>
      <c r="E24" s="49"/>
      <c r="F24" s="30">
        <v>847</v>
      </c>
      <c r="G24" s="30">
        <v>0</v>
      </c>
      <c r="H24" s="30">
        <f t="shared" si="4"/>
        <v>847</v>
      </c>
      <c r="I24" s="31" t="s">
        <v>52</v>
      </c>
      <c r="J24" s="47"/>
    </row>
    <row r="25" spans="1:10" ht="21" customHeight="1">
      <c r="A25" s="47"/>
      <c r="B25" s="44"/>
      <c r="C25" s="49"/>
      <c r="D25" s="50"/>
      <c r="E25" s="49"/>
      <c r="F25" s="30">
        <v>147</v>
      </c>
      <c r="G25" s="30">
        <v>0</v>
      </c>
      <c r="H25" s="30">
        <f t="shared" si="4"/>
        <v>147</v>
      </c>
      <c r="I25" s="31" t="s">
        <v>67</v>
      </c>
      <c r="J25" s="47"/>
    </row>
    <row r="26" spans="1:10" ht="21" customHeight="1">
      <c r="A26" s="47"/>
      <c r="B26" s="44"/>
      <c r="C26" s="49"/>
      <c r="D26" s="50"/>
      <c r="E26" s="49"/>
      <c r="F26" s="30">
        <v>3.83</v>
      </c>
      <c r="G26" s="30">
        <v>0</v>
      </c>
      <c r="H26" s="30">
        <f t="shared" si="4"/>
        <v>3.83</v>
      </c>
      <c r="I26" s="31" t="s">
        <v>58</v>
      </c>
      <c r="J26" s="47"/>
    </row>
    <row r="27" spans="1:10" ht="21" customHeight="1">
      <c r="A27" s="47"/>
      <c r="B27" s="44"/>
      <c r="C27" s="49"/>
      <c r="D27" s="50"/>
      <c r="E27" s="49"/>
      <c r="F27" s="30">
        <f>1956.92+218.12+249</f>
        <v>2424.04</v>
      </c>
      <c r="G27" s="30">
        <v>0</v>
      </c>
      <c r="H27" s="30">
        <f t="shared" si="4"/>
        <v>2424.04</v>
      </c>
      <c r="I27" s="31" t="s">
        <v>70</v>
      </c>
      <c r="J27" s="47"/>
    </row>
    <row r="28" spans="1:10" ht="21" customHeight="1">
      <c r="A28" s="47"/>
      <c r="B28" s="44"/>
      <c r="C28" s="49"/>
      <c r="D28" s="50"/>
      <c r="E28" s="49"/>
      <c r="F28" s="30">
        <v>3166.8</v>
      </c>
      <c r="G28" s="30">
        <v>0</v>
      </c>
      <c r="H28" s="30">
        <f t="shared" ref="H28" si="5">F28+G28</f>
        <v>3166.8</v>
      </c>
      <c r="I28" s="31" t="s">
        <v>69</v>
      </c>
      <c r="J28" s="47"/>
    </row>
    <row r="29" spans="1:10" ht="21" customHeight="1">
      <c r="A29" s="47"/>
      <c r="B29" s="44"/>
      <c r="C29" s="49"/>
      <c r="D29" s="50"/>
      <c r="E29" s="49"/>
      <c r="F29" s="30">
        <f>144.53+44</f>
        <v>188.53</v>
      </c>
      <c r="G29" s="30">
        <v>0</v>
      </c>
      <c r="H29" s="30">
        <f>F29+G29</f>
        <v>188.53</v>
      </c>
      <c r="I29" s="31" t="s">
        <v>61</v>
      </c>
      <c r="J29" s="47"/>
    </row>
    <row r="30" spans="1:10" ht="21" customHeight="1">
      <c r="A30" s="47"/>
      <c r="B30" s="44"/>
      <c r="C30" s="49"/>
      <c r="D30" s="50"/>
      <c r="E30" s="49"/>
      <c r="F30" s="30">
        <v>20.43</v>
      </c>
      <c r="G30" s="30">
        <v>0</v>
      </c>
      <c r="H30" s="30">
        <f>F30+G30</f>
        <v>20.43</v>
      </c>
      <c r="I30" s="31" t="s">
        <v>47</v>
      </c>
      <c r="J30" s="47"/>
    </row>
    <row r="31" spans="1:10" ht="21" customHeight="1">
      <c r="A31" s="47"/>
      <c r="B31" s="44"/>
      <c r="C31" s="49"/>
      <c r="D31" s="50"/>
      <c r="E31" s="49"/>
      <c r="F31" s="30">
        <f>172*2</f>
        <v>344</v>
      </c>
      <c r="G31" s="30">
        <v>0</v>
      </c>
      <c r="H31" s="30">
        <f t="shared" ref="H31" si="6">F31+G31</f>
        <v>344</v>
      </c>
      <c r="I31" s="31" t="s">
        <v>50</v>
      </c>
      <c r="J31" s="47"/>
    </row>
    <row r="32" spans="1:10" ht="21" customHeight="1">
      <c r="A32" s="47"/>
      <c r="B32" s="44"/>
      <c r="C32" s="49"/>
      <c r="D32" s="50"/>
      <c r="E32" s="49"/>
      <c r="F32" s="30">
        <v>26.41</v>
      </c>
      <c r="G32" s="30">
        <v>0</v>
      </c>
      <c r="H32" s="30">
        <f t="shared" ref="H32:H45" si="7">F32+G32</f>
        <v>26.41</v>
      </c>
      <c r="I32" s="31" t="s">
        <v>64</v>
      </c>
      <c r="J32" s="47"/>
    </row>
    <row r="33" spans="1:12" ht="21" customHeight="1">
      <c r="A33" s="47"/>
      <c r="B33" s="44"/>
      <c r="C33" s="49"/>
      <c r="D33" s="50"/>
      <c r="E33" s="49"/>
      <c r="F33" s="30">
        <v>69.900000000000006</v>
      </c>
      <c r="G33" s="30">
        <v>0</v>
      </c>
      <c r="H33" s="30">
        <f t="shared" si="7"/>
        <v>69.900000000000006</v>
      </c>
      <c r="I33" s="31" t="s">
        <v>56</v>
      </c>
      <c r="J33" s="47"/>
    </row>
    <row r="34" spans="1:12" ht="21" customHeight="1">
      <c r="A34" s="47"/>
      <c r="B34" s="44"/>
      <c r="C34" s="49"/>
      <c r="D34" s="50"/>
      <c r="E34" s="49"/>
      <c r="F34" s="32">
        <v>430</v>
      </c>
      <c r="G34" s="32">
        <v>0</v>
      </c>
      <c r="H34" s="32">
        <f t="shared" si="7"/>
        <v>430</v>
      </c>
      <c r="I34" s="31" t="s">
        <v>68</v>
      </c>
      <c r="J34" s="47"/>
    </row>
    <row r="35" spans="1:12" ht="21" customHeight="1">
      <c r="A35" s="47"/>
      <c r="B35" s="44"/>
      <c r="C35" s="49"/>
      <c r="D35" s="50"/>
      <c r="E35" s="49"/>
      <c r="F35" s="30">
        <f>100+9.97+20.8</f>
        <v>130.77000000000001</v>
      </c>
      <c r="G35" s="30">
        <v>0</v>
      </c>
      <c r="H35" s="30">
        <f>F35+G35</f>
        <v>130.77000000000001</v>
      </c>
      <c r="I35" s="31" t="s">
        <v>53</v>
      </c>
      <c r="J35" s="47"/>
      <c r="K35" s="33" t="s">
        <v>73</v>
      </c>
    </row>
    <row r="36" spans="1:12" ht="21" customHeight="1">
      <c r="A36" s="47"/>
      <c r="B36" s="44"/>
      <c r="C36" s="49"/>
      <c r="D36" s="50"/>
      <c r="E36" s="49"/>
      <c r="F36" s="30">
        <v>129.54</v>
      </c>
      <c r="G36" s="30">
        <v>0</v>
      </c>
      <c r="H36" s="30">
        <f t="shared" si="7"/>
        <v>129.54</v>
      </c>
      <c r="I36" s="31" t="s">
        <v>56</v>
      </c>
      <c r="J36" s="47"/>
    </row>
    <row r="37" spans="1:12" ht="21" customHeight="1">
      <c r="A37" s="47"/>
      <c r="B37" s="44"/>
      <c r="C37" s="49"/>
      <c r="D37" s="50"/>
      <c r="E37" s="49"/>
      <c r="F37" s="30">
        <v>299</v>
      </c>
      <c r="G37" s="30">
        <v>0</v>
      </c>
      <c r="H37" s="30">
        <f t="shared" si="7"/>
        <v>299</v>
      </c>
      <c r="I37" s="31" t="s">
        <v>60</v>
      </c>
      <c r="J37" s="47"/>
    </row>
    <row r="38" spans="1:12" ht="21" customHeight="1">
      <c r="A38" s="47"/>
      <c r="B38" s="44"/>
      <c r="C38" s="49"/>
      <c r="D38" s="50"/>
      <c r="E38" s="49"/>
      <c r="F38" s="30">
        <v>113</v>
      </c>
      <c r="G38" s="30">
        <v>0</v>
      </c>
      <c r="H38" s="30">
        <f t="shared" si="7"/>
        <v>113</v>
      </c>
      <c r="I38" s="31" t="s">
        <v>59</v>
      </c>
      <c r="J38" s="47"/>
    </row>
    <row r="39" spans="1:12" ht="21" customHeight="1">
      <c r="A39" s="47"/>
      <c r="B39" s="44"/>
      <c r="C39" s="49"/>
      <c r="D39" s="50"/>
      <c r="E39" s="49"/>
      <c r="F39" s="30">
        <v>200</v>
      </c>
      <c r="G39" s="30">
        <v>0</v>
      </c>
      <c r="H39" s="30">
        <f t="shared" si="7"/>
        <v>200</v>
      </c>
      <c r="I39" s="31" t="s">
        <v>66</v>
      </c>
      <c r="J39" s="47"/>
    </row>
    <row r="40" spans="1:12" ht="21" customHeight="1">
      <c r="A40" s="47"/>
      <c r="B40" s="44"/>
      <c r="C40" s="49"/>
      <c r="D40" s="50"/>
      <c r="E40" s="49"/>
      <c r="F40" s="30">
        <v>75</v>
      </c>
      <c r="G40" s="30">
        <v>0</v>
      </c>
      <c r="H40" s="30">
        <f t="shared" si="7"/>
        <v>75</v>
      </c>
      <c r="I40" s="31" t="s">
        <v>55</v>
      </c>
      <c r="J40" s="47"/>
    </row>
    <row r="41" spans="1:12" ht="21" customHeight="1">
      <c r="A41" s="47"/>
      <c r="B41" s="44"/>
      <c r="C41" s="49"/>
      <c r="D41" s="50"/>
      <c r="E41" s="49"/>
      <c r="F41" s="30">
        <v>10.18</v>
      </c>
      <c r="G41" s="30">
        <v>0</v>
      </c>
      <c r="H41" s="30">
        <f t="shared" si="7"/>
        <v>10.18</v>
      </c>
      <c r="I41" s="31" t="s">
        <v>63</v>
      </c>
      <c r="J41" s="47"/>
    </row>
    <row r="42" spans="1:12" ht="21" customHeight="1">
      <c r="A42" s="47"/>
      <c r="B42" s="44"/>
      <c r="C42" s="49"/>
      <c r="D42" s="50"/>
      <c r="E42" s="49"/>
      <c r="F42" s="30">
        <v>185</v>
      </c>
      <c r="G42" s="30">
        <v>0</v>
      </c>
      <c r="H42" s="30">
        <f t="shared" si="7"/>
        <v>185</v>
      </c>
      <c r="I42" s="31" t="s">
        <v>62</v>
      </c>
      <c r="J42" s="47"/>
    </row>
    <row r="43" spans="1:12" ht="21" customHeight="1">
      <c r="A43" s="47"/>
      <c r="B43" s="44"/>
      <c r="C43" s="49"/>
      <c r="D43" s="50"/>
      <c r="E43" s="49"/>
      <c r="F43" s="30">
        <v>6.79</v>
      </c>
      <c r="G43" s="30">
        <v>0</v>
      </c>
      <c r="H43" s="30">
        <f t="shared" si="7"/>
        <v>6.79</v>
      </c>
      <c r="I43" s="31" t="s">
        <v>57</v>
      </c>
      <c r="J43" s="47"/>
    </row>
    <row r="44" spans="1:12" ht="21" customHeight="1">
      <c r="A44" s="47"/>
      <c r="B44" s="44"/>
      <c r="C44" s="49"/>
      <c r="D44" s="50"/>
      <c r="E44" s="49"/>
      <c r="F44" s="9">
        <v>350</v>
      </c>
      <c r="G44" s="9">
        <v>0</v>
      </c>
      <c r="H44" s="9">
        <f>F44+G44</f>
        <v>350</v>
      </c>
      <c r="I44" s="29" t="s">
        <v>72</v>
      </c>
      <c r="J44" s="47"/>
    </row>
    <row r="45" spans="1:12" ht="21" customHeight="1">
      <c r="A45" s="48"/>
      <c r="B45" s="45"/>
      <c r="C45" s="49"/>
      <c r="D45" s="50"/>
      <c r="E45" s="49"/>
      <c r="F45" s="66">
        <v>300</v>
      </c>
      <c r="G45" s="66">
        <v>0</v>
      </c>
      <c r="H45" s="66">
        <f>F45+G45</f>
        <v>300</v>
      </c>
      <c r="I45" s="20"/>
      <c r="J45" s="47"/>
      <c r="L45">
        <f>541+298</f>
        <v>839</v>
      </c>
    </row>
    <row r="46" spans="1:12" s="1" customFormat="1" ht="21" customHeight="1">
      <c r="A46" s="11"/>
      <c r="B46" s="12" t="s">
        <v>22</v>
      </c>
      <c r="C46" s="13">
        <f>SUM(C16)</f>
        <v>0</v>
      </c>
      <c r="D46" s="13">
        <f>SUM(D16)</f>
        <v>0</v>
      </c>
      <c r="E46" s="13">
        <f>SUM(E16)</f>
        <v>0</v>
      </c>
      <c r="F46" s="13">
        <f>SUM(F16:F45)</f>
        <v>12207.730000000003</v>
      </c>
      <c r="G46" s="28">
        <f>SUM(G16:G45)</f>
        <v>0</v>
      </c>
      <c r="H46" s="13">
        <f>SUM(H16:H45)</f>
        <v>12207.730000000003</v>
      </c>
      <c r="I46" s="21"/>
      <c r="J46" s="48"/>
    </row>
    <row r="47" spans="1:12" ht="21" customHeight="1">
      <c r="A47" s="7">
        <v>6</v>
      </c>
      <c r="B47" s="8" t="s">
        <v>23</v>
      </c>
      <c r="C47" s="9">
        <v>0</v>
      </c>
      <c r="D47" s="10"/>
      <c r="E47" s="9">
        <f>C47*D47</f>
        <v>0</v>
      </c>
      <c r="F47" s="9">
        <v>0</v>
      </c>
      <c r="G47" s="9">
        <v>0</v>
      </c>
      <c r="H47" s="9">
        <f>F47+G47</f>
        <v>0</v>
      </c>
      <c r="I47" s="20"/>
      <c r="J47" s="64"/>
    </row>
    <row r="48" spans="1:12" s="1" customFormat="1" ht="21" customHeight="1">
      <c r="A48" s="11"/>
      <c r="B48" s="12" t="s">
        <v>24</v>
      </c>
      <c r="C48" s="13">
        <f>SUM(C47)</f>
        <v>0</v>
      </c>
      <c r="D48" s="13">
        <f t="shared" ref="D48:E48" si="8">SUM(D47)</f>
        <v>0</v>
      </c>
      <c r="E48" s="13">
        <f t="shared" si="8"/>
        <v>0</v>
      </c>
      <c r="F48" s="13">
        <f>SUM(F47:F47)</f>
        <v>0</v>
      </c>
      <c r="G48" s="13">
        <f>SUM(G47:G47)</f>
        <v>0</v>
      </c>
      <c r="H48" s="13">
        <f>SUM(H47:H47)</f>
        <v>0</v>
      </c>
      <c r="I48" s="21"/>
      <c r="J48" s="63"/>
    </row>
    <row r="49" spans="1:10" ht="21" customHeight="1">
      <c r="A49" s="7">
        <v>7</v>
      </c>
      <c r="B49" s="8" t="s">
        <v>25</v>
      </c>
      <c r="C49" s="9">
        <v>0</v>
      </c>
      <c r="D49" s="10"/>
      <c r="E49" s="9">
        <f>C49*D49</f>
        <v>0</v>
      </c>
      <c r="F49" s="9">
        <v>0</v>
      </c>
      <c r="G49" s="9">
        <v>0</v>
      </c>
      <c r="H49" s="9">
        <f>F49+G49</f>
        <v>0</v>
      </c>
      <c r="I49" s="20"/>
      <c r="J49" s="65"/>
    </row>
    <row r="50" spans="1:10" s="1" customFormat="1" ht="21" customHeight="1">
      <c r="A50" s="11"/>
      <c r="B50" s="12" t="s">
        <v>26</v>
      </c>
      <c r="C50" s="13">
        <f>SUM(C49)</f>
        <v>0</v>
      </c>
      <c r="D50" s="13">
        <f t="shared" ref="D50:E50" si="9">SUM(D49)</f>
        <v>0</v>
      </c>
      <c r="E50" s="13">
        <f t="shared" si="9"/>
        <v>0</v>
      </c>
      <c r="F50" s="13">
        <f>SUM(F49:F49)</f>
        <v>0</v>
      </c>
      <c r="G50" s="13">
        <f>SUM(G49:G49)</f>
        <v>0</v>
      </c>
      <c r="H50" s="13">
        <f>SUM(H49:H49)</f>
        <v>0</v>
      </c>
      <c r="I50" s="21"/>
      <c r="J50" s="65"/>
    </row>
    <row r="51" spans="1:10" ht="21" customHeight="1">
      <c r="A51" s="7">
        <v>8</v>
      </c>
      <c r="B51" s="8" t="s">
        <v>27</v>
      </c>
      <c r="C51" s="9">
        <v>0</v>
      </c>
      <c r="D51" s="10"/>
      <c r="E51" s="9">
        <f>C51*D51</f>
        <v>0</v>
      </c>
      <c r="F51" s="9">
        <v>0</v>
      </c>
      <c r="G51" s="9">
        <v>0</v>
      </c>
      <c r="H51" s="9">
        <f t="shared" ref="H51" si="10">F51+G51</f>
        <v>0</v>
      </c>
      <c r="I51" s="20"/>
      <c r="J51" s="61"/>
    </row>
    <row r="52" spans="1:10" s="1" customFormat="1" ht="21" customHeight="1">
      <c r="A52" s="11"/>
      <c r="B52" s="12" t="s">
        <v>28</v>
      </c>
      <c r="C52" s="13">
        <f>SUM(C51)</f>
        <v>0</v>
      </c>
      <c r="D52" s="13">
        <f t="shared" ref="D52:E52" si="11">SUM(D51)</f>
        <v>0</v>
      </c>
      <c r="E52" s="13">
        <f t="shared" si="11"/>
        <v>0</v>
      </c>
      <c r="F52" s="13">
        <f>SUM(F51:F51)</f>
        <v>0</v>
      </c>
      <c r="G52" s="13">
        <f>SUM(G51:G51)</f>
        <v>0</v>
      </c>
      <c r="H52" s="13">
        <f>SUM(H51:H51)</f>
        <v>0</v>
      </c>
      <c r="I52" s="21"/>
      <c r="J52" s="62"/>
    </row>
    <row r="53" spans="1:10" ht="21" customHeight="1">
      <c r="A53" s="7">
        <v>9</v>
      </c>
      <c r="B53" s="8" t="s">
        <v>29</v>
      </c>
      <c r="C53" s="9">
        <v>0</v>
      </c>
      <c r="D53" s="10"/>
      <c r="E53" s="9">
        <f>C53*D53</f>
        <v>0</v>
      </c>
      <c r="F53" s="9">
        <v>0</v>
      </c>
      <c r="G53" s="9">
        <v>0</v>
      </c>
      <c r="H53" s="9">
        <f>F53+G53</f>
        <v>0</v>
      </c>
      <c r="I53" s="20"/>
      <c r="J53" s="59"/>
    </row>
    <row r="54" spans="1:10" s="1" customFormat="1" ht="21" customHeight="1">
      <c r="A54" s="11"/>
      <c r="B54" s="12" t="s">
        <v>30</v>
      </c>
      <c r="C54" s="13">
        <f>SUM(C53)</f>
        <v>0</v>
      </c>
      <c r="D54" s="13">
        <f>SUM(D53)</f>
        <v>0</v>
      </c>
      <c r="E54" s="13">
        <f t="shared" ref="E54" si="12">SUM(E53)</f>
        <v>0</v>
      </c>
      <c r="F54" s="13">
        <f>SUM(F53:F53)</f>
        <v>0</v>
      </c>
      <c r="G54" s="13">
        <f>SUM(G53:G53)</f>
        <v>0</v>
      </c>
      <c r="H54" s="13">
        <f>SUM(H53:H53)</f>
        <v>0</v>
      </c>
      <c r="I54" s="21"/>
      <c r="J54" s="60"/>
    </row>
    <row r="55" spans="1:10" s="1" customFormat="1" ht="21" customHeight="1">
      <c r="A55" s="46">
        <v>10</v>
      </c>
      <c r="B55" s="43" t="s">
        <v>31</v>
      </c>
      <c r="C55" s="55">
        <v>0</v>
      </c>
      <c r="D55" s="46"/>
      <c r="E55" s="55">
        <f>C55*D55</f>
        <v>0</v>
      </c>
      <c r="F55" s="9">
        <v>112</v>
      </c>
      <c r="G55" s="9">
        <v>0</v>
      </c>
      <c r="H55" s="9">
        <f>F55+G55</f>
        <v>112</v>
      </c>
      <c r="I55" s="31" t="s">
        <v>32</v>
      </c>
      <c r="J55" s="24"/>
    </row>
    <row r="56" spans="1:10" s="1" customFormat="1" ht="21" customHeight="1">
      <c r="A56" s="47"/>
      <c r="B56" s="44"/>
      <c r="C56" s="56"/>
      <c r="D56" s="47"/>
      <c r="E56" s="56"/>
      <c r="F56" s="9">
        <v>43</v>
      </c>
      <c r="G56" s="9">
        <v>0</v>
      </c>
      <c r="H56" s="9">
        <f>F56+G56</f>
        <v>43</v>
      </c>
      <c r="I56" s="31" t="s">
        <v>65</v>
      </c>
      <c r="J56" s="24"/>
    </row>
    <row r="57" spans="1:10" s="1" customFormat="1" ht="21" customHeight="1">
      <c r="A57" s="47"/>
      <c r="B57" s="44"/>
      <c r="C57" s="56"/>
      <c r="D57" s="47"/>
      <c r="E57" s="56"/>
      <c r="F57" s="34"/>
      <c r="G57" s="34"/>
      <c r="H57" s="34"/>
      <c r="I57" s="34"/>
      <c r="J57" s="24"/>
    </row>
    <row r="58" spans="1:10" s="1" customFormat="1" ht="21" customHeight="1">
      <c r="A58" s="47"/>
      <c r="B58" s="44"/>
      <c r="C58" s="56"/>
      <c r="D58" s="47"/>
      <c r="E58" s="56"/>
      <c r="F58" s="34"/>
      <c r="G58" s="34"/>
      <c r="H58" s="34"/>
      <c r="I58" s="34"/>
      <c r="J58" s="24"/>
    </row>
    <row r="59" spans="1:10" s="1" customFormat="1" ht="21" customHeight="1">
      <c r="A59" s="11"/>
      <c r="B59" s="12" t="s">
        <v>33</v>
      </c>
      <c r="C59" s="13">
        <f>SUM(C55)</f>
        <v>0</v>
      </c>
      <c r="D59" s="13">
        <f>SUM(D55)</f>
        <v>0</v>
      </c>
      <c r="E59" s="13">
        <f>SUM(E55)</f>
        <v>0</v>
      </c>
      <c r="F59" s="13">
        <f>SUM(F55:F56)</f>
        <v>155</v>
      </c>
      <c r="G59" s="13">
        <f>SUM(G55:G56)</f>
        <v>0</v>
      </c>
      <c r="H59" s="13">
        <f>SUM(H55:H56)</f>
        <v>155</v>
      </c>
      <c r="I59" s="21"/>
      <c r="J59" s="22"/>
    </row>
    <row r="60" spans="1:10" ht="21" customHeight="1">
      <c r="A60" s="11"/>
      <c r="B60" s="12" t="s">
        <v>34</v>
      </c>
      <c r="C60" s="13">
        <f t="shared" ref="C60:H60" si="13">SUM(C59,C54,C52,C50,C48,C46,C15,C13,C11,C9)</f>
        <v>0</v>
      </c>
      <c r="D60" s="13">
        <f t="shared" si="13"/>
        <v>0</v>
      </c>
      <c r="E60" s="13">
        <f t="shared" si="13"/>
        <v>0</v>
      </c>
      <c r="F60" s="13">
        <f t="shared" si="13"/>
        <v>12362.730000000003</v>
      </c>
      <c r="G60" s="13">
        <f t="shared" si="13"/>
        <v>0</v>
      </c>
      <c r="H60" s="13">
        <f t="shared" si="13"/>
        <v>12362.730000000003</v>
      </c>
      <c r="I60" s="21"/>
      <c r="J60" s="25"/>
    </row>
    <row r="64" spans="1:10" ht="21" customHeight="1">
      <c r="A64" s="38" t="s">
        <v>35</v>
      </c>
      <c r="B64" s="39"/>
      <c r="C64" s="40" t="s">
        <v>36</v>
      </c>
      <c r="D64" s="40"/>
      <c r="E64" s="40" t="s">
        <v>37</v>
      </c>
      <c r="F64" s="40"/>
      <c r="G64" s="40" t="s">
        <v>38</v>
      </c>
      <c r="H64" s="40"/>
      <c r="I64" s="26" t="s">
        <v>39</v>
      </c>
    </row>
    <row r="65" spans="1:9" ht="21" customHeight="1">
      <c r="A65" s="51">
        <f>E60</f>
        <v>0</v>
      </c>
      <c r="B65" s="52"/>
      <c r="C65" s="52">
        <f>F60</f>
        <v>12362.730000000003</v>
      </c>
      <c r="D65" s="52"/>
      <c r="E65" s="52">
        <f>F60</f>
        <v>12362.730000000003</v>
      </c>
      <c r="F65" s="52"/>
      <c r="G65" s="52">
        <f>G60</f>
        <v>0</v>
      </c>
      <c r="H65" s="52"/>
      <c r="I65" s="27">
        <f>A65-C65</f>
        <v>-12362.730000000003</v>
      </c>
    </row>
    <row r="67" spans="1:9" ht="21" customHeight="1">
      <c r="A67" s="19" t="s">
        <v>40</v>
      </c>
      <c r="B67" s="1"/>
      <c r="C67" s="23" t="s">
        <v>41</v>
      </c>
      <c r="D67" s="19"/>
      <c r="E67" s="19" t="s">
        <v>42</v>
      </c>
      <c r="F67" s="19"/>
      <c r="G67" s="19" t="s">
        <v>43</v>
      </c>
      <c r="H67" s="19"/>
      <c r="I67" s="1"/>
    </row>
    <row r="79" spans="1:9" ht="21" customHeight="1">
      <c r="C79" s="57"/>
      <c r="F79" s="58"/>
    </row>
    <row r="80" spans="1:9" ht="21" customHeight="1">
      <c r="C80" s="57"/>
      <c r="F80" s="58"/>
    </row>
    <row r="81" spans="3:6" ht="21" customHeight="1">
      <c r="C81" s="57"/>
      <c r="F81" s="58"/>
    </row>
    <row r="82" spans="3:6" ht="21" customHeight="1">
      <c r="C82" s="57"/>
      <c r="F82" s="58"/>
    </row>
    <row r="83" spans="3:6" ht="21" customHeight="1">
      <c r="C83" s="57"/>
      <c r="F83" s="58"/>
    </row>
  </sheetData>
  <mergeCells count="37">
    <mergeCell ref="C79:C83"/>
    <mergeCell ref="D55:D58"/>
    <mergeCell ref="E55:E58"/>
    <mergeCell ref="F79:F83"/>
    <mergeCell ref="J4:J5"/>
    <mergeCell ref="J6:J7"/>
    <mergeCell ref="J8:J9"/>
    <mergeCell ref="J10:J11"/>
    <mergeCell ref="J12:J13"/>
    <mergeCell ref="J14:J15"/>
    <mergeCell ref="J47:J48"/>
    <mergeCell ref="J49:J50"/>
    <mergeCell ref="J51:J52"/>
    <mergeCell ref="J53:J54"/>
    <mergeCell ref="J16:J46"/>
    <mergeCell ref="A65:B65"/>
    <mergeCell ref="C65:D65"/>
    <mergeCell ref="E65:F65"/>
    <mergeCell ref="G65:H65"/>
    <mergeCell ref="A6:A7"/>
    <mergeCell ref="A55:A58"/>
    <mergeCell ref="B6:B7"/>
    <mergeCell ref="B55:B58"/>
    <mergeCell ref="C55:C58"/>
    <mergeCell ref="C2:H2"/>
    <mergeCell ref="C6:E6"/>
    <mergeCell ref="F6:I6"/>
    <mergeCell ref="A64:B64"/>
    <mergeCell ref="C64:D64"/>
    <mergeCell ref="E64:F64"/>
    <mergeCell ref="G64:H64"/>
    <mergeCell ref="H4:I5"/>
    <mergeCell ref="B16:B45"/>
    <mergeCell ref="A16:A45"/>
    <mergeCell ref="C16:C45"/>
    <mergeCell ref="D16:D45"/>
    <mergeCell ref="E16:E45"/>
  </mergeCells>
  <phoneticPr fontId="9" type="noConversion"/>
  <pageMargins left="0.69930555555555596" right="0.69930555555555596" top="0.75" bottom="0.75" header="0.3" footer="0.3"/>
  <pageSetup paperSize="9" scale="3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2023-10-18T08:00:36Z</cp:lastPrinted>
  <dcterms:created xsi:type="dcterms:W3CDTF">2014-04-18T16:52:00Z</dcterms:created>
  <dcterms:modified xsi:type="dcterms:W3CDTF">2024-05-29T03:22:28Z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D3E72B25AD792BB8283A0B65E2E8BAF9_43</vt:lpwstr>
  </property>
  <property fmtid="{D5CDD505-2E9C-101B-9397-08002B2CF9AE}" pid="4" name="KSOReadingLayout">
    <vt:bool>true</vt:bool>
  </property>
</Properties>
</file>