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6E1A4282-00CC-47DA-8DF0-B0390753703F}" xr6:coauthVersionLast="45" xr6:coauthVersionMax="45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3" l="1"/>
  <c r="H26" i="3"/>
  <c r="H27" i="3"/>
  <c r="H28" i="3"/>
  <c r="J36" i="2"/>
  <c r="H42" i="2"/>
  <c r="I41" i="2"/>
  <c r="I40" i="2"/>
  <c r="I39" i="2"/>
  <c r="J34" i="2"/>
  <c r="F34" i="2"/>
  <c r="J33" i="2"/>
  <c r="F33" i="2"/>
  <c r="I23" i="2"/>
  <c r="G26" i="2" s="1"/>
  <c r="H23" i="2"/>
  <c r="B26" i="2" s="1"/>
  <c r="G23" i="2"/>
  <c r="G53" i="3"/>
  <c r="F53" i="3"/>
  <c r="D53" i="3"/>
  <c r="D45" i="3"/>
  <c r="D41" i="3"/>
  <c r="D38" i="3"/>
  <c r="D33" i="3"/>
  <c r="D28" i="3"/>
  <c r="D24" i="3"/>
  <c r="D21" i="3"/>
  <c r="D16" i="3"/>
  <c r="D13" i="3"/>
  <c r="D54" i="3"/>
  <c r="C53" i="3"/>
  <c r="H52" i="3"/>
  <c r="H51" i="3"/>
  <c r="H50" i="3"/>
  <c r="H49" i="3"/>
  <c r="H48" i="3"/>
  <c r="H47" i="3"/>
  <c r="H46" i="3"/>
  <c r="H53" i="3"/>
  <c r="E46" i="3"/>
  <c r="E53" i="3"/>
  <c r="G45" i="3"/>
  <c r="F45" i="3"/>
  <c r="E42" i="3"/>
  <c r="E45" i="3"/>
  <c r="C45" i="3"/>
  <c r="H44" i="3"/>
  <c r="H43" i="3"/>
  <c r="H42" i="3"/>
  <c r="G41" i="3"/>
  <c r="F41" i="3"/>
  <c r="E39" i="3"/>
  <c r="E41" i="3"/>
  <c r="C41" i="3"/>
  <c r="H40" i="3"/>
  <c r="H39" i="3"/>
  <c r="H41" i="3"/>
  <c r="G38" i="3"/>
  <c r="F38" i="3"/>
  <c r="E34" i="3"/>
  <c r="E38" i="3"/>
  <c r="C38" i="3"/>
  <c r="H37" i="3"/>
  <c r="H36" i="3"/>
  <c r="H35" i="3"/>
  <c r="H34" i="3"/>
  <c r="G33" i="3"/>
  <c r="F33" i="3"/>
  <c r="C33" i="3"/>
  <c r="H32" i="3"/>
  <c r="H31" i="3"/>
  <c r="H30" i="3"/>
  <c r="H29" i="3"/>
  <c r="H33" i="3"/>
  <c r="E29" i="3"/>
  <c r="E33" i="3"/>
  <c r="G28" i="3"/>
  <c r="F28" i="3"/>
  <c r="E25" i="3"/>
  <c r="E28" i="3"/>
  <c r="C28" i="3"/>
  <c r="G24" i="3"/>
  <c r="F24" i="3"/>
  <c r="E22" i="3"/>
  <c r="E24" i="3"/>
  <c r="C24" i="3"/>
  <c r="H23" i="3"/>
  <c r="H22" i="3"/>
  <c r="G21" i="3"/>
  <c r="F21" i="3"/>
  <c r="E17" i="3"/>
  <c r="E21" i="3"/>
  <c r="C21" i="3"/>
  <c r="H20" i="3"/>
  <c r="H19" i="3"/>
  <c r="H18" i="3"/>
  <c r="H17" i="3"/>
  <c r="H21" i="3"/>
  <c r="H14" i="3"/>
  <c r="H15" i="3"/>
  <c r="H16" i="3"/>
  <c r="G16" i="3"/>
  <c r="F16" i="3"/>
  <c r="C16" i="3"/>
  <c r="E14" i="3"/>
  <c r="E16" i="3"/>
  <c r="G13" i="3"/>
  <c r="F13" i="3"/>
  <c r="C13" i="3"/>
  <c r="H12" i="3"/>
  <c r="H11" i="3"/>
  <c r="H10" i="3"/>
  <c r="H9" i="3"/>
  <c r="H8" i="3"/>
  <c r="E8" i="3"/>
  <c r="E13" i="3"/>
  <c r="H24" i="3"/>
  <c r="H38" i="3"/>
  <c r="H13" i="3"/>
  <c r="F54" i="3"/>
  <c r="E59" i="3"/>
  <c r="I42" i="2"/>
  <c r="G54" i="3"/>
  <c r="G59" i="3"/>
  <c r="H45" i="3"/>
  <c r="H54" i="3"/>
  <c r="C59" i="3"/>
  <c r="E54" i="3"/>
  <c r="A59" i="3"/>
  <c r="I59" i="3"/>
  <c r="C54" i="3"/>
  <c r="K26" i="2" l="1"/>
</calcChain>
</file>

<file path=xl/sharedStrings.xml><?xml version="1.0" encoding="utf-8"?>
<sst xmlns="http://schemas.openxmlformats.org/spreadsheetml/2006/main" count="126" uniqueCount="105">
  <si>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</si>
  <si>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</si>
  <si>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</si>
  <si>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</si>
  <si>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</si>
  <si>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</si>
  <si>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</si>
  <si>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</si>
  <si>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</si>
  <si>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</si>
  <si>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</si>
  <si>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</si>
  <si>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</si>
  <si>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</si>
  <si>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</si>
  <si>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</si>
  <si>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</si>
  <si>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</si>
  <si>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</si>
  <si>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</si>
  <si>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</si>
  <si>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</si>
  <si>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</si>
  <si>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</si>
  <si>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</si>
  <si>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</si>
  <si>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</si>
  <si>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</si>
  <si>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</si>
  <si>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</si>
  <si>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</si>
  <si>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</si>
  <si>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</si>
  <si>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</si>
  <si>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</si>
  <si>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</si>
  <si>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</si>
  <si>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</si>
  <si>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</si>
  <si>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</si>
  <si>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</si>
  <si>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</si>
  <si>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</si>
  <si>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</si>
  <si>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</si>
  <si>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</si>
  <si>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</si>
  <si>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</si>
  <si>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</si>
  <si>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</si>
  <si>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</si>
  <si>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</si>
  <si>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</si>
  <si>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</si>
  <si>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</si>
  <si>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</si>
  <si>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</si>
  <si>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</si>
  <si>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</si>
  <si>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</si>
  <si>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</si>
  <si>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</si>
  <si>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</si>
  <si>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</si>
  <si>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</si>
  <si>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</si>
  <si>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</si>
  <si>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</si>
  <si>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</si>
  <si>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</si>
  <si>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</si>
  <si>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</si>
  <si>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</si>
  <si>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</si>
  <si>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</si>
  <si>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</si>
  <si>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</si>
  <si>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</si>
  <si>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</si>
  <si>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</si>
  <si>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</si>
  <si>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</si>
  <si>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</si>
  <si>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</si>
  <si>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HMZA-190622-CZH683</t>
    <phoneticPr fontId="12" type="noConversion"/>
  </si>
  <si>
    <t>兼职人员住宿</t>
    <phoneticPr fontId="12" type="noConversion"/>
  </si>
  <si>
    <t>王凤雨 郭燕雷住宿</t>
    <phoneticPr fontId="12" type="noConversion"/>
  </si>
  <si>
    <t>11.12-15</t>
    <phoneticPr fontId="12" type="noConversion"/>
  </si>
  <si>
    <t>珠海</t>
    <phoneticPr fontId="12" type="noConversion"/>
  </si>
  <si>
    <t>12.12-13</t>
    <phoneticPr fontId="12" type="noConversion"/>
  </si>
  <si>
    <t>12.14-15</t>
    <phoneticPr fontId="12" type="noConversion"/>
  </si>
  <si>
    <t>百岁山及茶歇（珠海站）</t>
    <phoneticPr fontId="12" type="noConversion"/>
  </si>
  <si>
    <t>茶歇-怪味豆（珠海站）</t>
    <phoneticPr fontId="12" type="noConversion"/>
  </si>
  <si>
    <t>茶歇-豆腐干（珠海站）</t>
    <phoneticPr fontId="12" type="noConversion"/>
  </si>
  <si>
    <t>团号：HMZA-190622-CZH683</t>
    <phoneticPr fontId="12" type="noConversion"/>
  </si>
  <si>
    <t>会议日期：12.12-15</t>
    <phoneticPr fontId="12" type="noConversion"/>
  </si>
  <si>
    <t>客户珠海住宿</t>
    <phoneticPr fontId="12" type="noConversion"/>
  </si>
  <si>
    <t>珠海当地制作费</t>
    <phoneticPr fontId="12" type="noConversion"/>
  </si>
  <si>
    <t>王凤雨12.12日</t>
    <phoneticPr fontId="12" type="noConversion"/>
  </si>
  <si>
    <t>机场-酒店</t>
    <phoneticPr fontId="12" type="noConversion"/>
  </si>
  <si>
    <t>住宿酒店-活动酒店</t>
    <phoneticPr fontId="12" type="noConversion"/>
  </si>
  <si>
    <t>家-机场</t>
    <phoneticPr fontId="12" type="noConversion"/>
  </si>
  <si>
    <t>活动餐费</t>
    <phoneticPr fontId="12" type="noConversion"/>
  </si>
  <si>
    <t xml:space="preserve">  </t>
    <phoneticPr fontId="12" type="noConversion"/>
  </si>
  <si>
    <t>停车费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</si>
</sst>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0" xfId="0" applyFont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178" fontId="3" fillId="0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34" workbookViewId="0">
      <selection activeCell="F1" sqref="F1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95" t="s">
        <v>0</v>
      </c>
      <c r="D2" s="95"/>
      <c r="E2" s="95"/>
      <c r="F2" s="95"/>
      <c r="G2" s="95"/>
      <c r="H2" s="95"/>
      <c r="I2" s="44"/>
      <c r="J2" s="44"/>
      <c r="K2" s="44"/>
      <c r="L2" s="44"/>
    </row>
    <row r="4" spans="1:12" ht="21" customHeight="1" x14ac:dyDescent="0.3">
      <c r="H4" s="76" t="s">
        <v>94</v>
      </c>
      <c r="I4" s="76"/>
      <c r="J4" s="76" t="s">
        <v>95</v>
      </c>
    </row>
    <row r="5" spans="1:12" ht="21" customHeight="1" x14ac:dyDescent="0.3">
      <c r="H5" s="77"/>
      <c r="I5" s="77"/>
      <c r="J5" s="77"/>
    </row>
    <row r="6" spans="1:12" ht="21" customHeight="1" x14ac:dyDescent="0.3">
      <c r="A6" s="93" t="s">
        <v>1</v>
      </c>
      <c r="B6" s="81" t="s">
        <v>2</v>
      </c>
      <c r="C6" s="96" t="s">
        <v>3</v>
      </c>
      <c r="D6" s="96"/>
      <c r="E6" s="96"/>
      <c r="F6" s="97" t="s">
        <v>4</v>
      </c>
      <c r="G6" s="97"/>
      <c r="H6" s="97"/>
      <c r="I6" s="97"/>
      <c r="J6" s="81" t="s">
        <v>5</v>
      </c>
    </row>
    <row r="7" spans="1:12" ht="21" customHeight="1" x14ac:dyDescent="0.3">
      <c r="A7" s="93"/>
      <c r="B7" s="81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81"/>
    </row>
    <row r="8" spans="1:12" ht="21" customHeight="1" x14ac:dyDescent="0.3">
      <c r="A8" s="94">
        <v>1</v>
      </c>
      <c r="B8" s="90" t="s">
        <v>13</v>
      </c>
      <c r="C8" s="82">
        <v>0</v>
      </c>
      <c r="D8" s="86"/>
      <c r="E8" s="82">
        <f>C8*D8</f>
        <v>0</v>
      </c>
      <c r="F8" s="37">
        <v>0</v>
      </c>
      <c r="G8" s="37">
        <v>0</v>
      </c>
      <c r="H8" s="37">
        <f t="shared" ref="H8:H44" si="0">F8+G8</f>
        <v>0</v>
      </c>
      <c r="I8" s="45"/>
      <c r="J8" s="70" t="s">
        <v>14</v>
      </c>
    </row>
    <row r="9" spans="1:12" ht="21" customHeight="1" x14ac:dyDescent="0.3">
      <c r="A9" s="94"/>
      <c r="B9" s="90"/>
      <c r="C9" s="82"/>
      <c r="D9" s="86"/>
      <c r="E9" s="82"/>
      <c r="F9" s="37">
        <v>0</v>
      </c>
      <c r="G9" s="37">
        <v>0</v>
      </c>
      <c r="H9" s="37">
        <f t="shared" si="0"/>
        <v>0</v>
      </c>
      <c r="I9" s="45"/>
      <c r="J9" s="71"/>
    </row>
    <row r="10" spans="1:12" ht="21" customHeight="1" x14ac:dyDescent="0.3">
      <c r="A10" s="94"/>
      <c r="B10" s="90"/>
      <c r="C10" s="82"/>
      <c r="D10" s="86"/>
      <c r="E10" s="82"/>
      <c r="F10" s="37">
        <v>0</v>
      </c>
      <c r="G10" s="37">
        <v>0</v>
      </c>
      <c r="H10" s="37">
        <f t="shared" si="0"/>
        <v>0</v>
      </c>
      <c r="I10" s="45"/>
      <c r="J10" s="71"/>
    </row>
    <row r="11" spans="1:12" ht="21" customHeight="1" x14ac:dyDescent="0.3">
      <c r="A11" s="94"/>
      <c r="B11" s="90"/>
      <c r="C11" s="82"/>
      <c r="D11" s="86"/>
      <c r="E11" s="82"/>
      <c r="F11" s="37">
        <v>0</v>
      </c>
      <c r="G11" s="37">
        <v>0</v>
      </c>
      <c r="H11" s="37">
        <f t="shared" si="0"/>
        <v>0</v>
      </c>
      <c r="I11" s="45"/>
      <c r="J11" s="71"/>
    </row>
    <row r="12" spans="1:12" ht="21" customHeight="1" x14ac:dyDescent="0.3">
      <c r="A12" s="94"/>
      <c r="B12" s="90"/>
      <c r="C12" s="82"/>
      <c r="D12" s="86"/>
      <c r="E12" s="82"/>
      <c r="F12" s="37">
        <v>0</v>
      </c>
      <c r="G12" s="37">
        <v>0</v>
      </c>
      <c r="H12" s="37">
        <f t="shared" si="0"/>
        <v>0</v>
      </c>
      <c r="I12" s="45"/>
      <c r="J12" s="71"/>
    </row>
    <row r="13" spans="1:12" s="30" customFormat="1" ht="21" customHeight="1" x14ac:dyDescent="0.3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2"/>
    </row>
    <row r="14" spans="1:12" ht="21" customHeight="1" x14ac:dyDescent="0.3">
      <c r="A14" s="87">
        <v>2</v>
      </c>
      <c r="B14" s="101" t="s">
        <v>16</v>
      </c>
      <c r="C14" s="83">
        <v>0</v>
      </c>
      <c r="D14" s="87"/>
      <c r="E14" s="83">
        <f t="shared" ref="E14:E46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0" t="s">
        <v>17</v>
      </c>
    </row>
    <row r="15" spans="1:12" ht="21" customHeight="1" x14ac:dyDescent="0.3">
      <c r="A15" s="88"/>
      <c r="B15" s="102"/>
      <c r="C15" s="84"/>
      <c r="D15" s="88"/>
      <c r="E15" s="84"/>
      <c r="F15" s="37">
        <v>0</v>
      </c>
      <c r="G15" s="37">
        <v>0</v>
      </c>
      <c r="H15" s="37">
        <f t="shared" ref="H15" si="3">F15+G15</f>
        <v>0</v>
      </c>
      <c r="I15" s="45"/>
      <c r="J15" s="71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2"/>
    </row>
    <row r="17" spans="1:10" ht="21" customHeight="1" x14ac:dyDescent="0.3">
      <c r="A17" s="94">
        <v>3</v>
      </c>
      <c r="B17" s="90" t="s">
        <v>19</v>
      </c>
      <c r="C17" s="82">
        <v>0</v>
      </c>
      <c r="D17" s="86"/>
      <c r="E17" s="82">
        <f t="shared" si="2"/>
        <v>0</v>
      </c>
      <c r="F17" s="37">
        <v>5600</v>
      </c>
      <c r="G17" s="37">
        <v>0</v>
      </c>
      <c r="H17" s="37">
        <f t="shared" si="0"/>
        <v>5600</v>
      </c>
      <c r="I17" s="56" t="s">
        <v>96</v>
      </c>
      <c r="J17" s="78" t="s">
        <v>20</v>
      </c>
    </row>
    <row r="18" spans="1:10" ht="21" customHeight="1" x14ac:dyDescent="0.3">
      <c r="A18" s="94"/>
      <c r="B18" s="90"/>
      <c r="C18" s="82"/>
      <c r="D18" s="86"/>
      <c r="E18" s="82"/>
      <c r="F18" s="37">
        <v>648</v>
      </c>
      <c r="G18" s="37">
        <v>0</v>
      </c>
      <c r="H18" s="37">
        <f t="shared" si="0"/>
        <v>648</v>
      </c>
      <c r="I18" s="56" t="s">
        <v>102</v>
      </c>
      <c r="J18" s="79"/>
    </row>
    <row r="19" spans="1:10" ht="21" customHeight="1" x14ac:dyDescent="0.3">
      <c r="A19" s="94"/>
      <c r="B19" s="90"/>
      <c r="C19" s="82"/>
      <c r="D19" s="86"/>
      <c r="E19" s="82"/>
      <c r="F19" s="37">
        <v>0</v>
      </c>
      <c r="G19" s="37">
        <v>0</v>
      </c>
      <c r="H19" s="37">
        <f t="shared" si="0"/>
        <v>0</v>
      </c>
      <c r="I19" s="45"/>
      <c r="J19" s="79"/>
    </row>
    <row r="20" spans="1:10" ht="21" customHeight="1" x14ac:dyDescent="0.3">
      <c r="A20" s="94"/>
      <c r="B20" s="90"/>
      <c r="C20" s="82"/>
      <c r="D20" s="86"/>
      <c r="E20" s="82"/>
      <c r="F20" s="37">
        <v>0</v>
      </c>
      <c r="G20" s="37">
        <v>0</v>
      </c>
      <c r="H20" s="37">
        <f t="shared" si="0"/>
        <v>0</v>
      </c>
      <c r="I20" s="45"/>
      <c r="J20" s="79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6248</v>
      </c>
      <c r="G21" s="40">
        <f t="shared" ref="G21:H21" si="5">SUM(G17:G20)</f>
        <v>0</v>
      </c>
      <c r="H21" s="40">
        <f t="shared" si="5"/>
        <v>6248</v>
      </c>
      <c r="I21" s="46"/>
      <c r="J21" s="80"/>
    </row>
    <row r="22" spans="1:10" ht="21" customHeight="1" x14ac:dyDescent="0.3">
      <c r="A22" s="94">
        <v>4</v>
      </c>
      <c r="B22" s="90" t="s">
        <v>22</v>
      </c>
      <c r="C22" s="82">
        <v>0</v>
      </c>
      <c r="D22" s="86"/>
      <c r="E22" s="82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8" t="s">
        <v>23</v>
      </c>
    </row>
    <row r="23" spans="1:10" ht="21" customHeight="1" x14ac:dyDescent="0.3">
      <c r="A23" s="94"/>
      <c r="B23" s="90"/>
      <c r="C23" s="82"/>
      <c r="D23" s="86"/>
      <c r="E23" s="82"/>
      <c r="F23" s="37">
        <v>0</v>
      </c>
      <c r="G23" s="37">
        <v>0</v>
      </c>
      <c r="H23" s="37">
        <f t="shared" si="0"/>
        <v>0</v>
      </c>
      <c r="I23" s="45"/>
      <c r="J23" s="79"/>
    </row>
    <row r="24" spans="1:10" s="30" customFormat="1" ht="21" customHeight="1" x14ac:dyDescent="0.3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0"/>
    </row>
    <row r="25" spans="1:10" ht="21" customHeight="1" x14ac:dyDescent="0.3">
      <c r="A25" s="87">
        <v>5</v>
      </c>
      <c r="B25" s="101" t="s">
        <v>25</v>
      </c>
      <c r="C25" s="83">
        <v>0</v>
      </c>
      <c r="D25" s="87"/>
      <c r="E25" s="83">
        <f t="shared" si="2"/>
        <v>0</v>
      </c>
      <c r="F25" s="50">
        <v>686.2</v>
      </c>
      <c r="G25" s="50">
        <v>0</v>
      </c>
      <c r="H25" s="50">
        <f t="shared" ref="H25:H27" si="8">F25+G25</f>
        <v>686.2</v>
      </c>
      <c r="I25" s="56" t="s">
        <v>91</v>
      </c>
      <c r="J25" s="70" t="s">
        <v>26</v>
      </c>
    </row>
    <row r="26" spans="1:10" ht="21" customHeight="1" x14ac:dyDescent="0.3">
      <c r="A26" s="89"/>
      <c r="B26" s="103"/>
      <c r="C26" s="85"/>
      <c r="D26" s="89"/>
      <c r="E26" s="85"/>
      <c r="F26" s="50">
        <v>119.08</v>
      </c>
      <c r="G26" s="50">
        <v>0</v>
      </c>
      <c r="H26" s="50">
        <f t="shared" si="8"/>
        <v>119.08</v>
      </c>
      <c r="I26" s="56" t="s">
        <v>92</v>
      </c>
      <c r="J26" s="71"/>
    </row>
    <row r="27" spans="1:10" ht="21" customHeight="1" x14ac:dyDescent="0.3">
      <c r="A27" s="89"/>
      <c r="B27" s="103"/>
      <c r="C27" s="85"/>
      <c r="D27" s="89"/>
      <c r="E27" s="85"/>
      <c r="F27" s="50">
        <v>136.71</v>
      </c>
      <c r="G27" s="50">
        <v>0</v>
      </c>
      <c r="H27" s="50">
        <f t="shared" si="8"/>
        <v>136.71</v>
      </c>
      <c r="I27" s="56" t="s">
        <v>93</v>
      </c>
      <c r="J27" s="71"/>
    </row>
    <row r="28" spans="1:10" s="30" customFormat="1" ht="21" customHeight="1" x14ac:dyDescent="0.3">
      <c r="A28" s="38"/>
      <c r="B28" s="39" t="s">
        <v>27</v>
      </c>
      <c r="C28" s="40">
        <f>SUM(C25)</f>
        <v>0</v>
      </c>
      <c r="D28" s="40">
        <f>SUM(D25)</f>
        <v>0</v>
      </c>
      <c r="E28" s="40">
        <f>SUM(E25)</f>
        <v>0</v>
      </c>
      <c r="F28" s="40">
        <f>SUM(F25:F27)</f>
        <v>941.99000000000012</v>
      </c>
      <c r="G28" s="40">
        <f>SUM(G25:G27)</f>
        <v>0</v>
      </c>
      <c r="H28" s="40">
        <f>SUM(H25:H27)</f>
        <v>941.99000000000012</v>
      </c>
      <c r="I28" s="46"/>
      <c r="J28" s="72"/>
    </row>
    <row r="29" spans="1:10" ht="21" customHeight="1" x14ac:dyDescent="0.3">
      <c r="A29" s="94">
        <v>6</v>
      </c>
      <c r="B29" s="90" t="s">
        <v>28</v>
      </c>
      <c r="C29" s="82">
        <v>0</v>
      </c>
      <c r="D29" s="86"/>
      <c r="E29" s="82">
        <f t="shared" si="2"/>
        <v>0</v>
      </c>
      <c r="F29" s="37">
        <v>0</v>
      </c>
      <c r="G29" s="37">
        <v>0</v>
      </c>
      <c r="H29" s="37">
        <f t="shared" si="0"/>
        <v>0</v>
      </c>
      <c r="I29" s="45"/>
      <c r="J29" s="70" t="s">
        <v>29</v>
      </c>
    </row>
    <row r="30" spans="1:10" ht="21" customHeight="1" x14ac:dyDescent="0.3">
      <c r="A30" s="94"/>
      <c r="B30" s="90"/>
      <c r="C30" s="82"/>
      <c r="D30" s="86"/>
      <c r="E30" s="82"/>
      <c r="F30" s="37">
        <v>0</v>
      </c>
      <c r="G30" s="37">
        <v>0</v>
      </c>
      <c r="H30" s="37">
        <f t="shared" si="0"/>
        <v>0</v>
      </c>
      <c r="I30" s="45"/>
      <c r="J30" s="79"/>
    </row>
    <row r="31" spans="1:10" ht="21" customHeight="1" x14ac:dyDescent="0.3">
      <c r="A31" s="94"/>
      <c r="B31" s="90"/>
      <c r="C31" s="82"/>
      <c r="D31" s="86"/>
      <c r="E31" s="82"/>
      <c r="F31" s="37">
        <v>0</v>
      </c>
      <c r="G31" s="37">
        <v>0</v>
      </c>
      <c r="H31" s="37">
        <f t="shared" si="0"/>
        <v>0</v>
      </c>
      <c r="I31" s="45"/>
      <c r="J31" s="79"/>
    </row>
    <row r="32" spans="1:10" ht="21" customHeight="1" x14ac:dyDescent="0.3">
      <c r="A32" s="94"/>
      <c r="B32" s="90"/>
      <c r="C32" s="82"/>
      <c r="D32" s="86"/>
      <c r="E32" s="82"/>
      <c r="F32" s="37">
        <v>0</v>
      </c>
      <c r="G32" s="37">
        <v>0</v>
      </c>
      <c r="H32" s="37">
        <f t="shared" si="0"/>
        <v>0</v>
      </c>
      <c r="I32" s="45"/>
      <c r="J32" s="79"/>
    </row>
    <row r="33" spans="1:10" s="30" customFormat="1" ht="21" customHeight="1" x14ac:dyDescent="0.3">
      <c r="A33" s="38"/>
      <c r="B33" s="39" t="s">
        <v>30</v>
      </c>
      <c r="C33" s="40">
        <f>SUM(C29)</f>
        <v>0</v>
      </c>
      <c r="D33" s="40">
        <f t="shared" ref="D33:E33" si="9">SUM(D29)</f>
        <v>0</v>
      </c>
      <c r="E33" s="40">
        <f t="shared" si="9"/>
        <v>0</v>
      </c>
      <c r="F33" s="40">
        <f>SUM(F29:F32)</f>
        <v>0</v>
      </c>
      <c r="G33" s="40">
        <f t="shared" ref="G33:H33" si="10">SUM(G29:G32)</f>
        <v>0</v>
      </c>
      <c r="H33" s="40">
        <f t="shared" si="10"/>
        <v>0</v>
      </c>
      <c r="I33" s="46"/>
      <c r="J33" s="80"/>
    </row>
    <row r="34" spans="1:10" ht="21" customHeight="1" x14ac:dyDescent="0.3">
      <c r="A34" s="94">
        <v>7</v>
      </c>
      <c r="B34" s="90" t="s">
        <v>31</v>
      </c>
      <c r="C34" s="82">
        <v>0</v>
      </c>
      <c r="D34" s="86"/>
      <c r="E34" s="82">
        <f t="shared" si="2"/>
        <v>0</v>
      </c>
      <c r="F34" s="37">
        <v>0</v>
      </c>
      <c r="G34" s="37">
        <v>0</v>
      </c>
      <c r="H34" s="37">
        <f t="shared" si="0"/>
        <v>0</v>
      </c>
      <c r="I34" s="45"/>
      <c r="J34" s="73"/>
    </row>
    <row r="35" spans="1:10" ht="21" customHeight="1" x14ac:dyDescent="0.3">
      <c r="A35" s="94"/>
      <c r="B35" s="90"/>
      <c r="C35" s="82"/>
      <c r="D35" s="86"/>
      <c r="E35" s="82"/>
      <c r="F35" s="37">
        <v>0</v>
      </c>
      <c r="G35" s="37">
        <v>0</v>
      </c>
      <c r="H35" s="37">
        <f t="shared" si="0"/>
        <v>0</v>
      </c>
      <c r="I35" s="45"/>
      <c r="J35" s="74"/>
    </row>
    <row r="36" spans="1:10" ht="21" customHeight="1" x14ac:dyDescent="0.3">
      <c r="A36" s="94"/>
      <c r="B36" s="90"/>
      <c r="C36" s="82"/>
      <c r="D36" s="86"/>
      <c r="E36" s="82"/>
      <c r="F36" s="37">
        <v>0</v>
      </c>
      <c r="G36" s="37">
        <v>0</v>
      </c>
      <c r="H36" s="37">
        <f t="shared" si="0"/>
        <v>0</v>
      </c>
      <c r="I36" s="45"/>
      <c r="J36" s="74"/>
    </row>
    <row r="37" spans="1:10" ht="21" customHeight="1" x14ac:dyDescent="0.3">
      <c r="A37" s="94"/>
      <c r="B37" s="90"/>
      <c r="C37" s="82"/>
      <c r="D37" s="86"/>
      <c r="E37" s="82"/>
      <c r="F37" s="37">
        <v>0</v>
      </c>
      <c r="G37" s="37">
        <v>0</v>
      </c>
      <c r="H37" s="37">
        <f t="shared" si="0"/>
        <v>0</v>
      </c>
      <c r="I37" s="45"/>
      <c r="J37" s="74"/>
    </row>
    <row r="38" spans="1:10" s="30" customFormat="1" ht="21" customHeight="1" x14ac:dyDescent="0.3">
      <c r="A38" s="38"/>
      <c r="B38" s="39" t="s">
        <v>32</v>
      </c>
      <c r="C38" s="40">
        <f>SUM(C34)</f>
        <v>0</v>
      </c>
      <c r="D38" s="40">
        <f t="shared" ref="D38:E38" si="11">SUM(D34)</f>
        <v>0</v>
      </c>
      <c r="E38" s="40">
        <f t="shared" si="11"/>
        <v>0</v>
      </c>
      <c r="F38" s="40">
        <f>SUM(F34:F37)</f>
        <v>0</v>
      </c>
      <c r="G38" s="40">
        <f t="shared" ref="G38:H38" si="12">SUM(G34:G37)</f>
        <v>0</v>
      </c>
      <c r="H38" s="40">
        <f t="shared" si="12"/>
        <v>0</v>
      </c>
      <c r="I38" s="46"/>
      <c r="J38" s="75"/>
    </row>
    <row r="39" spans="1:10" ht="21" customHeight="1" x14ac:dyDescent="0.3">
      <c r="A39" s="94">
        <v>8</v>
      </c>
      <c r="B39" s="90" t="s">
        <v>33</v>
      </c>
      <c r="C39" s="82">
        <v>0</v>
      </c>
      <c r="D39" s="86"/>
      <c r="E39" s="82">
        <f t="shared" si="2"/>
        <v>0</v>
      </c>
      <c r="F39" s="37">
        <v>0</v>
      </c>
      <c r="G39" s="37">
        <v>0</v>
      </c>
      <c r="H39" s="37">
        <f t="shared" si="0"/>
        <v>0</v>
      </c>
      <c r="I39" s="45"/>
      <c r="J39" s="78" t="s">
        <v>34</v>
      </c>
    </row>
    <row r="40" spans="1:10" ht="21" customHeight="1" x14ac:dyDescent="0.3">
      <c r="A40" s="94"/>
      <c r="B40" s="90"/>
      <c r="C40" s="82"/>
      <c r="D40" s="86"/>
      <c r="E40" s="82"/>
      <c r="F40" s="37">
        <v>0</v>
      </c>
      <c r="G40" s="37">
        <v>0</v>
      </c>
      <c r="H40" s="37">
        <f t="shared" si="0"/>
        <v>0</v>
      </c>
      <c r="I40" s="45"/>
      <c r="J40" s="79"/>
    </row>
    <row r="41" spans="1:10" s="30" customFormat="1" ht="21" customHeight="1" x14ac:dyDescent="0.3">
      <c r="A41" s="38"/>
      <c r="B41" s="39" t="s">
        <v>35</v>
      </c>
      <c r="C41" s="40">
        <f>SUM(C39)</f>
        <v>0</v>
      </c>
      <c r="D41" s="40">
        <f t="shared" ref="D41:E41" si="13">SUM(D39)</f>
        <v>0</v>
      </c>
      <c r="E41" s="40">
        <f t="shared" si="13"/>
        <v>0</v>
      </c>
      <c r="F41" s="40">
        <f>SUM(F39:F40)</f>
        <v>0</v>
      </c>
      <c r="G41" s="40">
        <f t="shared" ref="G41:H41" si="14">SUM(G39:G40)</f>
        <v>0</v>
      </c>
      <c r="H41" s="40">
        <f t="shared" si="14"/>
        <v>0</v>
      </c>
      <c r="I41" s="46"/>
      <c r="J41" s="80"/>
    </row>
    <row r="42" spans="1:10" ht="21" customHeight="1" x14ac:dyDescent="0.3">
      <c r="A42" s="94">
        <v>9</v>
      </c>
      <c r="B42" s="90" t="s">
        <v>36</v>
      </c>
      <c r="C42" s="82">
        <v>0</v>
      </c>
      <c r="D42" s="86"/>
      <c r="E42" s="82">
        <f t="shared" si="2"/>
        <v>0</v>
      </c>
      <c r="F42" s="37">
        <v>0</v>
      </c>
      <c r="G42" s="37">
        <v>0</v>
      </c>
      <c r="H42" s="37">
        <f t="shared" si="0"/>
        <v>0</v>
      </c>
      <c r="I42" s="45"/>
      <c r="J42" s="70" t="s">
        <v>37</v>
      </c>
    </row>
    <row r="43" spans="1:10" ht="21" customHeight="1" x14ac:dyDescent="0.3">
      <c r="A43" s="94"/>
      <c r="B43" s="90"/>
      <c r="C43" s="82"/>
      <c r="D43" s="86"/>
      <c r="E43" s="82"/>
      <c r="F43" s="37">
        <v>0</v>
      </c>
      <c r="G43" s="37">
        <v>0</v>
      </c>
      <c r="H43" s="37">
        <f t="shared" si="0"/>
        <v>0</v>
      </c>
      <c r="I43" s="45"/>
      <c r="J43" s="71"/>
    </row>
    <row r="44" spans="1:10" ht="21" customHeight="1" x14ac:dyDescent="0.3">
      <c r="A44" s="94"/>
      <c r="B44" s="90"/>
      <c r="C44" s="82"/>
      <c r="D44" s="86"/>
      <c r="E44" s="82"/>
      <c r="F44" s="37">
        <v>0</v>
      </c>
      <c r="G44" s="37">
        <v>0</v>
      </c>
      <c r="H44" s="37">
        <f t="shared" si="0"/>
        <v>0</v>
      </c>
      <c r="I44" s="45"/>
      <c r="J44" s="71"/>
    </row>
    <row r="45" spans="1:10" s="30" customFormat="1" ht="21" customHeight="1" x14ac:dyDescent="0.3">
      <c r="A45" s="38"/>
      <c r="B45" s="39" t="s">
        <v>38</v>
      </c>
      <c r="C45" s="40">
        <f>SUM(C42)</f>
        <v>0</v>
      </c>
      <c r="D45" s="40">
        <f t="shared" ref="D45:E45" si="15">SUM(D42)</f>
        <v>0</v>
      </c>
      <c r="E45" s="40">
        <f t="shared" si="15"/>
        <v>0</v>
      </c>
      <c r="F45" s="40">
        <f>SUM(F42:F44)</f>
        <v>0</v>
      </c>
      <c r="G45" s="40">
        <f t="shared" ref="G45:H45" si="16">SUM(G42:G44)</f>
        <v>0</v>
      </c>
      <c r="H45" s="40">
        <f t="shared" si="16"/>
        <v>0</v>
      </c>
      <c r="I45" s="46"/>
      <c r="J45" s="72"/>
    </row>
    <row r="46" spans="1:10" ht="21" customHeight="1" x14ac:dyDescent="0.3">
      <c r="A46" s="87">
        <v>10</v>
      </c>
      <c r="B46" s="90" t="s">
        <v>39</v>
      </c>
      <c r="C46" s="82">
        <v>0</v>
      </c>
      <c r="D46" s="86"/>
      <c r="E46" s="82">
        <f t="shared" si="2"/>
        <v>0</v>
      </c>
      <c r="F46" s="37">
        <v>65</v>
      </c>
      <c r="G46" s="37">
        <v>0</v>
      </c>
      <c r="H46" s="37">
        <f>F46+G46</f>
        <v>65</v>
      </c>
      <c r="I46" s="62" t="s">
        <v>97</v>
      </c>
      <c r="J46" s="73"/>
    </row>
    <row r="47" spans="1:10" ht="21" customHeight="1" x14ac:dyDescent="0.3">
      <c r="A47" s="89"/>
      <c r="B47" s="90"/>
      <c r="C47" s="82"/>
      <c r="D47" s="86"/>
      <c r="E47" s="82"/>
      <c r="F47" s="37">
        <v>0</v>
      </c>
      <c r="G47" s="37">
        <v>0</v>
      </c>
      <c r="H47" s="37">
        <f t="shared" ref="H47:H52" si="17">F47+G47</f>
        <v>0</v>
      </c>
      <c r="I47" s="45"/>
      <c r="J47" s="74"/>
    </row>
    <row r="48" spans="1:10" ht="21" customHeight="1" x14ac:dyDescent="0.3">
      <c r="A48" s="89"/>
      <c r="B48" s="90"/>
      <c r="C48" s="82"/>
      <c r="D48" s="86"/>
      <c r="E48" s="82"/>
      <c r="F48" s="37">
        <v>0</v>
      </c>
      <c r="G48" s="37">
        <v>0</v>
      </c>
      <c r="H48" s="37">
        <f t="shared" si="17"/>
        <v>0</v>
      </c>
      <c r="I48" s="45"/>
      <c r="J48" s="74"/>
    </row>
    <row r="49" spans="1:10" ht="21" customHeight="1" x14ac:dyDescent="0.3">
      <c r="A49" s="89"/>
      <c r="B49" s="90"/>
      <c r="C49" s="82"/>
      <c r="D49" s="86"/>
      <c r="E49" s="82"/>
      <c r="F49" s="37">
        <v>0</v>
      </c>
      <c r="G49" s="37">
        <v>0</v>
      </c>
      <c r="H49" s="37">
        <f t="shared" si="17"/>
        <v>0</v>
      </c>
      <c r="I49" s="45"/>
      <c r="J49" s="74"/>
    </row>
    <row r="50" spans="1:10" ht="21" customHeight="1" x14ac:dyDescent="0.3">
      <c r="A50" s="89"/>
      <c r="B50" s="90"/>
      <c r="C50" s="82"/>
      <c r="D50" s="86"/>
      <c r="E50" s="82"/>
      <c r="F50" s="37">
        <v>0</v>
      </c>
      <c r="G50" s="37">
        <v>0</v>
      </c>
      <c r="H50" s="37">
        <f t="shared" si="17"/>
        <v>0</v>
      </c>
      <c r="I50" s="45"/>
      <c r="J50" s="74"/>
    </row>
    <row r="51" spans="1:10" ht="21" customHeight="1" x14ac:dyDescent="0.3">
      <c r="A51" s="89"/>
      <c r="B51" s="90"/>
      <c r="C51" s="82"/>
      <c r="D51" s="86"/>
      <c r="E51" s="82"/>
      <c r="F51" s="37">
        <v>0</v>
      </c>
      <c r="G51" s="37">
        <v>0</v>
      </c>
      <c r="H51" s="37">
        <f t="shared" si="17"/>
        <v>0</v>
      </c>
      <c r="I51" s="45"/>
      <c r="J51" s="74"/>
    </row>
    <row r="52" spans="1:10" ht="21" customHeight="1" x14ac:dyDescent="0.3">
      <c r="A52" s="88"/>
      <c r="B52" s="90"/>
      <c r="C52" s="82"/>
      <c r="D52" s="86"/>
      <c r="E52" s="82"/>
      <c r="F52" s="37">
        <v>0</v>
      </c>
      <c r="G52" s="37">
        <v>0</v>
      </c>
      <c r="H52" s="37">
        <f t="shared" si="17"/>
        <v>0</v>
      </c>
      <c r="I52" s="45"/>
      <c r="J52" s="74"/>
    </row>
    <row r="53" spans="1:10" s="30" customFormat="1" ht="21" customHeight="1" x14ac:dyDescent="0.3">
      <c r="A53" s="38"/>
      <c r="B53" s="39" t="s">
        <v>40</v>
      </c>
      <c r="C53" s="40">
        <f>SUM(C46)</f>
        <v>0</v>
      </c>
      <c r="D53" s="40">
        <f t="shared" ref="D53:E53" si="18">SUM(D46)</f>
        <v>0</v>
      </c>
      <c r="E53" s="40">
        <f t="shared" si="18"/>
        <v>0</v>
      </c>
      <c r="F53" s="40">
        <f>SUM(F46:F52)</f>
        <v>65</v>
      </c>
      <c r="G53" s="40">
        <f t="shared" ref="G53:H53" si="19">SUM(G46:G52)</f>
        <v>0</v>
      </c>
      <c r="H53" s="40">
        <f t="shared" si="19"/>
        <v>65</v>
      </c>
      <c r="I53" s="46"/>
      <c r="J53" s="75"/>
    </row>
    <row r="54" spans="1:10" ht="21" customHeight="1" x14ac:dyDescent="0.3">
      <c r="A54" s="38"/>
      <c r="B54" s="39" t="s">
        <v>41</v>
      </c>
      <c r="C54" s="40">
        <f t="shared" ref="C54:H54" si="20">SUM(C53,C45,C41,C38,C33,C28,C24,C21,C16,C13)</f>
        <v>0</v>
      </c>
      <c r="D54" s="40">
        <f t="shared" si="20"/>
        <v>0</v>
      </c>
      <c r="E54" s="40">
        <f t="shared" si="20"/>
        <v>0</v>
      </c>
      <c r="F54" s="40">
        <f t="shared" si="20"/>
        <v>7254.99</v>
      </c>
      <c r="G54" s="40">
        <f t="shared" si="20"/>
        <v>0</v>
      </c>
      <c r="H54" s="40">
        <f t="shared" si="20"/>
        <v>7254.99</v>
      </c>
      <c r="I54" s="46"/>
      <c r="J54" s="47"/>
    </row>
    <row r="58" spans="1:10" ht="21" customHeight="1" x14ac:dyDescent="0.3">
      <c r="A58" s="98" t="s">
        <v>42</v>
      </c>
      <c r="B58" s="99"/>
      <c r="C58" s="100" t="s">
        <v>43</v>
      </c>
      <c r="D58" s="100"/>
      <c r="E58" s="100" t="s">
        <v>44</v>
      </c>
      <c r="F58" s="100"/>
      <c r="G58" s="100" t="s">
        <v>45</v>
      </c>
      <c r="H58" s="100"/>
      <c r="I58" s="48" t="s">
        <v>46</v>
      </c>
    </row>
    <row r="59" spans="1:10" ht="21" customHeight="1" x14ac:dyDescent="0.3">
      <c r="A59" s="91">
        <f>E54</f>
        <v>0</v>
      </c>
      <c r="B59" s="92"/>
      <c r="C59" s="92">
        <f>H54</f>
        <v>7254.99</v>
      </c>
      <c r="D59" s="92"/>
      <c r="E59" s="92">
        <f>F54</f>
        <v>7254.99</v>
      </c>
      <c r="F59" s="92"/>
      <c r="G59" s="92">
        <f>G54</f>
        <v>0</v>
      </c>
      <c r="H59" s="92"/>
      <c r="I59" s="49">
        <f>A59-C59</f>
        <v>-7254.99</v>
      </c>
    </row>
    <row r="61" spans="1:10" ht="21" customHeight="1" x14ac:dyDescent="0.3">
      <c r="A61" s="41" t="s">
        <v>47</v>
      </c>
      <c r="B61" s="42"/>
      <c r="C61" s="43" t="s">
        <v>48</v>
      </c>
      <c r="D61" s="41"/>
      <c r="E61" s="41" t="s">
        <v>49</v>
      </c>
      <c r="F61" s="41"/>
      <c r="G61" s="41" t="s">
        <v>50</v>
      </c>
      <c r="H61" s="41"/>
      <c r="I61" s="42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3"/>
  <sheetViews>
    <sheetView tabSelected="1" topLeftCell="B21" workbookViewId="0">
      <selection activeCell="K21" sqref="K2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95" t="s">
        <v>51</v>
      </c>
      <c r="C3" s="95"/>
      <c r="D3" s="95"/>
      <c r="E3" s="95"/>
      <c r="F3" s="95"/>
      <c r="G3" s="95"/>
      <c r="H3" s="95"/>
      <c r="I3" s="95"/>
      <c r="J3" s="95"/>
      <c r="K3" s="95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118" t="s">
        <v>53</v>
      </c>
      <c r="G5" s="118"/>
      <c r="H5" s="5" t="s">
        <v>54</v>
      </c>
      <c r="I5" s="4"/>
      <c r="J5" s="118" t="s">
        <v>55</v>
      </c>
      <c r="K5" s="119"/>
    </row>
    <row r="6" spans="2:11" ht="20.100000000000001" customHeight="1" x14ac:dyDescent="0.3">
      <c r="B6" s="6"/>
      <c r="C6" s="7"/>
      <c r="D6" s="8" t="s">
        <v>56</v>
      </c>
      <c r="E6" s="8"/>
      <c r="F6" s="120" t="s">
        <v>57</v>
      </c>
      <c r="G6" s="120"/>
      <c r="H6" s="8" t="s">
        <v>58</v>
      </c>
      <c r="I6" s="7"/>
      <c r="J6" s="120" t="s">
        <v>59</v>
      </c>
      <c r="K6" s="121"/>
    </row>
    <row r="7" spans="2:11" ht="20.100000000000001" customHeight="1" x14ac:dyDescent="0.3">
      <c r="B7" s="6"/>
      <c r="C7" s="7"/>
      <c r="D7" s="8" t="s">
        <v>60</v>
      </c>
      <c r="E7" s="8"/>
      <c r="F7" s="132">
        <v>43813</v>
      </c>
      <c r="G7" s="120"/>
      <c r="H7" s="8" t="s">
        <v>61</v>
      </c>
      <c r="I7" s="22"/>
      <c r="J7" s="120">
        <v>12.16</v>
      </c>
      <c r="K7" s="121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115" t="s">
        <v>84</v>
      </c>
      <c r="K8" s="116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33" t="s">
        <v>1</v>
      </c>
      <c r="C10" s="134"/>
      <c r="D10" s="14" t="s">
        <v>63</v>
      </c>
      <c r="E10" s="104" t="s">
        <v>64</v>
      </c>
      <c r="F10" s="106"/>
      <c r="G10" s="16" t="s">
        <v>65</v>
      </c>
      <c r="H10" s="15" t="s">
        <v>66</v>
      </c>
      <c r="I10" s="104" t="s">
        <v>67</v>
      </c>
      <c r="J10" s="106"/>
      <c r="K10" s="16" t="s">
        <v>68</v>
      </c>
    </row>
    <row r="11" spans="2:11" ht="20.100000000000001" customHeight="1" x14ac:dyDescent="0.3">
      <c r="B11" s="124">
        <v>1</v>
      </c>
      <c r="C11" s="125"/>
      <c r="D11" s="109" t="s">
        <v>69</v>
      </c>
      <c r="E11" s="124" t="s">
        <v>70</v>
      </c>
      <c r="F11" s="125"/>
      <c r="G11" s="17">
        <v>0</v>
      </c>
      <c r="H11" s="17">
        <v>0</v>
      </c>
      <c r="I11" s="113"/>
      <c r="J11" s="114"/>
      <c r="K11" s="24" t="s">
        <v>103</v>
      </c>
    </row>
    <row r="12" spans="2:11" ht="23" customHeight="1" x14ac:dyDescent="0.3">
      <c r="B12" s="124">
        <v>2</v>
      </c>
      <c r="C12" s="125"/>
      <c r="D12" s="110"/>
      <c r="E12" s="126" t="s">
        <v>71</v>
      </c>
      <c r="F12" s="127"/>
      <c r="G12" s="17">
        <v>39.83</v>
      </c>
      <c r="H12" s="17">
        <v>39.83</v>
      </c>
      <c r="I12" s="113"/>
      <c r="J12" s="114"/>
      <c r="K12" s="24" t="s">
        <v>101</v>
      </c>
    </row>
    <row r="13" spans="2:11" ht="23" customHeight="1" x14ac:dyDescent="0.3">
      <c r="B13" s="57"/>
      <c r="C13" s="58"/>
      <c r="D13" s="110"/>
      <c r="E13" s="130"/>
      <c r="F13" s="131"/>
      <c r="G13" s="61">
        <v>27</v>
      </c>
      <c r="H13" s="135">
        <v>27</v>
      </c>
      <c r="I13" s="59"/>
      <c r="J13" s="60"/>
      <c r="K13" s="24" t="s">
        <v>100</v>
      </c>
    </row>
    <row r="14" spans="2:11" ht="23" customHeight="1" x14ac:dyDescent="0.3">
      <c r="B14" s="57"/>
      <c r="C14" s="58"/>
      <c r="D14" s="110"/>
      <c r="E14" s="128"/>
      <c r="F14" s="129"/>
      <c r="G14" s="61">
        <v>153</v>
      </c>
      <c r="H14" s="135">
        <v>153</v>
      </c>
      <c r="I14" s="59"/>
      <c r="J14" s="60"/>
      <c r="K14" s="24" t="s">
        <v>99</v>
      </c>
    </row>
    <row r="15" spans="2:11" ht="20.100000000000001" customHeight="1" x14ac:dyDescent="0.3">
      <c r="B15" s="124">
        <v>3</v>
      </c>
      <c r="C15" s="125"/>
      <c r="D15" s="110"/>
      <c r="E15" s="126" t="s">
        <v>72</v>
      </c>
      <c r="F15" s="127"/>
      <c r="G15" s="17">
        <v>636</v>
      </c>
      <c r="H15" s="135">
        <v>636</v>
      </c>
      <c r="I15" s="113"/>
      <c r="J15" s="114"/>
      <c r="K15" s="24" t="s">
        <v>85</v>
      </c>
    </row>
    <row r="16" spans="2:11" ht="20.100000000000001" customHeight="1" x14ac:dyDescent="0.3">
      <c r="B16" s="51"/>
      <c r="C16" s="52"/>
      <c r="D16" s="110"/>
      <c r="E16" s="128"/>
      <c r="F16" s="129"/>
      <c r="G16" s="55">
        <v>964</v>
      </c>
      <c r="H16" s="135">
        <v>964</v>
      </c>
      <c r="I16" s="53"/>
      <c r="J16" s="54"/>
      <c r="K16" s="24" t="s">
        <v>86</v>
      </c>
    </row>
    <row r="17" spans="1:12" ht="20.100000000000001" customHeight="1" x14ac:dyDescent="0.3">
      <c r="B17" s="124">
        <v>4</v>
      </c>
      <c r="C17" s="125"/>
      <c r="D17" s="110"/>
      <c r="E17" s="126" t="s">
        <v>73</v>
      </c>
      <c r="F17" s="127"/>
      <c r="G17" s="17">
        <v>34</v>
      </c>
      <c r="H17" s="135">
        <v>34</v>
      </c>
      <c r="I17" s="113"/>
      <c r="J17" s="114"/>
      <c r="K17" s="24" t="s">
        <v>98</v>
      </c>
      <c r="L17" s="63"/>
    </row>
    <row r="18" spans="1:12" ht="20.100000000000001" customHeight="1" x14ac:dyDescent="0.3">
      <c r="B18" s="64"/>
      <c r="C18" s="65"/>
      <c r="D18" s="68"/>
      <c r="E18" s="130"/>
      <c r="F18" s="131"/>
      <c r="G18" s="69">
        <v>118</v>
      </c>
      <c r="H18" s="135"/>
      <c r="I18" s="66"/>
      <c r="J18" s="67">
        <v>118</v>
      </c>
      <c r="K18" s="24"/>
      <c r="L18" s="63"/>
    </row>
    <row r="19" spans="1:12" ht="20.100000000000001" customHeight="1" x14ac:dyDescent="0.3">
      <c r="B19" s="64"/>
      <c r="C19" s="65"/>
      <c r="D19" s="68"/>
      <c r="E19" s="128"/>
      <c r="F19" s="129"/>
      <c r="G19" s="69">
        <v>57</v>
      </c>
      <c r="H19" s="135"/>
      <c r="I19" s="66"/>
      <c r="J19" s="67">
        <v>57</v>
      </c>
      <c r="K19" s="24"/>
      <c r="L19" s="63"/>
    </row>
    <row r="20" spans="1:12" ht="20.100000000000001" customHeight="1" x14ac:dyDescent="0.3">
      <c r="B20" s="124">
        <v>5</v>
      </c>
      <c r="C20" s="125"/>
      <c r="D20" s="109" t="s">
        <v>39</v>
      </c>
      <c r="E20" s="112" t="s">
        <v>74</v>
      </c>
      <c r="F20" s="112"/>
      <c r="G20" s="17">
        <v>13</v>
      </c>
      <c r="H20" s="135">
        <v>13</v>
      </c>
      <c r="I20" s="113"/>
      <c r="J20" s="114"/>
      <c r="K20" s="24"/>
    </row>
    <row r="21" spans="1:12" ht="20.100000000000001" customHeight="1" x14ac:dyDescent="0.3">
      <c r="B21" s="124">
        <v>6</v>
      </c>
      <c r="C21" s="125"/>
      <c r="D21" s="110"/>
      <c r="E21" s="112" t="s">
        <v>104</v>
      </c>
      <c r="F21" s="112"/>
      <c r="G21" s="17">
        <v>30</v>
      </c>
      <c r="H21" s="135">
        <v>30</v>
      </c>
      <c r="I21" s="113"/>
      <c r="J21" s="114"/>
      <c r="K21" s="24"/>
    </row>
    <row r="22" spans="1:12" ht="20.100000000000001" customHeight="1" x14ac:dyDescent="0.3">
      <c r="B22" s="124">
        <v>7</v>
      </c>
      <c r="C22" s="125"/>
      <c r="D22" s="111"/>
      <c r="E22" s="112"/>
      <c r="F22" s="112"/>
      <c r="G22" s="17">
        <v>0</v>
      </c>
      <c r="H22" s="17"/>
      <c r="I22" s="113"/>
      <c r="J22" s="114"/>
      <c r="K22" s="24"/>
    </row>
    <row r="23" spans="1:12" ht="20.100000000000001" customHeight="1" x14ac:dyDescent="0.3">
      <c r="B23" s="104" t="s">
        <v>41</v>
      </c>
      <c r="C23" s="105"/>
      <c r="D23" s="105"/>
      <c r="E23" s="105"/>
      <c r="F23" s="106"/>
      <c r="G23" s="18">
        <f>SUM(G11:G22)</f>
        <v>2071.83</v>
      </c>
      <c r="H23" s="18">
        <f>SUM(H11:H22)</f>
        <v>1896.83</v>
      </c>
      <c r="I23" s="107">
        <f>SUM(I11:J22)</f>
        <v>175</v>
      </c>
      <c r="J23" s="108"/>
      <c r="K23" s="25"/>
    </row>
    <row r="24" spans="1:12" ht="20.100000000000001" customHeight="1" x14ac:dyDescent="0.3">
      <c r="B24" s="13"/>
      <c r="C24" s="13"/>
      <c r="D24" s="13"/>
      <c r="E24" s="13"/>
      <c r="F24" s="13"/>
      <c r="G24" s="13"/>
      <c r="H24" s="13"/>
      <c r="I24" s="13"/>
      <c r="J24" s="26"/>
      <c r="K24" s="13"/>
    </row>
    <row r="25" spans="1:12" ht="20.100000000000001" customHeight="1" x14ac:dyDescent="0.3">
      <c r="B25" s="122" t="s">
        <v>66</v>
      </c>
      <c r="C25" s="122"/>
      <c r="D25" s="122"/>
      <c r="E25" s="122"/>
      <c r="F25" s="122"/>
      <c r="G25" s="122" t="s">
        <v>75</v>
      </c>
      <c r="H25" s="122"/>
      <c r="I25" s="122"/>
      <c r="J25" s="122"/>
      <c r="K25" s="16" t="s">
        <v>76</v>
      </c>
    </row>
    <row r="26" spans="1:12" ht="20.100000000000001" customHeight="1" x14ac:dyDescent="0.3">
      <c r="B26" s="123">
        <f>H23</f>
        <v>1896.83</v>
      </c>
      <c r="C26" s="123"/>
      <c r="D26" s="123"/>
      <c r="E26" s="123"/>
      <c r="F26" s="123"/>
      <c r="G26" s="123">
        <f>I23</f>
        <v>175</v>
      </c>
      <c r="H26" s="123"/>
      <c r="I26" s="123"/>
      <c r="J26" s="123"/>
      <c r="K26" s="27">
        <f>SUM(B26:J26)</f>
        <v>2071.83</v>
      </c>
    </row>
    <row r="27" spans="1:12" ht="20.100000000000001" customHeight="1" x14ac:dyDescent="0.3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2" ht="20.100000000000001" customHeight="1" x14ac:dyDescent="0.3">
      <c r="B28" s="13" t="s">
        <v>77</v>
      </c>
      <c r="C28" s="13"/>
      <c r="D28" s="13"/>
      <c r="E28" s="13"/>
      <c r="F28" s="13" t="s">
        <v>48</v>
      </c>
      <c r="G28" s="13" t="s">
        <v>78</v>
      </c>
      <c r="H28" s="13"/>
      <c r="I28" s="13"/>
      <c r="J28" s="13" t="s">
        <v>50</v>
      </c>
      <c r="K28" s="13"/>
    </row>
    <row r="31" spans="1:12" ht="17.649999999999999" x14ac:dyDescent="0.3">
      <c r="A31" s="95" t="s">
        <v>79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3" spans="2:11" ht="20.100000000000001" customHeight="1" x14ac:dyDescent="0.3">
      <c r="B33" s="3"/>
      <c r="C33" s="4"/>
      <c r="D33" s="5" t="s">
        <v>52</v>
      </c>
      <c r="E33" s="5"/>
      <c r="F33" s="118" t="str">
        <f>F5</f>
        <v>王凤雨</v>
      </c>
      <c r="G33" s="118"/>
      <c r="H33" s="5" t="s">
        <v>54</v>
      </c>
      <c r="I33" s="4"/>
      <c r="J33" s="118" t="str">
        <f>J5</f>
        <v>助理</v>
      </c>
      <c r="K33" s="119"/>
    </row>
    <row r="34" spans="2:11" ht="20.100000000000001" customHeight="1" x14ac:dyDescent="0.3">
      <c r="B34" s="6"/>
      <c r="C34" s="7"/>
      <c r="D34" s="8" t="s">
        <v>56</v>
      </c>
      <c r="E34" s="8"/>
      <c r="F34" s="120" t="str">
        <f>F6</f>
        <v>北京</v>
      </c>
      <c r="G34" s="120"/>
      <c r="H34" s="8" t="s">
        <v>58</v>
      </c>
      <c r="I34" s="7"/>
      <c r="J34" s="120" t="str">
        <f>J6</f>
        <v>企划活动部</v>
      </c>
      <c r="K34" s="121"/>
    </row>
    <row r="35" spans="2:11" ht="20.100000000000001" customHeight="1" x14ac:dyDescent="0.3">
      <c r="B35" s="6"/>
      <c r="C35" s="7"/>
      <c r="D35" s="8" t="s">
        <v>60</v>
      </c>
      <c r="E35" s="8"/>
      <c r="F35" s="120" t="s">
        <v>87</v>
      </c>
      <c r="G35" s="120"/>
      <c r="H35" s="8" t="s">
        <v>61</v>
      </c>
      <c r="I35" s="22"/>
      <c r="J35" s="120">
        <v>11.16</v>
      </c>
      <c r="K35" s="121"/>
    </row>
    <row r="36" spans="2:11" ht="20.100000000000001" customHeight="1" x14ac:dyDescent="0.3">
      <c r="B36" s="9"/>
      <c r="C36" s="10"/>
      <c r="D36" s="11"/>
      <c r="E36" s="11"/>
      <c r="F36" s="12"/>
      <c r="G36" s="12"/>
      <c r="H36" s="11" t="s">
        <v>62</v>
      </c>
      <c r="I36" s="23"/>
      <c r="J36" s="115" t="str">
        <f>J8</f>
        <v>HMZA-190622-CZH683</v>
      </c>
      <c r="K36" s="116"/>
    </row>
    <row r="37" spans="2:11" ht="20.100000000000001" customHeight="1" x14ac:dyDescent="0.3"/>
    <row r="38" spans="2:11" ht="20.100000000000001" customHeight="1" x14ac:dyDescent="0.3">
      <c r="B38" s="112"/>
      <c r="C38" s="112"/>
      <c r="D38" s="19" t="s">
        <v>80</v>
      </c>
      <c r="E38" s="112" t="s">
        <v>81</v>
      </c>
      <c r="F38" s="112"/>
      <c r="G38" s="17" t="s">
        <v>82</v>
      </c>
      <c r="H38" s="17" t="s">
        <v>83</v>
      </c>
      <c r="I38" s="117" t="s">
        <v>41</v>
      </c>
      <c r="J38" s="117"/>
      <c r="K38" s="28" t="s">
        <v>68</v>
      </c>
    </row>
    <row r="39" spans="2:11" ht="20.100000000000001" customHeight="1" x14ac:dyDescent="0.3">
      <c r="B39" s="112">
        <v>1</v>
      </c>
      <c r="C39" s="112"/>
      <c r="D39" s="20" t="s">
        <v>88</v>
      </c>
      <c r="E39" s="112" t="s">
        <v>89</v>
      </c>
      <c r="F39" s="112"/>
      <c r="G39" s="17">
        <v>100</v>
      </c>
      <c r="H39" s="17">
        <v>2</v>
      </c>
      <c r="I39" s="113">
        <f>G39*H39</f>
        <v>200</v>
      </c>
      <c r="J39" s="114"/>
      <c r="K39" s="29"/>
    </row>
    <row r="40" spans="2:11" ht="20.100000000000001" customHeight="1" x14ac:dyDescent="0.3">
      <c r="B40" s="112">
        <v>2</v>
      </c>
      <c r="C40" s="112"/>
      <c r="D40" s="20" t="s">
        <v>88</v>
      </c>
      <c r="E40" s="112" t="s">
        <v>90</v>
      </c>
      <c r="F40" s="112"/>
      <c r="G40" s="17">
        <v>200</v>
      </c>
      <c r="H40" s="17">
        <v>2</v>
      </c>
      <c r="I40" s="113">
        <f t="shared" ref="I40:I41" si="0">G40*H40</f>
        <v>400</v>
      </c>
      <c r="J40" s="114"/>
      <c r="K40" s="29"/>
    </row>
    <row r="41" spans="2:11" ht="20.100000000000001" customHeight="1" x14ac:dyDescent="0.3">
      <c r="B41" s="112">
        <v>3</v>
      </c>
      <c r="C41" s="112"/>
      <c r="D41" s="20"/>
      <c r="E41" s="112"/>
      <c r="F41" s="112"/>
      <c r="G41" s="17">
        <v>0</v>
      </c>
      <c r="H41" s="17">
        <v>0</v>
      </c>
      <c r="I41" s="113">
        <f t="shared" si="0"/>
        <v>0</v>
      </c>
      <c r="J41" s="114"/>
      <c r="K41" s="29"/>
    </row>
    <row r="42" spans="2:11" ht="20.100000000000001" customHeight="1" x14ac:dyDescent="0.3">
      <c r="B42" s="104" t="s">
        <v>41</v>
      </c>
      <c r="C42" s="105"/>
      <c r="D42" s="105"/>
      <c r="E42" s="105"/>
      <c r="F42" s="106"/>
      <c r="G42" s="18"/>
      <c r="H42" s="18">
        <f>SUM(H24:H41)</f>
        <v>4</v>
      </c>
      <c r="I42" s="107">
        <f>SUM(I39:J41)</f>
        <v>600</v>
      </c>
      <c r="J42" s="108"/>
      <c r="K42" s="25"/>
    </row>
    <row r="43" spans="2:11" ht="20.100000000000001" customHeight="1" x14ac:dyDescent="0.3">
      <c r="B43" s="13" t="s">
        <v>77</v>
      </c>
      <c r="C43" s="13"/>
      <c r="D43" s="13"/>
      <c r="E43" s="13"/>
      <c r="F43" s="13" t="s">
        <v>48</v>
      </c>
      <c r="G43" s="13" t="s">
        <v>78</v>
      </c>
      <c r="H43" s="13"/>
      <c r="I43" s="13"/>
      <c r="J43" s="13" t="s">
        <v>50</v>
      </c>
      <c r="K43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4"/>
    <mergeCell ref="B15:C15"/>
    <mergeCell ref="I15:J15"/>
    <mergeCell ref="B17:C17"/>
    <mergeCell ref="I17:J17"/>
    <mergeCell ref="E15:F16"/>
    <mergeCell ref="E17:F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I39:J39"/>
    <mergeCell ref="F33:G33"/>
    <mergeCell ref="J33:K33"/>
    <mergeCell ref="F34:G34"/>
    <mergeCell ref="J34:K34"/>
    <mergeCell ref="F35:G35"/>
    <mergeCell ref="J35:K35"/>
    <mergeCell ref="B42:F42"/>
    <mergeCell ref="I42:J42"/>
    <mergeCell ref="D11:D17"/>
    <mergeCell ref="D20:D22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</mergeCells>
  <phoneticPr fontId="12" type="noConversion"/>
  <pageMargins left="0.69930555555555596" right="0.69930555555555596" top="0.75" bottom="0.75" header="0.3" footer="0.3"/>
  <pageSetup paperSize="9" scale="87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2020-01-02T09:06:52Z</cp:lastPrinted>
  <dcterms:created xsi:type="dcterms:W3CDTF">2014-04-15T08:52:00Z</dcterms:created>
  <dcterms:modified xsi:type="dcterms:W3CDTF">2020-01-02T09:08:25Z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