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王凤雨\Desktop\7.21-24杭州宋城 千古情音乐节\"/>
    </mc:Choice>
  </mc:AlternateContent>
  <xr:revisionPtr revIDLastSave="0" documentId="13_ncr:1_{A15451DB-E7AD-4013-9976-8C83E69F3F7F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报价单" sheetId="1" r:id="rId1"/>
    <sheet name="房间数统计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2" l="1"/>
  <c r="H32" i="2"/>
  <c r="G32" i="2"/>
  <c r="F32" i="2"/>
  <c r="G31" i="2"/>
  <c r="H31" i="2"/>
  <c r="F31" i="2"/>
  <c r="G33" i="2"/>
  <c r="H33" i="2"/>
  <c r="J69" i="1"/>
  <c r="J42" i="1"/>
  <c r="J11" i="1"/>
  <c r="J86" i="1"/>
  <c r="J83" i="1"/>
  <c r="J81" i="1"/>
  <c r="J90" i="1" l="1"/>
  <c r="J91" i="1"/>
  <c r="J92" i="1" s="1"/>
  <c r="J72" i="1" l="1"/>
  <c r="J73" i="1"/>
  <c r="J74" i="1"/>
  <c r="J75" i="1"/>
  <c r="J76" i="1"/>
  <c r="J77" i="1"/>
  <c r="J78" i="1"/>
  <c r="J79" i="1"/>
  <c r="J80" i="1"/>
  <c r="J82" i="1"/>
  <c r="J84" i="1"/>
  <c r="J85" i="1"/>
  <c r="J71" i="1"/>
  <c r="J67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52" i="1"/>
  <c r="J51" i="1"/>
  <c r="J50" i="1"/>
  <c r="J48" i="1"/>
  <c r="J46" i="1"/>
  <c r="J47" i="1"/>
  <c r="J45" i="1"/>
  <c r="J44" i="1"/>
  <c r="J98" i="1"/>
  <c r="J5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13" i="1"/>
  <c r="J89" i="1"/>
  <c r="J95" i="1"/>
  <c r="J96" i="1"/>
  <c r="J97" i="1"/>
  <c r="J94" i="1"/>
  <c r="J6" i="1"/>
  <c r="J7" i="1"/>
  <c r="J8" i="1"/>
  <c r="J9" i="1"/>
  <c r="J10" i="1"/>
  <c r="J88" i="1"/>
  <c r="J99" i="1" l="1"/>
  <c r="J100" i="1"/>
  <c r="J101" i="1" l="1"/>
  <c r="J102" i="1" s="1"/>
  <c r="J10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4" authorId="0" shapeId="0" xr:uid="{F431D796-A442-4B06-8C46-080569F6A0DC}">
      <text>
        <r>
          <rPr>
            <sz val="9"/>
            <color rgb="FF000000"/>
            <rFont val="宋体"/>
            <family val="3"/>
            <charset val="134"/>
          </rPr>
          <t>以实时查询机票价格填写报价，以实际预订价格为准</t>
        </r>
      </text>
    </comment>
  </commentList>
</comments>
</file>

<file path=xl/sharedStrings.xml><?xml version="1.0" encoding="utf-8"?>
<sst xmlns="http://schemas.openxmlformats.org/spreadsheetml/2006/main" count="512" uniqueCount="140">
  <si>
    <t xml:space="preserve">项目 </t>
  </si>
  <si>
    <t>项目明细</t>
  </si>
  <si>
    <t>数量</t>
  </si>
  <si>
    <t>单位</t>
  </si>
  <si>
    <t>单价</t>
  </si>
  <si>
    <t>小计</t>
  </si>
  <si>
    <t>备注</t>
  </si>
  <si>
    <t>1-机票</t>
  </si>
  <si>
    <t>往返城市</t>
  </si>
  <si>
    <t>航班</t>
  </si>
  <si>
    <t>舱等</t>
  </si>
  <si>
    <t>人</t>
  </si>
  <si>
    <t>次</t>
    <rPh sb="0" eb="1">
      <t>ci</t>
    </rPh>
    <phoneticPr fontId="4" type="noConversion"/>
  </si>
  <si>
    <t xml:space="preserve"> 人</t>
  </si>
  <si>
    <t>高铁</t>
    <rPh sb="0" eb="1">
      <t>gao tie</t>
    </rPh>
    <phoneticPr fontId="4" type="noConversion"/>
  </si>
  <si>
    <t>商务座</t>
    <rPh sb="0" eb="1">
      <t>shang wu</t>
    </rPh>
    <rPh sb="2" eb="3">
      <t>zuo</t>
    </rPh>
    <phoneticPr fontId="4" type="noConversion"/>
  </si>
  <si>
    <t>二等座</t>
    <rPh sb="0" eb="2">
      <t>er deng zu</t>
    </rPh>
    <phoneticPr fontId="4" type="noConversion"/>
  </si>
  <si>
    <t>机票费用合计</t>
  </si>
  <si>
    <t>酒店名称</t>
  </si>
  <si>
    <t>间夜</t>
  </si>
  <si>
    <t>晚</t>
    <rPh sb="0" eb="1">
      <t>wan</t>
    </rPh>
    <phoneticPr fontId="4" type="noConversion"/>
  </si>
  <si>
    <t>以酒店实际费用为准</t>
  </si>
  <si>
    <t>间</t>
  </si>
  <si>
    <t>晚</t>
  </si>
  <si>
    <t>酒店住费用合计</t>
  </si>
  <si>
    <t>车辆用途</t>
  </si>
  <si>
    <t>车型</t>
  </si>
  <si>
    <t>预估数量，以实际使用为准</t>
    <phoneticPr fontId="4" type="noConversion"/>
  </si>
  <si>
    <t>天</t>
  </si>
  <si>
    <t>人</t>
    <rPh sb="0" eb="1">
      <t>ren</t>
    </rPh>
    <phoneticPr fontId="4" type="noConversion"/>
  </si>
  <si>
    <t>用车费用合计</t>
  </si>
  <si>
    <t>餐厅名称</t>
  </si>
  <si>
    <t>餐饮费用合计</t>
  </si>
  <si>
    <t>费用类别</t>
  </si>
  <si>
    <t>工作内容</t>
  </si>
  <si>
    <t>工作时长</t>
  </si>
  <si>
    <t>项</t>
    <rPh sb="0" eb="1">
      <t>xiang</t>
    </rPh>
    <phoneticPr fontId="4" type="noConversion"/>
  </si>
  <si>
    <t>人员类别</t>
  </si>
  <si>
    <t>工作内容（本次活动所负责的内容）</t>
  </si>
  <si>
    <t>天</t>
    <phoneticPr fontId="3" type="noConversion"/>
  </si>
  <si>
    <t>人员费用合计</t>
    <phoneticPr fontId="4" type="noConversion"/>
  </si>
  <si>
    <t>项目合计</t>
  </si>
  <si>
    <t>总计</t>
  </si>
  <si>
    <t>商务舱</t>
  </si>
  <si>
    <t>商务舱</t>
    <rPh sb="0" eb="3">
      <t>gogn wu</t>
    </rPh>
    <phoneticPr fontId="4" type="noConversion"/>
  </si>
  <si>
    <t>经济舱</t>
    <phoneticPr fontId="3" type="noConversion"/>
  </si>
  <si>
    <t>辆</t>
    <phoneticPr fontId="3" type="noConversion"/>
  </si>
  <si>
    <t>预估报价，以实际出票为准</t>
    <rPh sb="1" eb="2">
      <t>zhe</t>
    </rPh>
    <rPh sb="2" eb="3">
      <t>bao jia</t>
    </rPh>
    <rPh sb="5" eb="6">
      <t>yi</t>
    </rPh>
    <rPh sb="6" eb="7">
      <t>shi ji</t>
    </rPh>
    <rPh sb="8" eb="9">
      <t>chu piao</t>
    </rPh>
    <rPh sb="10" eb="11">
      <t>wei zhun</t>
    </rPh>
    <phoneticPr fontId="4" type="noConversion"/>
  </si>
  <si>
    <t>7.22-7.23音乐节艺人&amp;团队接待报价单</t>
    <phoneticPr fontId="3" type="noConversion"/>
  </si>
  <si>
    <t>项目内容</t>
    <phoneticPr fontId="3" type="noConversion"/>
  </si>
  <si>
    <t>天数</t>
    <phoneticPr fontId="3" type="noConversion"/>
  </si>
  <si>
    <t>台北-杭州</t>
    <rPh sb="3" eb="4">
      <t>shen zhne</t>
    </rPh>
    <phoneticPr fontId="4" type="noConversion"/>
  </si>
  <si>
    <t>北京-杭州</t>
    <rPh sb="3" eb="4">
      <t>shen zhne</t>
    </rPh>
    <phoneticPr fontId="4" type="noConversion"/>
  </si>
  <si>
    <t>以实时查询机票价格填写报价，以实际结算为准</t>
    <phoneticPr fontId="3" type="noConversion"/>
  </si>
  <si>
    <t>数量</t>
    <phoneticPr fontId="3" type="noConversion"/>
  </si>
  <si>
    <t>人数</t>
    <phoneticPr fontId="3" type="noConversion"/>
  </si>
  <si>
    <t>单位</t>
    <phoneticPr fontId="3" type="noConversion"/>
  </si>
  <si>
    <t>次数</t>
    <phoneticPr fontId="3" type="noConversion"/>
  </si>
  <si>
    <t>单位</t>
    <rPh sb="0" eb="1">
      <t>wan</t>
    </rPh>
    <phoneticPr fontId="4" type="noConversion"/>
  </si>
  <si>
    <t>6-人员</t>
    <phoneticPr fontId="4" type="noConversion"/>
  </si>
  <si>
    <t>10%服务费比例</t>
    <phoneticPr fontId="4" type="noConversion"/>
  </si>
  <si>
    <t>1套间</t>
  </si>
  <si>
    <t>4标间</t>
  </si>
  <si>
    <t>7标间</t>
  </si>
  <si>
    <t>5单间</t>
  </si>
  <si>
    <t>6标间</t>
  </si>
  <si>
    <t>4单间</t>
  </si>
  <si>
    <t>21标间</t>
  </si>
  <si>
    <t>3单间</t>
  </si>
  <si>
    <t>7月22-24日</t>
    <phoneticPr fontId="3" type="noConversion"/>
  </si>
  <si>
    <t>7月23-24日</t>
  </si>
  <si>
    <t>7月23-24日</t>
    <phoneticPr fontId="3" type="noConversion"/>
  </si>
  <si>
    <t>3-用餐费用</t>
    <phoneticPr fontId="3" type="noConversion"/>
  </si>
  <si>
    <t>4-用车费用</t>
    <rPh sb="5" eb="6">
      <t>ji chang</t>
    </rPh>
    <phoneticPr fontId="4" type="noConversion"/>
  </si>
  <si>
    <t>天</t>
    <phoneticPr fontId="3" type="noConversion"/>
  </si>
  <si>
    <t>用餐日期</t>
    <phoneticPr fontId="3" type="noConversion"/>
  </si>
  <si>
    <t>早-艺人团队</t>
    <phoneticPr fontId="3" type="noConversion"/>
  </si>
  <si>
    <t>柳-艺人团队</t>
    <phoneticPr fontId="3" type="noConversion"/>
  </si>
  <si>
    <t>岛-艺人团队</t>
    <phoneticPr fontId="3" type="noConversion"/>
  </si>
  <si>
    <t>达-艺人团队</t>
    <phoneticPr fontId="3" type="noConversion"/>
  </si>
  <si>
    <t>周-艺人团队</t>
    <phoneticPr fontId="3" type="noConversion"/>
  </si>
  <si>
    <t>乃-艺人团队</t>
    <phoneticPr fontId="3" type="noConversion"/>
  </si>
  <si>
    <t>希-艺人团队</t>
    <phoneticPr fontId="3" type="noConversion"/>
  </si>
  <si>
    <t>张-艺人团队</t>
    <phoneticPr fontId="3" type="noConversion"/>
  </si>
  <si>
    <t>回-艺人团队</t>
    <phoneticPr fontId="3" type="noConversion"/>
  </si>
  <si>
    <t>丢-艺人团队</t>
    <phoneticPr fontId="3" type="noConversion"/>
  </si>
  <si>
    <t>潘-艺人团队</t>
    <phoneticPr fontId="3" type="noConversion"/>
  </si>
  <si>
    <t>新款GL8</t>
    <phoneticPr fontId="3" type="noConversion"/>
  </si>
  <si>
    <t>考斯特</t>
    <phoneticPr fontId="3" type="noConversion"/>
  </si>
  <si>
    <t>预估</t>
    <rPh sb="1" eb="2">
      <t>zhebao jiayishi jichu piaowei zhun</t>
    </rPh>
    <phoneticPr fontId="4" type="noConversion"/>
  </si>
  <si>
    <t>杭州机场VIP通道</t>
    <phoneticPr fontId="3" type="noConversion"/>
  </si>
  <si>
    <t>工作人员大交通</t>
    <phoneticPr fontId="3" type="noConversion"/>
  </si>
  <si>
    <t>工作人员住宿</t>
    <rPh sb="0" eb="6">
      <t>can yin</t>
    </rPh>
    <phoneticPr fontId="4" type="noConversion"/>
  </si>
  <si>
    <t>工作人员小交通、餐饮</t>
    <phoneticPr fontId="3" type="noConversion"/>
  </si>
  <si>
    <t>工作人员劳务费</t>
    <rPh sb="6" eb="7">
      <t>can yin</t>
    </rPh>
    <phoneticPr fontId="4" type="noConversion"/>
  </si>
  <si>
    <t>北京-杭州</t>
    <phoneticPr fontId="4" type="noConversion"/>
  </si>
  <si>
    <t>杭州当地</t>
    <phoneticPr fontId="3" type="noConversion"/>
  </si>
  <si>
    <t>北京-杭州往返</t>
    <phoneticPr fontId="4" type="noConversion"/>
  </si>
  <si>
    <t>二等座</t>
    <phoneticPr fontId="3" type="noConversion"/>
  </si>
  <si>
    <t>次</t>
    <phoneticPr fontId="3" type="noConversion"/>
  </si>
  <si>
    <t>间</t>
    <phoneticPr fontId="3" type="noConversion"/>
  </si>
  <si>
    <t>晚</t>
    <phoneticPr fontId="3" type="noConversion"/>
  </si>
  <si>
    <t>王-艺人团队</t>
    <phoneticPr fontId="3" type="noConversion"/>
  </si>
  <si>
    <t>6标间</t>
    <phoneticPr fontId="3" type="noConversion"/>
  </si>
  <si>
    <t>6单间</t>
    <phoneticPr fontId="3" type="noConversion"/>
  </si>
  <si>
    <t>7月21-23日</t>
    <phoneticPr fontId="3" type="noConversion"/>
  </si>
  <si>
    <t>2单间</t>
    <phoneticPr fontId="3" type="noConversion"/>
  </si>
  <si>
    <t>3标间</t>
    <phoneticPr fontId="3" type="noConversion"/>
  </si>
  <si>
    <t>7单间</t>
    <phoneticPr fontId="3" type="noConversion"/>
  </si>
  <si>
    <t>艺人团队保险</t>
    <phoneticPr fontId="3" type="noConversion"/>
  </si>
  <si>
    <t>艺人</t>
    <phoneticPr fontId="3" type="noConversion"/>
  </si>
  <si>
    <t>团队</t>
    <phoneticPr fontId="3" type="noConversion"/>
  </si>
  <si>
    <t>意外500万，医疗50万</t>
    <phoneticPr fontId="3" type="noConversion"/>
  </si>
  <si>
    <t>意外100万，医疗10万</t>
    <phoneticPr fontId="3" type="noConversion"/>
  </si>
  <si>
    <t>人</t>
    <phoneticPr fontId="3" type="noConversion"/>
  </si>
  <si>
    <t>套房</t>
    <phoneticPr fontId="3" type="noConversion"/>
  </si>
  <si>
    <t>单间</t>
    <phoneticPr fontId="3" type="noConversion"/>
  </si>
  <si>
    <t>标间</t>
    <phoneticPr fontId="3" type="noConversion"/>
  </si>
  <si>
    <t>2-酒店
杭州艾美酒店</t>
    <phoneticPr fontId="3" type="noConversion"/>
  </si>
  <si>
    <t>3天</t>
    <phoneticPr fontId="3" type="noConversion"/>
  </si>
  <si>
    <t>5-其他费用</t>
    <phoneticPr fontId="4" type="noConversion"/>
  </si>
  <si>
    <t>其他费用合计</t>
    <phoneticPr fontId="3" type="noConversion"/>
  </si>
  <si>
    <t>艺人休息间布置</t>
    <phoneticPr fontId="3" type="noConversion"/>
  </si>
  <si>
    <t>组</t>
    <phoneticPr fontId="3" type="noConversion"/>
  </si>
  <si>
    <t>水、咖啡、挂烫机等</t>
    <phoneticPr fontId="3" type="noConversion"/>
  </si>
  <si>
    <t>7月20-24日</t>
    <phoneticPr fontId="3" type="noConversion"/>
  </si>
  <si>
    <t>住宿日期</t>
    <phoneticPr fontId="3" type="noConversion"/>
  </si>
  <si>
    <t>住宿房型</t>
    <phoneticPr fontId="3" type="noConversion"/>
  </si>
  <si>
    <t>3单间</t>
    <phoneticPr fontId="3" type="noConversion"/>
  </si>
  <si>
    <t>5标间</t>
    <phoneticPr fontId="3" type="noConversion"/>
  </si>
  <si>
    <t>4标间</t>
    <phoneticPr fontId="3" type="noConversion"/>
  </si>
  <si>
    <t>9单间</t>
    <phoneticPr fontId="3" type="noConversion"/>
  </si>
  <si>
    <t>艺人自理</t>
    <phoneticPr fontId="3" type="noConversion"/>
  </si>
  <si>
    <t>用餐类别</t>
    <phoneticPr fontId="3" type="noConversion"/>
  </si>
  <si>
    <t>用车时间</t>
    <phoneticPr fontId="3" type="noConversion"/>
  </si>
  <si>
    <t>全天8小时、100公里</t>
    <phoneticPr fontId="3" type="noConversion"/>
  </si>
  <si>
    <t>6%发票税率（旅游服务费普票）</t>
    <rPh sb="7" eb="8">
      <t>zneg zhi s</t>
    </rPh>
    <rPh sb="10" eb="11">
      <t>zhuan yong</t>
    </rPh>
    <phoneticPr fontId="4" type="noConversion"/>
  </si>
  <si>
    <t>团队</t>
    <phoneticPr fontId="3" type="noConversion"/>
  </si>
  <si>
    <t>房型</t>
    <phoneticPr fontId="3" type="noConversion"/>
  </si>
  <si>
    <t>住宿日期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</si>
</sst>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¥&quot;#,##0.00;&quot;¥&quot;\-#,##0.00"/>
    <numFmt numFmtId="43" formatCode="_ * #,##0.00_ ;_ * \-#,##0.00_ ;_ * &quot;-&quot;??_ ;_ @_ "/>
    <numFmt numFmtId="176" formatCode="_ * #,##0_ ;_ * \-#,##0_ ;_ * &quot;-&quot;??_ ;_ @_ "/>
    <numFmt numFmtId="177" formatCode="0_ "/>
    <numFmt numFmtId="178" formatCode="0.00_ "/>
    <numFmt numFmtId="179" formatCode="#,##0_ "/>
    <numFmt numFmtId="180" formatCode="&quot;¥&quot;#,##0.00"/>
    <numFmt numFmtId="181" formatCode="&quot;¥&quot;#,##0"/>
  </numFmts>
  <fonts count="18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5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rgb="FFC00000"/>
      <name val="微软雅黑"/>
      <family val="2"/>
      <charset val="134"/>
    </font>
    <font>
      <sz val="11"/>
      <color rgb="FFCC330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sz val="9"/>
      <color rgb="FF000000"/>
      <name val="宋体"/>
      <family val="3"/>
      <charset val="134"/>
    </font>
    <font>
      <b/>
      <sz val="11"/>
      <color rgb="FFCC330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10">
    <xf numFmtId="0" fontId="0" fillId="0" borderId="0" xfId="0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76" fontId="5" fillId="0" borderId="0" xfId="1" applyNumberFormat="1" applyFont="1" applyAlignment="1" applyProtection="1">
      <alignment horizontal="center" vertical="center" wrapText="1"/>
    </xf>
    <xf numFmtId="177" fontId="5" fillId="0" borderId="0" xfId="1" applyNumberFormat="1" applyFont="1" applyAlignment="1" applyProtection="1">
      <alignment horizontal="center" vertical="center" wrapText="1"/>
    </xf>
    <xf numFmtId="178" fontId="5" fillId="0" borderId="0" xfId="1" applyNumberFormat="1" applyFont="1" applyAlignment="1" applyProtection="1">
      <alignment horizontal="center" vertical="center"/>
    </xf>
    <xf numFmtId="43" fontId="5" fillId="0" borderId="0" xfId="0" applyNumberFormat="1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76" fontId="7" fillId="2" borderId="6" xfId="1" applyNumberFormat="1" applyFont="1" applyFill="1" applyBorder="1" applyAlignment="1" applyProtection="1">
      <alignment horizontal="center" vertical="center" wrapText="1"/>
    </xf>
    <xf numFmtId="177" fontId="7" fillId="2" borderId="6" xfId="1" applyNumberFormat="1" applyFont="1" applyFill="1" applyBorder="1" applyAlignment="1" applyProtection="1">
      <alignment horizontal="center" vertical="center" wrapText="1"/>
    </xf>
    <xf numFmtId="178" fontId="7" fillId="2" borderId="6" xfId="1" applyNumberFormat="1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80" fontId="10" fillId="4" borderId="6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177" fontId="5" fillId="2" borderId="6" xfId="0" applyNumberFormat="1" applyFont="1" applyFill="1" applyBorder="1" applyAlignment="1">
      <alignment horizontal="center" vertical="center" wrapText="1"/>
    </xf>
    <xf numFmtId="178" fontId="5" fillId="2" borderId="6" xfId="0" applyNumberFormat="1" applyFont="1" applyFill="1" applyBorder="1" applyAlignment="1">
      <alignment horizontal="center" vertical="center"/>
    </xf>
    <xf numFmtId="0" fontId="9" fillId="0" borderId="6" xfId="1" applyNumberFormat="1" applyFont="1" applyFill="1" applyBorder="1" applyAlignment="1" applyProtection="1">
      <alignment horizontal="center" vertical="center" wrapText="1"/>
    </xf>
    <xf numFmtId="43" fontId="9" fillId="0" borderId="6" xfId="1" applyFont="1" applyFill="1" applyBorder="1" applyAlignment="1" applyProtection="1">
      <alignment horizontal="center" vertical="center" wrapText="1"/>
    </xf>
    <xf numFmtId="179" fontId="9" fillId="0" borderId="6" xfId="1" applyNumberFormat="1" applyFont="1" applyFill="1" applyBorder="1" applyAlignment="1" applyProtection="1">
      <alignment horizontal="center" vertical="center" wrapText="1"/>
    </xf>
    <xf numFmtId="176" fontId="9" fillId="0" borderId="6" xfId="1" applyNumberFormat="1" applyFont="1" applyFill="1" applyBorder="1" applyAlignment="1" applyProtection="1">
      <alignment horizontal="center" vertical="center" wrapText="1"/>
    </xf>
    <xf numFmtId="0" fontId="5" fillId="0" borderId="6" xfId="1" applyNumberFormat="1" applyFont="1" applyFill="1" applyBorder="1" applyAlignment="1" applyProtection="1">
      <alignment horizontal="center" vertical="center" wrapText="1"/>
    </xf>
    <xf numFmtId="181" fontId="5" fillId="0" borderId="6" xfId="1" applyNumberFormat="1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180" fontId="13" fillId="5" borderId="6" xfId="1" applyNumberFormat="1" applyFont="1" applyFill="1" applyBorder="1" applyAlignment="1" applyProtection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9" fontId="13" fillId="5" borderId="10" xfId="0" applyNumberFormat="1" applyFont="1" applyFill="1" applyBorder="1" applyAlignment="1">
      <alignment horizontal="center" vertical="center" wrapText="1"/>
    </xf>
    <xf numFmtId="180" fontId="14" fillId="5" borderId="18" xfId="1" applyNumberFormat="1" applyFont="1" applyFill="1" applyBorder="1" applyAlignment="1" applyProtection="1">
      <alignment horizontal="center" vertical="center"/>
    </xf>
    <xf numFmtId="0" fontId="6" fillId="5" borderId="19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180" fontId="9" fillId="0" borderId="6" xfId="1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3" fontId="5" fillId="0" borderId="6" xfId="1" applyFont="1" applyFill="1" applyBorder="1" applyAlignment="1" applyProtection="1">
      <alignment horizontal="center" vertical="center" wrapText="1"/>
    </xf>
    <xf numFmtId="179" fontId="5" fillId="0" borderId="6" xfId="1" applyNumberFormat="1" applyFont="1" applyFill="1" applyBorder="1" applyAlignment="1" applyProtection="1">
      <alignment horizontal="center" vertical="center" wrapText="1"/>
    </xf>
    <xf numFmtId="176" fontId="5" fillId="0" borderId="6" xfId="1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3" fontId="5" fillId="3" borderId="6" xfId="1" applyFont="1" applyFill="1" applyBorder="1" applyAlignment="1" applyProtection="1">
      <alignment horizontal="center" vertical="center" wrapText="1"/>
    </xf>
    <xf numFmtId="179" fontId="5" fillId="3" borderId="6" xfId="1" applyNumberFormat="1" applyFont="1" applyFill="1" applyBorder="1" applyAlignment="1" applyProtection="1">
      <alignment horizontal="center" vertical="center" wrapText="1"/>
    </xf>
    <xf numFmtId="176" fontId="5" fillId="3" borderId="6" xfId="1" applyNumberFormat="1" applyFont="1" applyFill="1" applyBorder="1" applyAlignment="1" applyProtection="1">
      <alignment horizontal="center" vertical="center" wrapText="1"/>
    </xf>
    <xf numFmtId="181" fontId="5" fillId="3" borderId="6" xfId="1" applyNumberFormat="1" applyFont="1" applyFill="1" applyBorder="1" applyAlignment="1" applyProtection="1">
      <alignment horizontal="center" vertical="center" wrapText="1"/>
    </xf>
    <xf numFmtId="180" fontId="5" fillId="3" borderId="6" xfId="1" applyNumberFormat="1" applyFont="1" applyFill="1" applyBorder="1" applyAlignment="1" applyProtection="1">
      <alignment horizontal="center" vertical="center"/>
    </xf>
    <xf numFmtId="43" fontId="9" fillId="3" borderId="6" xfId="1" applyFont="1" applyFill="1" applyBorder="1" applyAlignment="1" applyProtection="1">
      <alignment horizontal="center" vertical="center" wrapText="1"/>
    </xf>
    <xf numFmtId="179" fontId="9" fillId="3" borderId="6" xfId="1" applyNumberFormat="1" applyFont="1" applyFill="1" applyBorder="1" applyAlignment="1" applyProtection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9" fillId="0" borderId="0" xfId="0" applyFont="1"/>
    <xf numFmtId="0" fontId="1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7" fontId="9" fillId="0" borderId="0" xfId="0" applyNumberFormat="1" applyFont="1"/>
    <xf numFmtId="58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/>
    <xf numFmtId="178" fontId="5" fillId="0" borderId="6" xfId="0" applyNumberFormat="1" applyFont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177" fontId="10" fillId="4" borderId="6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77" fontId="5" fillId="2" borderId="6" xfId="0" applyNumberFormat="1" applyFont="1" applyFill="1" applyBorder="1" applyAlignment="1">
      <alignment horizontal="center" vertical="center" wrapText="1"/>
    </xf>
    <xf numFmtId="178" fontId="5" fillId="2" borderId="6" xfId="0" applyNumberFormat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177" fontId="10" fillId="4" borderId="8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177" fontId="13" fillId="5" borderId="8" xfId="0" applyNumberFormat="1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177" fontId="6" fillId="5" borderId="18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177" fontId="13" fillId="5" borderId="6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294500</xdr:colOff>
      <xdr:row>0</xdr:row>
      <xdr:rowOff>619124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274F421-4EA9-4821-A967-301931A92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8415" b="26776"/>
        <a:stretch>
          <a:fillRect/>
        </a:stretch>
      </xdr:blipFill>
      <xdr:spPr>
        <a:xfrm>
          <a:off x="0" y="0"/>
          <a:ext cx="1204138" cy="619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zoomScale="97" workbookViewId="0">
      <selection activeCell="C98" sqref="C98"/>
    </sheetView>
  </sheetViews>
  <sheetFormatPr defaultRowHeight="15" x14ac:dyDescent="0.5"/>
  <cols>
    <col min="1" max="1" width="12.73046875" style="55" bestFit="1" customWidth="1"/>
    <col min="2" max="2" width="22.265625" style="55" customWidth="1"/>
    <col min="3" max="4" width="30.19921875" style="55" customWidth="1"/>
    <col min="5" max="6" width="7" style="55" bestFit="1" customWidth="1"/>
    <col min="7" max="7" width="8.9296875" style="55" bestFit="1" customWidth="1"/>
    <col min="8" max="8" width="7" style="55" bestFit="1" customWidth="1"/>
    <col min="9" max="9" width="10.06640625" style="55" bestFit="1" customWidth="1"/>
    <col min="10" max="10" width="16.73046875" style="55" bestFit="1" customWidth="1"/>
    <col min="11" max="11" width="26.3984375" style="55" customWidth="1"/>
    <col min="12" max="16384" width="9.06640625" style="55"/>
  </cols>
  <sheetData>
    <row r="1" spans="1:11" ht="50.25" customHeight="1" thickBot="1" x14ac:dyDescent="0.55000000000000004">
      <c r="A1" s="1"/>
      <c r="B1" s="2"/>
      <c r="C1" s="2"/>
      <c r="D1" s="2"/>
      <c r="E1" s="3"/>
      <c r="F1" s="3"/>
      <c r="G1" s="3"/>
      <c r="H1" s="3"/>
      <c r="I1" s="4"/>
      <c r="J1" s="5"/>
      <c r="K1" s="6"/>
    </row>
    <row r="2" spans="1:11" ht="25.9" customHeight="1" thickBot="1" x14ac:dyDescent="0.55000000000000004">
      <c r="A2" s="75" t="s">
        <v>48</v>
      </c>
      <c r="B2" s="76"/>
      <c r="C2" s="76"/>
      <c r="D2" s="76"/>
      <c r="E2" s="76"/>
      <c r="F2" s="76"/>
      <c r="G2" s="76"/>
      <c r="H2" s="76"/>
      <c r="I2" s="77"/>
      <c r="J2" s="78"/>
      <c r="K2" s="79"/>
    </row>
    <row r="3" spans="1:11" ht="20.25" x14ac:dyDescent="0.5">
      <c r="A3" s="7" t="s">
        <v>0</v>
      </c>
      <c r="B3" s="8" t="s">
        <v>49</v>
      </c>
      <c r="C3" s="80" t="s">
        <v>1</v>
      </c>
      <c r="D3" s="81"/>
      <c r="E3" s="9" t="s">
        <v>2</v>
      </c>
      <c r="F3" s="9" t="s">
        <v>3</v>
      </c>
      <c r="G3" s="9" t="s">
        <v>2</v>
      </c>
      <c r="H3" s="9" t="s">
        <v>3</v>
      </c>
      <c r="I3" s="10" t="s">
        <v>4</v>
      </c>
      <c r="J3" s="11" t="s">
        <v>5</v>
      </c>
      <c r="K3" s="12" t="s">
        <v>6</v>
      </c>
    </row>
    <row r="4" spans="1:11" x14ac:dyDescent="0.5">
      <c r="A4" s="82" t="s">
        <v>7</v>
      </c>
      <c r="B4" s="13" t="s">
        <v>8</v>
      </c>
      <c r="C4" s="13" t="s">
        <v>9</v>
      </c>
      <c r="D4" s="13" t="s">
        <v>10</v>
      </c>
      <c r="E4" s="13" t="s">
        <v>55</v>
      </c>
      <c r="F4" s="13" t="s">
        <v>56</v>
      </c>
      <c r="G4" s="13" t="s">
        <v>57</v>
      </c>
      <c r="H4" s="13" t="s">
        <v>58</v>
      </c>
      <c r="I4" s="19" t="s">
        <v>4</v>
      </c>
      <c r="J4" s="20"/>
      <c r="K4" s="14"/>
    </row>
    <row r="5" spans="1:11" x14ac:dyDescent="0.5">
      <c r="A5" s="83"/>
      <c r="B5" s="85" t="s">
        <v>51</v>
      </c>
      <c r="C5" s="15" t="s">
        <v>47</v>
      </c>
      <c r="D5" s="22" t="s">
        <v>44</v>
      </c>
      <c r="E5" s="21">
        <v>1</v>
      </c>
      <c r="F5" s="22" t="s">
        <v>11</v>
      </c>
      <c r="G5" s="23">
        <v>2</v>
      </c>
      <c r="H5" s="24" t="s">
        <v>12</v>
      </c>
      <c r="I5" s="38">
        <v>4000</v>
      </c>
      <c r="J5" s="38">
        <f>E5*G5*I5</f>
        <v>8000</v>
      </c>
      <c r="K5" s="86" t="s">
        <v>53</v>
      </c>
    </row>
    <row r="6" spans="1:11" x14ac:dyDescent="0.5">
      <c r="A6" s="83"/>
      <c r="B6" s="85"/>
      <c r="C6" s="15" t="s">
        <v>47</v>
      </c>
      <c r="D6" s="22" t="s">
        <v>45</v>
      </c>
      <c r="E6" s="21">
        <v>10</v>
      </c>
      <c r="F6" s="22" t="s">
        <v>13</v>
      </c>
      <c r="G6" s="23">
        <v>2</v>
      </c>
      <c r="H6" s="24" t="s">
        <v>12</v>
      </c>
      <c r="I6" s="38">
        <v>2400</v>
      </c>
      <c r="J6" s="38">
        <f t="shared" ref="J6:J10" si="0">E6*G6*I6</f>
        <v>48000</v>
      </c>
      <c r="K6" s="87"/>
    </row>
    <row r="7" spans="1:11" x14ac:dyDescent="0.5">
      <c r="A7" s="83"/>
      <c r="B7" s="85" t="s">
        <v>52</v>
      </c>
      <c r="C7" s="15" t="s">
        <v>47</v>
      </c>
      <c r="D7" s="22" t="s">
        <v>43</v>
      </c>
      <c r="E7" s="21">
        <v>14</v>
      </c>
      <c r="F7" s="22" t="s">
        <v>13</v>
      </c>
      <c r="G7" s="23">
        <v>2</v>
      </c>
      <c r="H7" s="24" t="s">
        <v>12</v>
      </c>
      <c r="I7" s="38">
        <v>2800</v>
      </c>
      <c r="J7" s="38">
        <f t="shared" si="0"/>
        <v>78400</v>
      </c>
      <c r="K7" s="87"/>
    </row>
    <row r="8" spans="1:11" x14ac:dyDescent="0.5">
      <c r="A8" s="83"/>
      <c r="B8" s="85"/>
      <c r="C8" s="15" t="s">
        <v>47</v>
      </c>
      <c r="D8" s="22" t="s">
        <v>45</v>
      </c>
      <c r="E8" s="21">
        <v>100</v>
      </c>
      <c r="F8" s="22" t="s">
        <v>13</v>
      </c>
      <c r="G8" s="23">
        <v>2</v>
      </c>
      <c r="H8" s="24" t="s">
        <v>12</v>
      </c>
      <c r="I8" s="38">
        <v>1300</v>
      </c>
      <c r="J8" s="38">
        <f t="shared" si="0"/>
        <v>260000</v>
      </c>
      <c r="K8" s="87"/>
    </row>
    <row r="9" spans="1:11" x14ac:dyDescent="0.5">
      <c r="A9" s="83"/>
      <c r="B9" s="85" t="s">
        <v>52</v>
      </c>
      <c r="C9" s="15" t="s">
        <v>14</v>
      </c>
      <c r="D9" s="22" t="s">
        <v>15</v>
      </c>
      <c r="E9" s="21">
        <v>2</v>
      </c>
      <c r="F9" s="22" t="s">
        <v>13</v>
      </c>
      <c r="G9" s="23">
        <v>2</v>
      </c>
      <c r="H9" s="24" t="s">
        <v>12</v>
      </c>
      <c r="I9" s="38">
        <v>2313</v>
      </c>
      <c r="J9" s="38">
        <f t="shared" si="0"/>
        <v>9252</v>
      </c>
      <c r="K9" s="87"/>
    </row>
    <row r="10" spans="1:11" x14ac:dyDescent="0.5">
      <c r="A10" s="84"/>
      <c r="B10" s="85"/>
      <c r="C10" s="15" t="s">
        <v>14</v>
      </c>
      <c r="D10" s="40" t="s">
        <v>16</v>
      </c>
      <c r="E10" s="25">
        <v>18</v>
      </c>
      <c r="F10" s="40" t="s">
        <v>13</v>
      </c>
      <c r="G10" s="41">
        <v>2</v>
      </c>
      <c r="H10" s="24" t="s">
        <v>12</v>
      </c>
      <c r="I10" s="26">
        <v>623</v>
      </c>
      <c r="J10" s="38">
        <f t="shared" si="0"/>
        <v>22428</v>
      </c>
      <c r="K10" s="88"/>
    </row>
    <row r="11" spans="1:11" ht="15.75" x14ac:dyDescent="0.5">
      <c r="A11" s="89" t="s">
        <v>17</v>
      </c>
      <c r="B11" s="90"/>
      <c r="C11" s="90"/>
      <c r="D11" s="90"/>
      <c r="E11" s="90"/>
      <c r="F11" s="90"/>
      <c r="G11" s="90"/>
      <c r="H11" s="90"/>
      <c r="I11" s="91"/>
      <c r="J11" s="17">
        <f>SUM(J5:J10)</f>
        <v>426080</v>
      </c>
      <c r="K11" s="18"/>
    </row>
    <row r="12" spans="1:11" x14ac:dyDescent="0.5">
      <c r="A12" s="67" t="s">
        <v>118</v>
      </c>
      <c r="B12" s="13" t="s">
        <v>18</v>
      </c>
      <c r="C12" s="13" t="s">
        <v>126</v>
      </c>
      <c r="D12" s="13" t="s">
        <v>127</v>
      </c>
      <c r="E12" s="13" t="s">
        <v>54</v>
      </c>
      <c r="F12" s="13" t="s">
        <v>19</v>
      </c>
      <c r="G12" s="13" t="s">
        <v>50</v>
      </c>
      <c r="H12" s="13" t="s">
        <v>20</v>
      </c>
      <c r="I12" s="19" t="s">
        <v>4</v>
      </c>
      <c r="J12" s="20"/>
      <c r="K12" s="57" t="s">
        <v>21</v>
      </c>
    </row>
    <row r="13" spans="1:11" x14ac:dyDescent="0.5">
      <c r="A13" s="67"/>
      <c r="B13" s="73" t="s">
        <v>86</v>
      </c>
      <c r="C13" s="15" t="s">
        <v>105</v>
      </c>
      <c r="D13" s="43" t="s">
        <v>61</v>
      </c>
      <c r="E13" s="44">
        <v>1</v>
      </c>
      <c r="F13" s="45" t="s">
        <v>22</v>
      </c>
      <c r="G13" s="46">
        <v>2</v>
      </c>
      <c r="H13" s="47" t="s">
        <v>23</v>
      </c>
      <c r="I13" s="48">
        <v>1800</v>
      </c>
      <c r="J13" s="49">
        <f>I13*G13*E13</f>
        <v>3600</v>
      </c>
      <c r="K13" s="15"/>
    </row>
    <row r="14" spans="1:11" x14ac:dyDescent="0.5">
      <c r="A14" s="67"/>
      <c r="B14" s="92"/>
      <c r="C14" s="15" t="s">
        <v>105</v>
      </c>
      <c r="D14" s="43" t="s">
        <v>108</v>
      </c>
      <c r="E14" s="44">
        <v>7</v>
      </c>
      <c r="F14" s="45" t="s">
        <v>22</v>
      </c>
      <c r="G14" s="46">
        <v>2</v>
      </c>
      <c r="H14" s="47" t="s">
        <v>23</v>
      </c>
      <c r="I14" s="48">
        <v>800</v>
      </c>
      <c r="J14" s="49">
        <f t="shared" ref="J14:J41" si="1">I14*G14*E14</f>
        <v>11200</v>
      </c>
      <c r="K14" s="15"/>
    </row>
    <row r="15" spans="1:11" x14ac:dyDescent="0.5">
      <c r="A15" s="67"/>
      <c r="B15" s="74"/>
      <c r="C15" s="15" t="s">
        <v>105</v>
      </c>
      <c r="D15" s="43" t="s">
        <v>103</v>
      </c>
      <c r="E15" s="44">
        <v>6</v>
      </c>
      <c r="F15" s="45" t="s">
        <v>22</v>
      </c>
      <c r="G15" s="46">
        <v>2</v>
      </c>
      <c r="H15" s="47" t="s">
        <v>23</v>
      </c>
      <c r="I15" s="48">
        <v>800</v>
      </c>
      <c r="J15" s="49">
        <f t="shared" si="1"/>
        <v>9600</v>
      </c>
      <c r="K15" s="15"/>
    </row>
    <row r="16" spans="1:11" x14ac:dyDescent="0.5">
      <c r="A16" s="67"/>
      <c r="B16" s="73" t="s">
        <v>102</v>
      </c>
      <c r="C16" s="15" t="s">
        <v>105</v>
      </c>
      <c r="D16" s="43" t="s">
        <v>61</v>
      </c>
      <c r="E16" s="44">
        <v>1</v>
      </c>
      <c r="F16" s="45" t="s">
        <v>22</v>
      </c>
      <c r="G16" s="46">
        <v>2</v>
      </c>
      <c r="H16" s="47" t="s">
        <v>23</v>
      </c>
      <c r="I16" s="48">
        <v>1800</v>
      </c>
      <c r="J16" s="49">
        <f t="shared" si="1"/>
        <v>3600</v>
      </c>
      <c r="K16" s="15"/>
    </row>
    <row r="17" spans="1:11" ht="15.75" customHeight="1" x14ac:dyDescent="0.5">
      <c r="A17" s="67"/>
      <c r="B17" s="92"/>
      <c r="C17" s="15" t="s">
        <v>105</v>
      </c>
      <c r="D17" s="43" t="s">
        <v>103</v>
      </c>
      <c r="E17" s="44">
        <v>6</v>
      </c>
      <c r="F17" s="45" t="s">
        <v>22</v>
      </c>
      <c r="G17" s="46">
        <v>2</v>
      </c>
      <c r="H17" s="47" t="s">
        <v>23</v>
      </c>
      <c r="I17" s="48">
        <v>800</v>
      </c>
      <c r="J17" s="49">
        <f t="shared" si="1"/>
        <v>9600</v>
      </c>
      <c r="K17" s="15"/>
    </row>
    <row r="18" spans="1:11" ht="15.75" customHeight="1" x14ac:dyDescent="0.5">
      <c r="A18" s="67"/>
      <c r="B18" s="74"/>
      <c r="C18" s="15" t="s">
        <v>105</v>
      </c>
      <c r="D18" s="43" t="s">
        <v>104</v>
      </c>
      <c r="E18" s="44">
        <v>6</v>
      </c>
      <c r="F18" s="45" t="s">
        <v>22</v>
      </c>
      <c r="G18" s="46">
        <v>2</v>
      </c>
      <c r="H18" s="47" t="s">
        <v>23</v>
      </c>
      <c r="I18" s="48">
        <v>800</v>
      </c>
      <c r="J18" s="49">
        <f t="shared" si="1"/>
        <v>9600</v>
      </c>
      <c r="K18" s="15"/>
    </row>
    <row r="19" spans="1:11" ht="15" customHeight="1" x14ac:dyDescent="0.5">
      <c r="A19" s="67"/>
      <c r="B19" s="62" t="s">
        <v>76</v>
      </c>
      <c r="C19" s="15" t="s">
        <v>105</v>
      </c>
      <c r="D19" s="15" t="s">
        <v>61</v>
      </c>
      <c r="E19" s="21">
        <v>1</v>
      </c>
      <c r="F19" s="45" t="s">
        <v>22</v>
      </c>
      <c r="G19" s="46">
        <v>2</v>
      </c>
      <c r="H19" s="47" t="s">
        <v>23</v>
      </c>
      <c r="I19" s="48">
        <v>1800</v>
      </c>
      <c r="J19" s="49">
        <f t="shared" si="1"/>
        <v>3600</v>
      </c>
      <c r="K19" s="15"/>
    </row>
    <row r="20" spans="1:11" x14ac:dyDescent="0.5">
      <c r="A20" s="67"/>
      <c r="B20" s="62"/>
      <c r="C20" s="15" t="s">
        <v>105</v>
      </c>
      <c r="D20" s="15" t="s">
        <v>63</v>
      </c>
      <c r="E20" s="21">
        <v>7</v>
      </c>
      <c r="F20" s="45" t="s">
        <v>22</v>
      </c>
      <c r="G20" s="46">
        <v>2</v>
      </c>
      <c r="H20" s="47" t="s">
        <v>23</v>
      </c>
      <c r="I20" s="48">
        <v>800</v>
      </c>
      <c r="J20" s="49">
        <f t="shared" si="1"/>
        <v>11200</v>
      </c>
      <c r="K20" s="15"/>
    </row>
    <row r="21" spans="1:11" x14ac:dyDescent="0.5">
      <c r="A21" s="67"/>
      <c r="B21" s="62" t="s">
        <v>77</v>
      </c>
      <c r="C21" s="15" t="s">
        <v>105</v>
      </c>
      <c r="D21" s="15" t="s">
        <v>128</v>
      </c>
      <c r="E21" s="21">
        <v>3</v>
      </c>
      <c r="F21" s="45" t="s">
        <v>22</v>
      </c>
      <c r="G21" s="46">
        <v>2</v>
      </c>
      <c r="H21" s="47" t="s">
        <v>23</v>
      </c>
      <c r="I21" s="48">
        <v>800</v>
      </c>
      <c r="J21" s="49">
        <f t="shared" si="1"/>
        <v>4800</v>
      </c>
      <c r="K21" s="15"/>
    </row>
    <row r="22" spans="1:11" x14ac:dyDescent="0.5">
      <c r="A22" s="67"/>
      <c r="B22" s="63"/>
      <c r="C22" s="15" t="s">
        <v>105</v>
      </c>
      <c r="D22" s="15" t="s">
        <v>129</v>
      </c>
      <c r="E22" s="21">
        <v>5</v>
      </c>
      <c r="F22" s="45" t="s">
        <v>22</v>
      </c>
      <c r="G22" s="46">
        <v>2</v>
      </c>
      <c r="H22" s="47" t="s">
        <v>23</v>
      </c>
      <c r="I22" s="48">
        <v>800</v>
      </c>
      <c r="J22" s="49">
        <f t="shared" si="1"/>
        <v>8000</v>
      </c>
      <c r="K22" s="15"/>
    </row>
    <row r="23" spans="1:11" x14ac:dyDescent="0.5">
      <c r="A23" s="67"/>
      <c r="B23" s="62" t="s">
        <v>78</v>
      </c>
      <c r="C23" s="15" t="s">
        <v>105</v>
      </c>
      <c r="D23" s="15" t="s">
        <v>62</v>
      </c>
      <c r="E23" s="21">
        <v>4</v>
      </c>
      <c r="F23" s="45" t="s">
        <v>22</v>
      </c>
      <c r="G23" s="46">
        <v>2</v>
      </c>
      <c r="H23" s="47" t="s">
        <v>23</v>
      </c>
      <c r="I23" s="48">
        <v>800</v>
      </c>
      <c r="J23" s="49">
        <f t="shared" si="1"/>
        <v>6400</v>
      </c>
      <c r="K23" s="15"/>
    </row>
    <row r="24" spans="1:11" x14ac:dyDescent="0.5">
      <c r="A24" s="67"/>
      <c r="B24" s="62"/>
      <c r="C24" s="15" t="s">
        <v>105</v>
      </c>
      <c r="D24" s="15" t="s">
        <v>65</v>
      </c>
      <c r="E24" s="21">
        <v>6</v>
      </c>
      <c r="F24" s="45" t="s">
        <v>22</v>
      </c>
      <c r="G24" s="46">
        <v>2</v>
      </c>
      <c r="H24" s="47" t="s">
        <v>23</v>
      </c>
      <c r="I24" s="48">
        <v>800</v>
      </c>
      <c r="J24" s="49">
        <f t="shared" si="1"/>
        <v>9600</v>
      </c>
      <c r="K24" s="15"/>
    </row>
    <row r="25" spans="1:11" x14ac:dyDescent="0.5">
      <c r="A25" s="67"/>
      <c r="B25" s="62" t="s">
        <v>79</v>
      </c>
      <c r="C25" s="15" t="s">
        <v>105</v>
      </c>
      <c r="D25" s="15" t="s">
        <v>64</v>
      </c>
      <c r="E25" s="21">
        <v>5</v>
      </c>
      <c r="F25" s="45" t="s">
        <v>22</v>
      </c>
      <c r="G25" s="46">
        <v>2</v>
      </c>
      <c r="H25" s="47" t="s">
        <v>23</v>
      </c>
      <c r="I25" s="48">
        <v>800</v>
      </c>
      <c r="J25" s="49">
        <f t="shared" si="1"/>
        <v>8000</v>
      </c>
      <c r="K25" s="15"/>
    </row>
    <row r="26" spans="1:11" x14ac:dyDescent="0.5">
      <c r="A26" s="67"/>
      <c r="B26" s="63"/>
      <c r="C26" s="15" t="s">
        <v>105</v>
      </c>
      <c r="D26" s="15" t="s">
        <v>66</v>
      </c>
      <c r="E26" s="21">
        <v>4</v>
      </c>
      <c r="F26" s="45" t="s">
        <v>22</v>
      </c>
      <c r="G26" s="46">
        <v>2</v>
      </c>
      <c r="H26" s="47" t="s">
        <v>23</v>
      </c>
      <c r="I26" s="48">
        <v>800</v>
      </c>
      <c r="J26" s="49">
        <f t="shared" si="1"/>
        <v>6400</v>
      </c>
      <c r="K26" s="15"/>
    </row>
    <row r="27" spans="1:11" x14ac:dyDescent="0.5">
      <c r="A27" s="67"/>
      <c r="B27" s="62" t="s">
        <v>80</v>
      </c>
      <c r="C27" s="39" t="s">
        <v>69</v>
      </c>
      <c r="D27" s="15" t="s">
        <v>61</v>
      </c>
      <c r="E27" s="21">
        <v>1</v>
      </c>
      <c r="F27" s="45" t="s">
        <v>22</v>
      </c>
      <c r="G27" s="46">
        <v>2</v>
      </c>
      <c r="H27" s="47" t="s">
        <v>23</v>
      </c>
      <c r="I27" s="48">
        <v>1800</v>
      </c>
      <c r="J27" s="49">
        <f t="shared" si="1"/>
        <v>3600</v>
      </c>
      <c r="K27" s="39"/>
    </row>
    <row r="28" spans="1:11" x14ac:dyDescent="0.5">
      <c r="A28" s="67"/>
      <c r="B28" s="63"/>
      <c r="C28" s="39" t="s">
        <v>69</v>
      </c>
      <c r="D28" s="15" t="s">
        <v>67</v>
      </c>
      <c r="E28" s="56">
        <v>21</v>
      </c>
      <c r="F28" s="45" t="s">
        <v>22</v>
      </c>
      <c r="G28" s="46">
        <v>2</v>
      </c>
      <c r="H28" s="47" t="s">
        <v>23</v>
      </c>
      <c r="I28" s="48">
        <v>800</v>
      </c>
      <c r="J28" s="49">
        <f t="shared" si="1"/>
        <v>33600</v>
      </c>
      <c r="K28" s="39"/>
    </row>
    <row r="29" spans="1:11" ht="15" customHeight="1" x14ac:dyDescent="0.5">
      <c r="A29" s="67"/>
      <c r="B29" s="62" t="s">
        <v>81</v>
      </c>
      <c r="C29" s="39" t="s">
        <v>69</v>
      </c>
      <c r="D29" s="52" t="s">
        <v>61</v>
      </c>
      <c r="E29" s="56">
        <v>1</v>
      </c>
      <c r="F29" s="45" t="s">
        <v>22</v>
      </c>
      <c r="G29" s="46">
        <v>2</v>
      </c>
      <c r="H29" s="47" t="s">
        <v>23</v>
      </c>
      <c r="I29" s="48">
        <v>1800</v>
      </c>
      <c r="J29" s="49">
        <f t="shared" si="1"/>
        <v>3600</v>
      </c>
      <c r="K29" s="39"/>
    </row>
    <row r="30" spans="1:11" ht="15" customHeight="1" x14ac:dyDescent="0.5">
      <c r="A30" s="67"/>
      <c r="B30" s="62"/>
      <c r="C30" s="39" t="s">
        <v>69</v>
      </c>
      <c r="D30" s="52" t="s">
        <v>106</v>
      </c>
      <c r="E30" s="56">
        <v>2</v>
      </c>
      <c r="F30" s="50" t="s">
        <v>22</v>
      </c>
      <c r="G30" s="46">
        <v>2</v>
      </c>
      <c r="H30" s="24" t="s">
        <v>23</v>
      </c>
      <c r="I30" s="48">
        <v>800</v>
      </c>
      <c r="J30" s="49">
        <f t="shared" si="1"/>
        <v>3200</v>
      </c>
      <c r="K30" s="39"/>
    </row>
    <row r="31" spans="1:11" x14ac:dyDescent="0.5">
      <c r="A31" s="67"/>
      <c r="B31" s="63"/>
      <c r="C31" s="39" t="s">
        <v>69</v>
      </c>
      <c r="D31" s="52" t="s">
        <v>107</v>
      </c>
      <c r="E31" s="56">
        <v>3</v>
      </c>
      <c r="F31" s="50" t="s">
        <v>22</v>
      </c>
      <c r="G31" s="46">
        <v>2</v>
      </c>
      <c r="H31" s="24" t="s">
        <v>23</v>
      </c>
      <c r="I31" s="48">
        <v>800</v>
      </c>
      <c r="J31" s="49">
        <f t="shared" si="1"/>
        <v>4800</v>
      </c>
      <c r="K31" s="39"/>
    </row>
    <row r="32" spans="1:11" ht="15" customHeight="1" x14ac:dyDescent="0.5">
      <c r="A32" s="67"/>
      <c r="B32" s="62" t="s">
        <v>82</v>
      </c>
      <c r="C32" s="39" t="s">
        <v>71</v>
      </c>
      <c r="D32" s="52" t="s">
        <v>61</v>
      </c>
      <c r="E32" s="56">
        <v>1</v>
      </c>
      <c r="F32" s="45" t="s">
        <v>22</v>
      </c>
      <c r="G32" s="46">
        <v>1</v>
      </c>
      <c r="H32" s="47" t="s">
        <v>23</v>
      </c>
      <c r="I32" s="48">
        <v>1800</v>
      </c>
      <c r="J32" s="49">
        <f t="shared" si="1"/>
        <v>1800</v>
      </c>
      <c r="K32" s="39"/>
    </row>
    <row r="33" spans="1:11" ht="15" customHeight="1" x14ac:dyDescent="0.5">
      <c r="A33" s="67"/>
      <c r="B33" s="62"/>
      <c r="C33" s="15" t="s">
        <v>71</v>
      </c>
      <c r="D33" s="52" t="s">
        <v>106</v>
      </c>
      <c r="E33" s="56">
        <v>2</v>
      </c>
      <c r="F33" s="50" t="s">
        <v>22</v>
      </c>
      <c r="G33" s="46">
        <v>1</v>
      </c>
      <c r="H33" s="24" t="s">
        <v>23</v>
      </c>
      <c r="I33" s="48">
        <v>800</v>
      </c>
      <c r="J33" s="49">
        <f t="shared" si="1"/>
        <v>1600</v>
      </c>
      <c r="K33" s="15"/>
    </row>
    <row r="34" spans="1:11" x14ac:dyDescent="0.5">
      <c r="A34" s="67"/>
      <c r="B34" s="63"/>
      <c r="C34" s="15" t="s">
        <v>71</v>
      </c>
      <c r="D34" s="52" t="s">
        <v>130</v>
      </c>
      <c r="E34" s="56">
        <v>4</v>
      </c>
      <c r="F34" s="50" t="s">
        <v>22</v>
      </c>
      <c r="G34" s="46">
        <v>1</v>
      </c>
      <c r="H34" s="24" t="s">
        <v>23</v>
      </c>
      <c r="I34" s="48">
        <v>800</v>
      </c>
      <c r="J34" s="49">
        <f t="shared" si="1"/>
        <v>3200</v>
      </c>
      <c r="K34" s="15"/>
    </row>
    <row r="35" spans="1:11" x14ac:dyDescent="0.5">
      <c r="A35" s="67"/>
      <c r="B35" s="62" t="s">
        <v>83</v>
      </c>
      <c r="C35" s="15" t="s">
        <v>71</v>
      </c>
      <c r="D35" s="52" t="s">
        <v>61</v>
      </c>
      <c r="E35" s="56">
        <v>1</v>
      </c>
      <c r="F35" s="50" t="s">
        <v>22</v>
      </c>
      <c r="G35" s="51">
        <v>1</v>
      </c>
      <c r="H35" s="24" t="s">
        <v>23</v>
      </c>
      <c r="I35" s="48">
        <v>1800</v>
      </c>
      <c r="J35" s="49">
        <f t="shared" si="1"/>
        <v>1800</v>
      </c>
      <c r="K35" s="15"/>
    </row>
    <row r="36" spans="1:11" x14ac:dyDescent="0.5">
      <c r="A36" s="67"/>
      <c r="B36" s="63"/>
      <c r="C36" s="15" t="s">
        <v>71</v>
      </c>
      <c r="D36" s="52" t="s">
        <v>68</v>
      </c>
      <c r="E36" s="56">
        <v>3</v>
      </c>
      <c r="F36" s="50" t="s">
        <v>22</v>
      </c>
      <c r="G36" s="51">
        <v>1</v>
      </c>
      <c r="H36" s="24" t="s">
        <v>23</v>
      </c>
      <c r="I36" s="48">
        <v>800</v>
      </c>
      <c r="J36" s="49">
        <f t="shared" si="1"/>
        <v>2400</v>
      </c>
      <c r="K36" s="15"/>
    </row>
    <row r="37" spans="1:11" x14ac:dyDescent="0.5">
      <c r="A37" s="67"/>
      <c r="B37" s="63"/>
      <c r="C37" s="15" t="s">
        <v>71</v>
      </c>
      <c r="D37" s="52" t="s">
        <v>64</v>
      </c>
      <c r="E37" s="56">
        <v>5</v>
      </c>
      <c r="F37" s="50" t="s">
        <v>22</v>
      </c>
      <c r="G37" s="51">
        <v>1</v>
      </c>
      <c r="H37" s="24" t="s">
        <v>23</v>
      </c>
      <c r="I37" s="48">
        <v>800</v>
      </c>
      <c r="J37" s="49">
        <f t="shared" si="1"/>
        <v>4000</v>
      </c>
      <c r="K37" s="15"/>
    </row>
    <row r="38" spans="1:11" x14ac:dyDescent="0.5">
      <c r="A38" s="67"/>
      <c r="B38" s="62" t="s">
        <v>84</v>
      </c>
      <c r="C38" s="15" t="s">
        <v>71</v>
      </c>
      <c r="D38" s="52" t="s">
        <v>66</v>
      </c>
      <c r="E38" s="56">
        <v>4</v>
      </c>
      <c r="F38" s="50" t="s">
        <v>22</v>
      </c>
      <c r="G38" s="51">
        <v>1</v>
      </c>
      <c r="H38" s="24" t="s">
        <v>23</v>
      </c>
      <c r="I38" s="48">
        <v>800</v>
      </c>
      <c r="J38" s="49">
        <f t="shared" si="1"/>
        <v>3200</v>
      </c>
      <c r="K38" s="15"/>
    </row>
    <row r="39" spans="1:11" ht="15" customHeight="1" x14ac:dyDescent="0.5">
      <c r="A39" s="67"/>
      <c r="B39" s="63"/>
      <c r="C39" s="15" t="s">
        <v>71</v>
      </c>
      <c r="D39" s="52" t="s">
        <v>131</v>
      </c>
      <c r="E39" s="56">
        <v>9</v>
      </c>
      <c r="F39" s="50" t="s">
        <v>22</v>
      </c>
      <c r="G39" s="51">
        <v>1</v>
      </c>
      <c r="H39" s="24" t="s">
        <v>23</v>
      </c>
      <c r="I39" s="48">
        <v>800</v>
      </c>
      <c r="J39" s="49">
        <f t="shared" si="1"/>
        <v>7200</v>
      </c>
      <c r="K39" s="15"/>
    </row>
    <row r="40" spans="1:11" x14ac:dyDescent="0.5">
      <c r="A40" s="67"/>
      <c r="B40" s="62" t="s">
        <v>85</v>
      </c>
      <c r="C40" s="15" t="s">
        <v>71</v>
      </c>
      <c r="D40" s="39" t="s">
        <v>68</v>
      </c>
      <c r="E40" s="25">
        <v>3</v>
      </c>
      <c r="F40" s="50" t="s">
        <v>22</v>
      </c>
      <c r="G40" s="51">
        <v>1</v>
      </c>
      <c r="H40" s="24" t="s">
        <v>23</v>
      </c>
      <c r="I40" s="48">
        <v>800</v>
      </c>
      <c r="J40" s="49">
        <f t="shared" si="1"/>
        <v>2400</v>
      </c>
      <c r="K40" s="15"/>
    </row>
    <row r="41" spans="1:11" x14ac:dyDescent="0.5">
      <c r="A41" s="67"/>
      <c r="B41" s="63"/>
      <c r="C41" s="15" t="s">
        <v>71</v>
      </c>
      <c r="D41" s="39" t="s">
        <v>65</v>
      </c>
      <c r="E41" s="25">
        <v>6</v>
      </c>
      <c r="F41" s="50" t="s">
        <v>22</v>
      </c>
      <c r="G41" s="51">
        <v>1</v>
      </c>
      <c r="H41" s="24" t="s">
        <v>23</v>
      </c>
      <c r="I41" s="48">
        <v>800</v>
      </c>
      <c r="J41" s="49">
        <f t="shared" si="1"/>
        <v>4800</v>
      </c>
      <c r="K41" s="15"/>
    </row>
    <row r="42" spans="1:11" ht="15.75" x14ac:dyDescent="0.5">
      <c r="A42" s="65" t="s">
        <v>24</v>
      </c>
      <c r="B42" s="65"/>
      <c r="C42" s="65"/>
      <c r="D42" s="65"/>
      <c r="E42" s="65"/>
      <c r="F42" s="65"/>
      <c r="G42" s="65"/>
      <c r="H42" s="65"/>
      <c r="I42" s="66"/>
      <c r="J42" s="17">
        <f>SUM(J13:J41)</f>
        <v>186400</v>
      </c>
      <c r="K42" s="36"/>
    </row>
    <row r="43" spans="1:11" x14ac:dyDescent="0.5">
      <c r="A43" s="67" t="s">
        <v>72</v>
      </c>
      <c r="B43" s="13" t="s">
        <v>31</v>
      </c>
      <c r="C43" s="13" t="s">
        <v>75</v>
      </c>
      <c r="D43" s="13" t="s">
        <v>133</v>
      </c>
      <c r="E43" s="69"/>
      <c r="F43" s="69"/>
      <c r="G43" s="69"/>
      <c r="H43" s="69"/>
      <c r="I43" s="70"/>
      <c r="J43" s="71"/>
      <c r="K43" s="54"/>
    </row>
    <row r="44" spans="1:11" x14ac:dyDescent="0.5">
      <c r="A44" s="67"/>
      <c r="B44" s="72" t="s">
        <v>86</v>
      </c>
      <c r="C44" s="15" t="s">
        <v>105</v>
      </c>
      <c r="D44" s="15"/>
      <c r="E44" s="52">
        <v>1</v>
      </c>
      <c r="F44" s="22" t="s">
        <v>11</v>
      </c>
      <c r="G44" s="23">
        <v>3</v>
      </c>
      <c r="H44" s="24" t="s">
        <v>74</v>
      </c>
      <c r="I44" s="52">
        <v>2000</v>
      </c>
      <c r="J44" s="53">
        <f>E44*G44*I44</f>
        <v>6000</v>
      </c>
      <c r="K44" s="54"/>
    </row>
    <row r="45" spans="1:11" x14ac:dyDescent="0.5">
      <c r="A45" s="67"/>
      <c r="B45" s="63"/>
      <c r="C45" s="15" t="s">
        <v>105</v>
      </c>
      <c r="D45" s="15"/>
      <c r="E45" s="52">
        <v>18</v>
      </c>
      <c r="F45" s="22" t="s">
        <v>11</v>
      </c>
      <c r="G45" s="23">
        <v>3</v>
      </c>
      <c r="H45" s="24" t="s">
        <v>74</v>
      </c>
      <c r="I45" s="52">
        <v>500</v>
      </c>
      <c r="J45" s="53">
        <f t="shared" ref="J45:J47" si="2">E45*G45*I45</f>
        <v>27000</v>
      </c>
      <c r="K45" s="54"/>
    </row>
    <row r="46" spans="1:11" x14ac:dyDescent="0.5">
      <c r="A46" s="67"/>
      <c r="B46" s="62" t="s">
        <v>102</v>
      </c>
      <c r="C46" s="15" t="s">
        <v>105</v>
      </c>
      <c r="D46" s="15"/>
      <c r="E46" s="52">
        <v>2</v>
      </c>
      <c r="F46" s="22" t="s">
        <v>11</v>
      </c>
      <c r="G46" s="23">
        <v>3</v>
      </c>
      <c r="H46" s="24" t="s">
        <v>74</v>
      </c>
      <c r="I46" s="52">
        <v>1200</v>
      </c>
      <c r="J46" s="53">
        <f t="shared" si="2"/>
        <v>7200</v>
      </c>
      <c r="K46" s="54"/>
    </row>
    <row r="47" spans="1:11" x14ac:dyDescent="0.5">
      <c r="A47" s="67"/>
      <c r="B47" s="62"/>
      <c r="C47" s="15" t="s">
        <v>105</v>
      </c>
      <c r="D47" s="15"/>
      <c r="E47" s="52">
        <v>15</v>
      </c>
      <c r="F47" s="22" t="s">
        <v>11</v>
      </c>
      <c r="G47" s="23">
        <v>3</v>
      </c>
      <c r="H47" s="24" t="s">
        <v>74</v>
      </c>
      <c r="I47" s="52">
        <v>600</v>
      </c>
      <c r="J47" s="53">
        <f t="shared" si="2"/>
        <v>27000</v>
      </c>
      <c r="K47" s="54"/>
    </row>
    <row r="48" spans="1:11" x14ac:dyDescent="0.5">
      <c r="A48" s="67"/>
      <c r="B48" s="62" t="s">
        <v>76</v>
      </c>
      <c r="C48" s="15" t="s">
        <v>105</v>
      </c>
      <c r="D48" s="15"/>
      <c r="E48" s="52">
        <v>2</v>
      </c>
      <c r="F48" s="22" t="s">
        <v>11</v>
      </c>
      <c r="G48" s="23">
        <v>3</v>
      </c>
      <c r="H48" s="24" t="s">
        <v>74</v>
      </c>
      <c r="I48" s="62">
        <v>6600</v>
      </c>
      <c r="J48" s="64">
        <f>G48*I48</f>
        <v>19800</v>
      </c>
      <c r="K48" s="54"/>
    </row>
    <row r="49" spans="1:11" x14ac:dyDescent="0.5">
      <c r="A49" s="67"/>
      <c r="B49" s="62"/>
      <c r="C49" s="15" t="s">
        <v>105</v>
      </c>
      <c r="D49" s="15"/>
      <c r="E49" s="52">
        <v>7</v>
      </c>
      <c r="F49" s="22" t="s">
        <v>11</v>
      </c>
      <c r="G49" s="23">
        <v>3</v>
      </c>
      <c r="H49" s="24" t="s">
        <v>74</v>
      </c>
      <c r="I49" s="62"/>
      <c r="J49" s="64"/>
      <c r="K49" s="54"/>
    </row>
    <row r="50" spans="1:11" x14ac:dyDescent="0.5">
      <c r="A50" s="67"/>
      <c r="B50" s="62" t="s">
        <v>77</v>
      </c>
      <c r="C50" s="15" t="s">
        <v>105</v>
      </c>
      <c r="D50" s="15"/>
      <c r="E50" s="52">
        <v>1</v>
      </c>
      <c r="F50" s="22" t="s">
        <v>11</v>
      </c>
      <c r="G50" s="23">
        <v>3</v>
      </c>
      <c r="H50" s="24" t="s">
        <v>74</v>
      </c>
      <c r="I50" s="52">
        <v>0</v>
      </c>
      <c r="J50" s="53">
        <f>E50*G50*I50</f>
        <v>0</v>
      </c>
      <c r="K50" s="54" t="s">
        <v>132</v>
      </c>
    </row>
    <row r="51" spans="1:11" x14ac:dyDescent="0.5">
      <c r="A51" s="67"/>
      <c r="B51" s="63"/>
      <c r="C51" s="15" t="s">
        <v>105</v>
      </c>
      <c r="D51" s="15"/>
      <c r="E51" s="52">
        <v>12</v>
      </c>
      <c r="F51" s="22" t="s">
        <v>11</v>
      </c>
      <c r="G51" s="23">
        <v>3</v>
      </c>
      <c r="H51" s="24" t="s">
        <v>74</v>
      </c>
      <c r="I51" s="52">
        <v>0</v>
      </c>
      <c r="J51" s="53">
        <f t="shared" ref="J51" si="3">E51*G51*I51</f>
        <v>0</v>
      </c>
      <c r="K51" s="54" t="s">
        <v>132</v>
      </c>
    </row>
    <row r="52" spans="1:11" x14ac:dyDescent="0.5">
      <c r="A52" s="67"/>
      <c r="B52" s="62" t="s">
        <v>78</v>
      </c>
      <c r="C52" s="15" t="s">
        <v>105</v>
      </c>
      <c r="D52" s="15"/>
      <c r="E52" s="52">
        <v>4</v>
      </c>
      <c r="F52" s="22" t="s">
        <v>11</v>
      </c>
      <c r="G52" s="23">
        <v>3</v>
      </c>
      <c r="H52" s="24" t="s">
        <v>74</v>
      </c>
      <c r="I52" s="52">
        <v>500</v>
      </c>
      <c r="J52" s="53">
        <f>E52*G52*I52</f>
        <v>6000</v>
      </c>
      <c r="K52" s="54"/>
    </row>
    <row r="53" spans="1:11" x14ac:dyDescent="0.5">
      <c r="A53" s="67"/>
      <c r="B53" s="62"/>
      <c r="C53" s="15" t="s">
        <v>105</v>
      </c>
      <c r="D53" s="15"/>
      <c r="E53" s="52">
        <v>6</v>
      </c>
      <c r="F53" s="22" t="s">
        <v>11</v>
      </c>
      <c r="G53" s="23">
        <v>3</v>
      </c>
      <c r="H53" s="24" t="s">
        <v>74</v>
      </c>
      <c r="I53" s="52">
        <v>300</v>
      </c>
      <c r="J53" s="53">
        <f t="shared" ref="J53:J66" si="4">E53*G53*I53</f>
        <v>5400</v>
      </c>
      <c r="K53" s="54"/>
    </row>
    <row r="54" spans="1:11" x14ac:dyDescent="0.5">
      <c r="A54" s="67"/>
      <c r="B54" s="62" t="s">
        <v>79</v>
      </c>
      <c r="C54" s="15" t="s">
        <v>105</v>
      </c>
      <c r="D54" s="15"/>
      <c r="E54" s="52">
        <v>5</v>
      </c>
      <c r="F54" s="22" t="s">
        <v>11</v>
      </c>
      <c r="G54" s="23">
        <v>3</v>
      </c>
      <c r="H54" s="24" t="s">
        <v>74</v>
      </c>
      <c r="I54" s="52">
        <v>500</v>
      </c>
      <c r="J54" s="53">
        <f t="shared" si="4"/>
        <v>7500</v>
      </c>
      <c r="K54" s="54"/>
    </row>
    <row r="55" spans="1:11" x14ac:dyDescent="0.5">
      <c r="A55" s="67"/>
      <c r="B55" s="63"/>
      <c r="C55" s="15" t="s">
        <v>105</v>
      </c>
      <c r="D55" s="15"/>
      <c r="E55" s="52">
        <v>4</v>
      </c>
      <c r="F55" s="22" t="s">
        <v>11</v>
      </c>
      <c r="G55" s="23">
        <v>3</v>
      </c>
      <c r="H55" s="24" t="s">
        <v>74</v>
      </c>
      <c r="I55" s="52">
        <v>300</v>
      </c>
      <c r="J55" s="53">
        <f t="shared" si="4"/>
        <v>3600</v>
      </c>
      <c r="K55" s="54"/>
    </row>
    <row r="56" spans="1:11" x14ac:dyDescent="0.5">
      <c r="A56" s="67"/>
      <c r="B56" s="62" t="s">
        <v>80</v>
      </c>
      <c r="C56" s="39" t="s">
        <v>69</v>
      </c>
      <c r="D56" s="39"/>
      <c r="E56" s="52">
        <v>1</v>
      </c>
      <c r="F56" s="22" t="s">
        <v>11</v>
      </c>
      <c r="G56" s="23">
        <v>2</v>
      </c>
      <c r="H56" s="24" t="s">
        <v>74</v>
      </c>
      <c r="I56" s="52">
        <v>1000</v>
      </c>
      <c r="J56" s="53">
        <f t="shared" si="4"/>
        <v>2000</v>
      </c>
      <c r="K56" s="54"/>
    </row>
    <row r="57" spans="1:11" x14ac:dyDescent="0.5">
      <c r="A57" s="67"/>
      <c r="B57" s="63"/>
      <c r="C57" s="39" t="s">
        <v>69</v>
      </c>
      <c r="D57" s="39"/>
      <c r="E57" s="52">
        <v>27</v>
      </c>
      <c r="F57" s="22" t="s">
        <v>11</v>
      </c>
      <c r="G57" s="23">
        <v>2</v>
      </c>
      <c r="H57" s="24" t="s">
        <v>74</v>
      </c>
      <c r="I57" s="52">
        <v>300</v>
      </c>
      <c r="J57" s="53">
        <f t="shared" si="4"/>
        <v>16200</v>
      </c>
      <c r="K57" s="54"/>
    </row>
    <row r="58" spans="1:11" x14ac:dyDescent="0.5">
      <c r="A58" s="67"/>
      <c r="B58" s="62" t="s">
        <v>81</v>
      </c>
      <c r="C58" s="39" t="s">
        <v>69</v>
      </c>
      <c r="D58" s="39"/>
      <c r="E58" s="52">
        <v>1</v>
      </c>
      <c r="F58" s="22" t="s">
        <v>11</v>
      </c>
      <c r="G58" s="23">
        <v>2</v>
      </c>
      <c r="H58" s="24" t="s">
        <v>74</v>
      </c>
      <c r="I58" s="52">
        <v>800</v>
      </c>
      <c r="J58" s="53">
        <f t="shared" si="4"/>
        <v>1600</v>
      </c>
      <c r="K58" s="54"/>
    </row>
    <row r="59" spans="1:11" x14ac:dyDescent="0.5">
      <c r="A59" s="67"/>
      <c r="B59" s="63"/>
      <c r="C59" s="39" t="s">
        <v>69</v>
      </c>
      <c r="D59" s="39"/>
      <c r="E59" s="52">
        <v>9</v>
      </c>
      <c r="F59" s="22" t="s">
        <v>11</v>
      </c>
      <c r="G59" s="23">
        <v>2</v>
      </c>
      <c r="H59" s="24" t="s">
        <v>74</v>
      </c>
      <c r="I59" s="52">
        <v>500</v>
      </c>
      <c r="J59" s="53">
        <f t="shared" si="4"/>
        <v>9000</v>
      </c>
      <c r="K59" s="54"/>
    </row>
    <row r="60" spans="1:11" x14ac:dyDescent="0.5">
      <c r="A60" s="67"/>
      <c r="B60" s="62" t="s">
        <v>82</v>
      </c>
      <c r="C60" s="39" t="s">
        <v>70</v>
      </c>
      <c r="D60" s="39"/>
      <c r="E60" s="52">
        <v>1</v>
      </c>
      <c r="F60" s="22" t="s">
        <v>11</v>
      </c>
      <c r="G60" s="23">
        <v>2</v>
      </c>
      <c r="H60" s="24" t="s">
        <v>74</v>
      </c>
      <c r="I60" s="52">
        <v>600</v>
      </c>
      <c r="J60" s="53">
        <f t="shared" si="4"/>
        <v>1200</v>
      </c>
      <c r="K60" s="54"/>
    </row>
    <row r="61" spans="1:11" x14ac:dyDescent="0.5">
      <c r="A61" s="67"/>
      <c r="B61" s="63"/>
      <c r="C61" s="39" t="s">
        <v>70</v>
      </c>
      <c r="D61" s="39"/>
      <c r="E61" s="52">
        <v>9</v>
      </c>
      <c r="F61" s="22" t="s">
        <v>11</v>
      </c>
      <c r="G61" s="23">
        <v>2</v>
      </c>
      <c r="H61" s="24" t="s">
        <v>74</v>
      </c>
      <c r="I61" s="52">
        <v>300</v>
      </c>
      <c r="J61" s="53">
        <f t="shared" si="4"/>
        <v>5400</v>
      </c>
      <c r="K61" s="54"/>
    </row>
    <row r="62" spans="1:11" x14ac:dyDescent="0.5">
      <c r="A62" s="67"/>
      <c r="B62" s="62" t="s">
        <v>83</v>
      </c>
      <c r="C62" s="39" t="s">
        <v>70</v>
      </c>
      <c r="D62" s="39"/>
      <c r="E62" s="52">
        <v>2</v>
      </c>
      <c r="F62" s="22" t="s">
        <v>11</v>
      </c>
      <c r="G62" s="23">
        <v>2</v>
      </c>
      <c r="H62" s="24" t="s">
        <v>74</v>
      </c>
      <c r="I62" s="52">
        <v>0</v>
      </c>
      <c r="J62" s="53">
        <f t="shared" si="4"/>
        <v>0</v>
      </c>
      <c r="K62" s="54" t="s">
        <v>132</v>
      </c>
    </row>
    <row r="63" spans="1:11" x14ac:dyDescent="0.5">
      <c r="A63" s="67"/>
      <c r="B63" s="63"/>
      <c r="C63" s="39" t="s">
        <v>70</v>
      </c>
      <c r="D63" s="39"/>
      <c r="E63" s="52">
        <v>2</v>
      </c>
      <c r="F63" s="22" t="s">
        <v>11</v>
      </c>
      <c r="G63" s="23">
        <v>2</v>
      </c>
      <c r="H63" s="24" t="s">
        <v>74</v>
      </c>
      <c r="I63" s="52">
        <v>0</v>
      </c>
      <c r="J63" s="53">
        <f t="shared" si="4"/>
        <v>0</v>
      </c>
      <c r="K63" s="54" t="s">
        <v>132</v>
      </c>
    </row>
    <row r="64" spans="1:11" x14ac:dyDescent="0.5">
      <c r="A64" s="67"/>
      <c r="B64" s="63"/>
      <c r="C64" s="39" t="s">
        <v>70</v>
      </c>
      <c r="D64" s="39"/>
      <c r="E64" s="52">
        <v>5</v>
      </c>
      <c r="F64" s="22" t="s">
        <v>11</v>
      </c>
      <c r="G64" s="23">
        <v>2</v>
      </c>
      <c r="H64" s="24" t="s">
        <v>74</v>
      </c>
      <c r="I64" s="52">
        <v>0</v>
      </c>
      <c r="J64" s="53">
        <f t="shared" si="4"/>
        <v>0</v>
      </c>
      <c r="K64" s="54" t="s">
        <v>132</v>
      </c>
    </row>
    <row r="65" spans="1:11" x14ac:dyDescent="0.5">
      <c r="A65" s="67"/>
      <c r="B65" s="62" t="s">
        <v>84</v>
      </c>
      <c r="C65" s="39" t="s">
        <v>70</v>
      </c>
      <c r="D65" s="39"/>
      <c r="E65" s="52">
        <v>4</v>
      </c>
      <c r="F65" s="22" t="s">
        <v>11</v>
      </c>
      <c r="G65" s="23">
        <v>2</v>
      </c>
      <c r="H65" s="24" t="s">
        <v>74</v>
      </c>
      <c r="I65" s="52">
        <v>800</v>
      </c>
      <c r="J65" s="53">
        <f t="shared" si="4"/>
        <v>6400</v>
      </c>
      <c r="K65" s="54"/>
    </row>
    <row r="66" spans="1:11" x14ac:dyDescent="0.5">
      <c r="A66" s="67"/>
      <c r="B66" s="63"/>
      <c r="C66" s="39" t="s">
        <v>70</v>
      </c>
      <c r="D66" s="39"/>
      <c r="E66" s="52">
        <v>9</v>
      </c>
      <c r="F66" s="22" t="s">
        <v>11</v>
      </c>
      <c r="G66" s="23">
        <v>2</v>
      </c>
      <c r="H66" s="24" t="s">
        <v>74</v>
      </c>
      <c r="I66" s="52">
        <v>500</v>
      </c>
      <c r="J66" s="53">
        <f t="shared" si="4"/>
        <v>9000</v>
      </c>
      <c r="K66" s="54"/>
    </row>
    <row r="67" spans="1:11" x14ac:dyDescent="0.5">
      <c r="A67" s="67"/>
      <c r="B67" s="62" t="s">
        <v>85</v>
      </c>
      <c r="C67" s="39" t="s">
        <v>70</v>
      </c>
      <c r="D67" s="39"/>
      <c r="E67" s="52">
        <v>6</v>
      </c>
      <c r="F67" s="22" t="s">
        <v>11</v>
      </c>
      <c r="G67" s="23">
        <v>2</v>
      </c>
      <c r="H67" s="24" t="s">
        <v>74</v>
      </c>
      <c r="I67" s="62">
        <v>4400</v>
      </c>
      <c r="J67" s="64">
        <f>G67*I67</f>
        <v>8800</v>
      </c>
      <c r="K67" s="54"/>
    </row>
    <row r="68" spans="1:11" x14ac:dyDescent="0.5">
      <c r="A68" s="67"/>
      <c r="B68" s="63"/>
      <c r="C68" s="39" t="s">
        <v>70</v>
      </c>
      <c r="D68" s="39"/>
      <c r="E68" s="52">
        <v>6</v>
      </c>
      <c r="F68" s="22" t="s">
        <v>11</v>
      </c>
      <c r="G68" s="23">
        <v>2</v>
      </c>
      <c r="H68" s="24" t="s">
        <v>74</v>
      </c>
      <c r="I68" s="63"/>
      <c r="J68" s="64"/>
      <c r="K68" s="54"/>
    </row>
    <row r="69" spans="1:11" ht="15.75" x14ac:dyDescent="0.5">
      <c r="A69" s="65" t="s">
        <v>32</v>
      </c>
      <c r="B69" s="65"/>
      <c r="C69" s="65"/>
      <c r="D69" s="65"/>
      <c r="E69" s="65"/>
      <c r="F69" s="65"/>
      <c r="G69" s="65"/>
      <c r="H69" s="65"/>
      <c r="I69" s="66"/>
      <c r="J69" s="17">
        <f>SUM(J44:J68)</f>
        <v>169100</v>
      </c>
      <c r="K69" s="36"/>
    </row>
    <row r="70" spans="1:11" x14ac:dyDescent="0.5">
      <c r="A70" s="68" t="s">
        <v>73</v>
      </c>
      <c r="B70" s="13" t="s">
        <v>25</v>
      </c>
      <c r="C70" s="13" t="s">
        <v>134</v>
      </c>
      <c r="D70" s="13" t="s">
        <v>26</v>
      </c>
      <c r="E70" s="13" t="s">
        <v>2</v>
      </c>
      <c r="F70" s="13" t="s">
        <v>3</v>
      </c>
      <c r="G70" s="13" t="s">
        <v>2</v>
      </c>
      <c r="H70" s="13" t="s">
        <v>3</v>
      </c>
      <c r="I70" s="19" t="s">
        <v>4</v>
      </c>
      <c r="J70" s="20"/>
      <c r="K70" s="27" t="s">
        <v>27</v>
      </c>
    </row>
    <row r="71" spans="1:11" x14ac:dyDescent="0.5">
      <c r="A71" s="68"/>
      <c r="B71" s="56" t="s">
        <v>86</v>
      </c>
      <c r="C71" s="15" t="s">
        <v>105</v>
      </c>
      <c r="D71" s="39" t="s">
        <v>87</v>
      </c>
      <c r="E71" s="25">
        <v>5</v>
      </c>
      <c r="F71" s="40" t="s">
        <v>46</v>
      </c>
      <c r="G71" s="23">
        <v>3</v>
      </c>
      <c r="H71" s="42" t="s">
        <v>39</v>
      </c>
      <c r="I71" s="26">
        <v>1100</v>
      </c>
      <c r="J71" s="26">
        <f>I71*G71*E71</f>
        <v>16500</v>
      </c>
      <c r="K71" s="15" t="s">
        <v>135</v>
      </c>
    </row>
    <row r="72" spans="1:11" x14ac:dyDescent="0.5">
      <c r="A72" s="68"/>
      <c r="B72" s="52" t="s">
        <v>102</v>
      </c>
      <c r="C72" s="15" t="s">
        <v>105</v>
      </c>
      <c r="D72" s="39" t="s">
        <v>87</v>
      </c>
      <c r="E72" s="25">
        <v>3</v>
      </c>
      <c r="F72" s="40" t="s">
        <v>46</v>
      </c>
      <c r="G72" s="23">
        <v>3</v>
      </c>
      <c r="H72" s="42" t="s">
        <v>39</v>
      </c>
      <c r="I72" s="26">
        <v>1100</v>
      </c>
      <c r="J72" s="26">
        <f t="shared" ref="J72:J85" si="5">I72*G72*E72</f>
        <v>9900</v>
      </c>
      <c r="K72" s="15" t="s">
        <v>135</v>
      </c>
    </row>
    <row r="73" spans="1:11" x14ac:dyDescent="0.5">
      <c r="A73" s="68"/>
      <c r="B73" s="52" t="s">
        <v>76</v>
      </c>
      <c r="C73" s="15" t="s">
        <v>105</v>
      </c>
      <c r="D73" s="39" t="s">
        <v>87</v>
      </c>
      <c r="E73" s="25">
        <v>2</v>
      </c>
      <c r="F73" s="40" t="s">
        <v>46</v>
      </c>
      <c r="G73" s="23">
        <v>3</v>
      </c>
      <c r="H73" s="42" t="s">
        <v>39</v>
      </c>
      <c r="I73" s="26">
        <v>1100</v>
      </c>
      <c r="J73" s="26">
        <f t="shared" si="5"/>
        <v>6600</v>
      </c>
      <c r="K73" s="15" t="s">
        <v>135</v>
      </c>
    </row>
    <row r="74" spans="1:11" ht="15" customHeight="1" x14ac:dyDescent="0.5">
      <c r="A74" s="68"/>
      <c r="B74" s="52" t="s">
        <v>77</v>
      </c>
      <c r="C74" s="15" t="s">
        <v>105</v>
      </c>
      <c r="D74" s="39" t="s">
        <v>87</v>
      </c>
      <c r="E74" s="25">
        <v>4</v>
      </c>
      <c r="F74" s="40" t="s">
        <v>46</v>
      </c>
      <c r="G74" s="23">
        <v>3</v>
      </c>
      <c r="H74" s="42" t="s">
        <v>39</v>
      </c>
      <c r="I74" s="26">
        <v>1100</v>
      </c>
      <c r="J74" s="26">
        <f t="shared" si="5"/>
        <v>13200</v>
      </c>
      <c r="K74" s="15" t="s">
        <v>135</v>
      </c>
    </row>
    <row r="75" spans="1:11" ht="15" customHeight="1" x14ac:dyDescent="0.5">
      <c r="A75" s="68"/>
      <c r="B75" s="52" t="s">
        <v>78</v>
      </c>
      <c r="C75" s="15" t="s">
        <v>105</v>
      </c>
      <c r="D75" s="39" t="s">
        <v>87</v>
      </c>
      <c r="E75" s="25">
        <v>3</v>
      </c>
      <c r="F75" s="40" t="s">
        <v>46</v>
      </c>
      <c r="G75" s="23">
        <v>3</v>
      </c>
      <c r="H75" s="42" t="s">
        <v>39</v>
      </c>
      <c r="I75" s="26">
        <v>1100</v>
      </c>
      <c r="J75" s="26">
        <f t="shared" si="5"/>
        <v>9900</v>
      </c>
      <c r="K75" s="15" t="s">
        <v>135</v>
      </c>
    </row>
    <row r="76" spans="1:11" ht="15" customHeight="1" x14ac:dyDescent="0.5">
      <c r="A76" s="68"/>
      <c r="B76" s="52" t="s">
        <v>79</v>
      </c>
      <c r="C76" s="15" t="s">
        <v>105</v>
      </c>
      <c r="D76" s="39" t="s">
        <v>87</v>
      </c>
      <c r="E76" s="25">
        <v>3</v>
      </c>
      <c r="F76" s="40" t="s">
        <v>46</v>
      </c>
      <c r="G76" s="23">
        <v>3</v>
      </c>
      <c r="H76" s="42" t="s">
        <v>39</v>
      </c>
      <c r="I76" s="26">
        <v>1100</v>
      </c>
      <c r="J76" s="26">
        <f t="shared" si="5"/>
        <v>9900</v>
      </c>
      <c r="K76" s="15" t="s">
        <v>135</v>
      </c>
    </row>
    <row r="77" spans="1:11" ht="15" customHeight="1" x14ac:dyDescent="0.5">
      <c r="A77" s="68"/>
      <c r="B77" s="62" t="s">
        <v>80</v>
      </c>
      <c r="C77" s="39" t="s">
        <v>69</v>
      </c>
      <c r="D77" s="39" t="s">
        <v>87</v>
      </c>
      <c r="E77" s="25">
        <v>2</v>
      </c>
      <c r="F77" s="40" t="s">
        <v>46</v>
      </c>
      <c r="G77" s="23">
        <v>3</v>
      </c>
      <c r="H77" s="42" t="s">
        <v>39</v>
      </c>
      <c r="I77" s="26">
        <v>1100</v>
      </c>
      <c r="J77" s="26">
        <f t="shared" si="5"/>
        <v>6600</v>
      </c>
      <c r="K77" s="15" t="s">
        <v>135</v>
      </c>
    </row>
    <row r="78" spans="1:11" ht="15" customHeight="1" x14ac:dyDescent="0.5">
      <c r="A78" s="68"/>
      <c r="B78" s="63"/>
      <c r="C78" s="39" t="s">
        <v>69</v>
      </c>
      <c r="D78" s="39" t="s">
        <v>88</v>
      </c>
      <c r="E78" s="25">
        <v>2</v>
      </c>
      <c r="F78" s="40" t="s">
        <v>46</v>
      </c>
      <c r="G78" s="23">
        <v>3</v>
      </c>
      <c r="H78" s="42" t="s">
        <v>39</v>
      </c>
      <c r="I78" s="26">
        <v>1400</v>
      </c>
      <c r="J78" s="26">
        <f t="shared" si="5"/>
        <v>8400</v>
      </c>
      <c r="K78" s="15" t="s">
        <v>135</v>
      </c>
    </row>
    <row r="79" spans="1:11" x14ac:dyDescent="0.5">
      <c r="A79" s="68"/>
      <c r="B79" s="52" t="s">
        <v>81</v>
      </c>
      <c r="C79" s="39" t="s">
        <v>69</v>
      </c>
      <c r="D79" s="39" t="s">
        <v>87</v>
      </c>
      <c r="E79" s="25">
        <v>3</v>
      </c>
      <c r="F79" s="40" t="s">
        <v>46</v>
      </c>
      <c r="G79" s="23">
        <v>3</v>
      </c>
      <c r="H79" s="42" t="s">
        <v>39</v>
      </c>
      <c r="I79" s="26">
        <v>1100</v>
      </c>
      <c r="J79" s="26">
        <f t="shared" si="5"/>
        <v>9900</v>
      </c>
      <c r="K79" s="15" t="s">
        <v>135</v>
      </c>
    </row>
    <row r="80" spans="1:11" x14ac:dyDescent="0.5">
      <c r="A80" s="68"/>
      <c r="B80" s="73" t="s">
        <v>82</v>
      </c>
      <c r="C80" s="39" t="s">
        <v>71</v>
      </c>
      <c r="D80" s="39" t="s">
        <v>87</v>
      </c>
      <c r="E80" s="25">
        <v>2</v>
      </c>
      <c r="F80" s="40" t="s">
        <v>46</v>
      </c>
      <c r="G80" s="23">
        <v>2</v>
      </c>
      <c r="H80" s="42" t="s">
        <v>39</v>
      </c>
      <c r="I80" s="26">
        <v>1100</v>
      </c>
      <c r="J80" s="26">
        <f t="shared" si="5"/>
        <v>4400</v>
      </c>
      <c r="K80" s="15" t="s">
        <v>135</v>
      </c>
    </row>
    <row r="81" spans="1:11" x14ac:dyDescent="0.5">
      <c r="A81" s="68"/>
      <c r="B81" s="74"/>
      <c r="C81" s="39" t="s">
        <v>69</v>
      </c>
      <c r="D81" s="39" t="s">
        <v>88</v>
      </c>
      <c r="E81" s="25">
        <v>1</v>
      </c>
      <c r="F81" s="40" t="s">
        <v>46</v>
      </c>
      <c r="G81" s="23">
        <v>2</v>
      </c>
      <c r="H81" s="42" t="s">
        <v>39</v>
      </c>
      <c r="I81" s="26">
        <v>1400</v>
      </c>
      <c r="J81" s="26">
        <f t="shared" ref="J81" si="6">I81*G81*E81</f>
        <v>2800</v>
      </c>
      <c r="K81" s="15" t="s">
        <v>135</v>
      </c>
    </row>
    <row r="82" spans="1:11" x14ac:dyDescent="0.5">
      <c r="A82" s="68"/>
      <c r="B82" s="52" t="s">
        <v>83</v>
      </c>
      <c r="C82" s="39" t="s">
        <v>71</v>
      </c>
      <c r="D82" s="39" t="s">
        <v>87</v>
      </c>
      <c r="E82" s="25">
        <v>3</v>
      </c>
      <c r="F82" s="40" t="s">
        <v>46</v>
      </c>
      <c r="G82" s="23">
        <v>2</v>
      </c>
      <c r="H82" s="42" t="s">
        <v>39</v>
      </c>
      <c r="I82" s="26">
        <v>1100</v>
      </c>
      <c r="J82" s="26">
        <f t="shared" si="5"/>
        <v>6600</v>
      </c>
      <c r="K82" s="15" t="s">
        <v>135</v>
      </c>
    </row>
    <row r="83" spans="1:11" x14ac:dyDescent="0.5">
      <c r="A83" s="68"/>
      <c r="B83" s="52" t="s">
        <v>84</v>
      </c>
      <c r="C83" s="39" t="s">
        <v>71</v>
      </c>
      <c r="D83" s="39" t="s">
        <v>88</v>
      </c>
      <c r="E83" s="25">
        <v>1</v>
      </c>
      <c r="F83" s="40" t="s">
        <v>46</v>
      </c>
      <c r="G83" s="23">
        <v>2</v>
      </c>
      <c r="H83" s="42" t="s">
        <v>39</v>
      </c>
      <c r="I83" s="26">
        <v>1400</v>
      </c>
      <c r="J83" s="26">
        <f t="shared" ref="J83" si="7">I83*G83*E83</f>
        <v>2800</v>
      </c>
      <c r="K83" s="15" t="s">
        <v>135</v>
      </c>
    </row>
    <row r="84" spans="1:11" x14ac:dyDescent="0.5">
      <c r="A84" s="68"/>
      <c r="B84" s="62" t="s">
        <v>85</v>
      </c>
      <c r="C84" s="39" t="s">
        <v>71</v>
      </c>
      <c r="D84" s="39" t="s">
        <v>87</v>
      </c>
      <c r="E84" s="25">
        <v>1</v>
      </c>
      <c r="F84" s="40" t="s">
        <v>46</v>
      </c>
      <c r="G84" s="23">
        <v>2</v>
      </c>
      <c r="H84" s="42" t="s">
        <v>39</v>
      </c>
      <c r="I84" s="26">
        <v>1100</v>
      </c>
      <c r="J84" s="26">
        <f t="shared" si="5"/>
        <v>2200</v>
      </c>
      <c r="K84" s="15" t="s">
        <v>135</v>
      </c>
    </row>
    <row r="85" spans="1:11" x14ac:dyDescent="0.5">
      <c r="A85" s="68"/>
      <c r="B85" s="63"/>
      <c r="C85" s="39" t="s">
        <v>71</v>
      </c>
      <c r="D85" s="39" t="s">
        <v>88</v>
      </c>
      <c r="E85" s="25">
        <v>1</v>
      </c>
      <c r="F85" s="40" t="s">
        <v>46</v>
      </c>
      <c r="G85" s="23">
        <v>2</v>
      </c>
      <c r="H85" s="42" t="s">
        <v>39</v>
      </c>
      <c r="I85" s="26">
        <v>1100</v>
      </c>
      <c r="J85" s="26">
        <f t="shared" si="5"/>
        <v>2200</v>
      </c>
      <c r="K85" s="15" t="s">
        <v>135</v>
      </c>
    </row>
    <row r="86" spans="1:11" ht="15.75" x14ac:dyDescent="0.5">
      <c r="A86" s="89" t="s">
        <v>30</v>
      </c>
      <c r="B86" s="90"/>
      <c r="C86" s="90"/>
      <c r="D86" s="90"/>
      <c r="E86" s="90"/>
      <c r="F86" s="90"/>
      <c r="G86" s="90"/>
      <c r="H86" s="90"/>
      <c r="I86" s="91"/>
      <c r="J86" s="17">
        <f>SUM(J71:J85)</f>
        <v>111900</v>
      </c>
      <c r="K86" s="18"/>
    </row>
    <row r="87" spans="1:11" x14ac:dyDescent="0.5">
      <c r="A87" s="68" t="s">
        <v>120</v>
      </c>
      <c r="B87" s="28" t="s">
        <v>33</v>
      </c>
      <c r="C87" s="28" t="s">
        <v>34</v>
      </c>
      <c r="D87" s="28" t="s">
        <v>35</v>
      </c>
      <c r="E87" s="108"/>
      <c r="F87" s="69"/>
      <c r="G87" s="69"/>
      <c r="H87" s="69"/>
      <c r="I87" s="70"/>
      <c r="J87" s="71"/>
      <c r="K87" s="29"/>
    </row>
    <row r="88" spans="1:11" x14ac:dyDescent="0.5">
      <c r="A88" s="68"/>
      <c r="B88" s="39" t="s">
        <v>90</v>
      </c>
      <c r="C88" s="109" t="s">
        <v>89</v>
      </c>
      <c r="D88" s="109"/>
      <c r="E88" s="58">
        <v>1</v>
      </c>
      <c r="F88" s="40" t="s">
        <v>36</v>
      </c>
      <c r="G88" s="41">
        <v>2</v>
      </c>
      <c r="H88" s="42" t="s">
        <v>12</v>
      </c>
      <c r="I88" s="26">
        <v>12000</v>
      </c>
      <c r="J88" s="26">
        <f t="shared" ref="J88:J91" si="8">E88*G88*I88</f>
        <v>24000</v>
      </c>
      <c r="K88" s="16"/>
    </row>
    <row r="89" spans="1:11" x14ac:dyDescent="0.5">
      <c r="A89" s="68"/>
      <c r="B89" s="109" t="s">
        <v>109</v>
      </c>
      <c r="C89" s="39" t="s">
        <v>110</v>
      </c>
      <c r="D89" s="39" t="s">
        <v>112</v>
      </c>
      <c r="E89" s="58">
        <v>15</v>
      </c>
      <c r="F89" s="40" t="s">
        <v>114</v>
      </c>
      <c r="G89" s="41">
        <v>1</v>
      </c>
      <c r="H89" s="42" t="s">
        <v>12</v>
      </c>
      <c r="I89" s="26">
        <v>1550</v>
      </c>
      <c r="J89" s="26">
        <f t="shared" si="8"/>
        <v>23250</v>
      </c>
      <c r="K89" s="16" t="s">
        <v>119</v>
      </c>
    </row>
    <row r="90" spans="1:11" x14ac:dyDescent="0.5">
      <c r="A90" s="68"/>
      <c r="B90" s="109"/>
      <c r="C90" s="39" t="s">
        <v>111</v>
      </c>
      <c r="D90" s="39" t="s">
        <v>113</v>
      </c>
      <c r="E90" s="58">
        <v>145</v>
      </c>
      <c r="F90" s="40" t="s">
        <v>114</v>
      </c>
      <c r="G90" s="41">
        <v>1</v>
      </c>
      <c r="H90" s="42" t="s">
        <v>12</v>
      </c>
      <c r="I90" s="26">
        <v>270</v>
      </c>
      <c r="J90" s="26">
        <f t="shared" si="8"/>
        <v>39150</v>
      </c>
      <c r="K90" s="16" t="s">
        <v>119</v>
      </c>
    </row>
    <row r="91" spans="1:11" x14ac:dyDescent="0.5">
      <c r="A91" s="68"/>
      <c r="B91" s="39" t="s">
        <v>122</v>
      </c>
      <c r="C91" s="39" t="s">
        <v>124</v>
      </c>
      <c r="D91" s="39"/>
      <c r="E91" s="25">
        <v>12</v>
      </c>
      <c r="F91" s="40" t="s">
        <v>123</v>
      </c>
      <c r="G91" s="41">
        <v>1</v>
      </c>
      <c r="H91" s="42" t="s">
        <v>12</v>
      </c>
      <c r="I91" s="26">
        <v>480</v>
      </c>
      <c r="J91" s="26">
        <f t="shared" si="8"/>
        <v>5760</v>
      </c>
      <c r="K91" s="15"/>
    </row>
    <row r="92" spans="1:11" ht="15.75" x14ac:dyDescent="0.5">
      <c r="A92" s="89" t="s">
        <v>121</v>
      </c>
      <c r="B92" s="90"/>
      <c r="C92" s="90"/>
      <c r="D92" s="90"/>
      <c r="E92" s="90"/>
      <c r="F92" s="90"/>
      <c r="G92" s="90"/>
      <c r="H92" s="90"/>
      <c r="I92" s="91"/>
      <c r="J92" s="17">
        <f>SUM(J88:J91)</f>
        <v>92160</v>
      </c>
      <c r="K92" s="18"/>
    </row>
    <row r="93" spans="1:11" ht="15.75" customHeight="1" x14ac:dyDescent="0.5">
      <c r="A93" s="102" t="s">
        <v>59</v>
      </c>
      <c r="B93" s="28" t="s">
        <v>37</v>
      </c>
      <c r="C93" s="104" t="s">
        <v>38</v>
      </c>
      <c r="D93" s="105"/>
      <c r="E93" s="69"/>
      <c r="F93" s="69"/>
      <c r="G93" s="69"/>
      <c r="H93" s="69"/>
      <c r="I93" s="70"/>
      <c r="J93" s="71"/>
      <c r="K93" s="30"/>
    </row>
    <row r="94" spans="1:11" ht="15.75" x14ac:dyDescent="0.5">
      <c r="A94" s="103"/>
      <c r="B94" s="106" t="s">
        <v>94</v>
      </c>
      <c r="C94" s="15" t="s">
        <v>95</v>
      </c>
      <c r="D94" s="15" t="s">
        <v>125</v>
      </c>
      <c r="E94" s="25">
        <v>2</v>
      </c>
      <c r="F94" s="40" t="s">
        <v>11</v>
      </c>
      <c r="G94" s="41">
        <v>5</v>
      </c>
      <c r="H94" s="42" t="s">
        <v>28</v>
      </c>
      <c r="I94" s="26">
        <v>500</v>
      </c>
      <c r="J94" s="26">
        <f>E94*G94*I94</f>
        <v>5000</v>
      </c>
      <c r="K94" s="30"/>
    </row>
    <row r="95" spans="1:11" ht="15.75" x14ac:dyDescent="0.5">
      <c r="A95" s="103"/>
      <c r="B95" s="107"/>
      <c r="C95" s="15" t="s">
        <v>96</v>
      </c>
      <c r="D95" s="15" t="s">
        <v>105</v>
      </c>
      <c r="E95" s="25">
        <v>4</v>
      </c>
      <c r="F95" s="40" t="s">
        <v>11</v>
      </c>
      <c r="G95" s="41">
        <v>3</v>
      </c>
      <c r="H95" s="42" t="s">
        <v>28</v>
      </c>
      <c r="I95" s="26">
        <v>450</v>
      </c>
      <c r="J95" s="26">
        <f t="shared" ref="J95:J97" si="9">E95*G95*I95</f>
        <v>5400</v>
      </c>
      <c r="K95" s="30"/>
    </row>
    <row r="96" spans="1:11" ht="15.75" x14ac:dyDescent="0.5">
      <c r="A96" s="103"/>
      <c r="B96" s="15" t="s">
        <v>91</v>
      </c>
      <c r="C96" s="15" t="s">
        <v>97</v>
      </c>
      <c r="D96" s="15" t="s">
        <v>98</v>
      </c>
      <c r="E96" s="25">
        <v>2</v>
      </c>
      <c r="F96" s="40" t="s">
        <v>11</v>
      </c>
      <c r="G96" s="41">
        <v>2</v>
      </c>
      <c r="H96" s="42" t="s">
        <v>99</v>
      </c>
      <c r="I96" s="26">
        <v>623</v>
      </c>
      <c r="J96" s="26">
        <f t="shared" si="9"/>
        <v>2492</v>
      </c>
      <c r="K96" s="30"/>
    </row>
    <row r="97" spans="1:11" ht="15.75" x14ac:dyDescent="0.5">
      <c r="A97" s="103"/>
      <c r="B97" s="15" t="s">
        <v>92</v>
      </c>
      <c r="C97" s="15"/>
      <c r="D97" s="15" t="s">
        <v>125</v>
      </c>
      <c r="E97" s="25">
        <v>1</v>
      </c>
      <c r="F97" s="40" t="s">
        <v>100</v>
      </c>
      <c r="G97" s="41">
        <v>4</v>
      </c>
      <c r="H97" s="42" t="s">
        <v>101</v>
      </c>
      <c r="I97" s="26">
        <v>400</v>
      </c>
      <c r="J97" s="26">
        <f t="shared" si="9"/>
        <v>1600</v>
      </c>
      <c r="K97" s="30"/>
    </row>
    <row r="98" spans="1:11" ht="15.75" x14ac:dyDescent="0.5">
      <c r="A98" s="103"/>
      <c r="B98" s="15" t="s">
        <v>93</v>
      </c>
      <c r="C98" s="15"/>
      <c r="D98" s="15"/>
      <c r="E98" s="25">
        <v>2</v>
      </c>
      <c r="F98" s="40" t="s">
        <v>29</v>
      </c>
      <c r="G98" s="41">
        <v>4</v>
      </c>
      <c r="H98" s="42" t="s">
        <v>39</v>
      </c>
      <c r="I98" s="26">
        <v>150</v>
      </c>
      <c r="J98" s="26">
        <f>E98*G98*I98</f>
        <v>1200</v>
      </c>
      <c r="K98" s="30"/>
    </row>
    <row r="99" spans="1:11" ht="15.75" x14ac:dyDescent="0.5">
      <c r="A99" s="89" t="s">
        <v>40</v>
      </c>
      <c r="B99" s="90"/>
      <c r="C99" s="90"/>
      <c r="D99" s="90"/>
      <c r="E99" s="90"/>
      <c r="F99" s="90"/>
      <c r="G99" s="90"/>
      <c r="H99" s="90"/>
      <c r="I99" s="91"/>
      <c r="J99" s="17">
        <f>SUM(J94:J98)</f>
        <v>15692</v>
      </c>
      <c r="K99" s="37"/>
    </row>
    <row r="100" spans="1:11" ht="15.75" x14ac:dyDescent="0.5">
      <c r="A100" s="99" t="s">
        <v>41</v>
      </c>
      <c r="B100" s="100"/>
      <c r="C100" s="100"/>
      <c r="D100" s="100"/>
      <c r="E100" s="100"/>
      <c r="F100" s="100"/>
      <c r="G100" s="100"/>
      <c r="H100" s="100"/>
      <c r="I100" s="101"/>
      <c r="J100" s="31">
        <f>SUM(J11+J42+J69+J86+J92+J99)</f>
        <v>1001332</v>
      </c>
      <c r="K100" s="32"/>
    </row>
    <row r="101" spans="1:11" ht="15.75" x14ac:dyDescent="0.5">
      <c r="A101" s="93" t="s">
        <v>60</v>
      </c>
      <c r="B101" s="94"/>
      <c r="C101" s="94"/>
      <c r="D101" s="94"/>
      <c r="E101" s="94"/>
      <c r="F101" s="94"/>
      <c r="G101" s="94"/>
      <c r="H101" s="94"/>
      <c r="I101" s="95"/>
      <c r="J101" s="31">
        <f>J100*10%</f>
        <v>100133.20000000001</v>
      </c>
      <c r="K101" s="33"/>
    </row>
    <row r="102" spans="1:11" ht="15.75" x14ac:dyDescent="0.5">
      <c r="A102" s="93" t="s">
        <v>136</v>
      </c>
      <c r="B102" s="94"/>
      <c r="C102" s="94"/>
      <c r="D102" s="94"/>
      <c r="E102" s="94"/>
      <c r="F102" s="94"/>
      <c r="G102" s="94"/>
      <c r="H102" s="94"/>
      <c r="I102" s="95"/>
      <c r="J102" s="31">
        <f>(J100+J101)*6%</f>
        <v>66087.911999999997</v>
      </c>
      <c r="K102" s="33"/>
    </row>
    <row r="103" spans="1:11" ht="17.25" thickBot="1" x14ac:dyDescent="0.55000000000000004">
      <c r="A103" s="96" t="s">
        <v>42</v>
      </c>
      <c r="B103" s="97"/>
      <c r="C103" s="97"/>
      <c r="D103" s="97"/>
      <c r="E103" s="97"/>
      <c r="F103" s="97"/>
      <c r="G103" s="97"/>
      <c r="H103" s="97"/>
      <c r="I103" s="98"/>
      <c r="J103" s="34">
        <f>SUM(J100:J102)</f>
        <v>1167553.112</v>
      </c>
      <c r="K103" s="35"/>
    </row>
    <row r="104" spans="1:11" x14ac:dyDescent="0.5">
      <c r="J104" s="60"/>
    </row>
  </sheetData>
  <mergeCells count="60">
    <mergeCell ref="A86:I86"/>
    <mergeCell ref="A93:A98"/>
    <mergeCell ref="C93:D93"/>
    <mergeCell ref="E93:J93"/>
    <mergeCell ref="B94:B95"/>
    <mergeCell ref="A92:I92"/>
    <mergeCell ref="E87:J87"/>
    <mergeCell ref="C88:D88"/>
    <mergeCell ref="B89:B90"/>
    <mergeCell ref="A87:A91"/>
    <mergeCell ref="A102:I102"/>
    <mergeCell ref="A103:I103"/>
    <mergeCell ref="A99:I99"/>
    <mergeCell ref="A100:I100"/>
    <mergeCell ref="A101:I101"/>
    <mergeCell ref="A11:I11"/>
    <mergeCell ref="A12:A41"/>
    <mergeCell ref="A42:I42"/>
    <mergeCell ref="B19:B20"/>
    <mergeCell ref="B21:B22"/>
    <mergeCell ref="B23:B24"/>
    <mergeCell ref="B25:B26"/>
    <mergeCell ref="B27:B28"/>
    <mergeCell ref="B29:B31"/>
    <mergeCell ref="B32:B34"/>
    <mergeCell ref="B35:B37"/>
    <mergeCell ref="B16:B18"/>
    <mergeCell ref="B13:B15"/>
    <mergeCell ref="B38:B39"/>
    <mergeCell ref="B40:B41"/>
    <mergeCell ref="A2:K2"/>
    <mergeCell ref="C3:D3"/>
    <mergeCell ref="A4:A10"/>
    <mergeCell ref="B5:B6"/>
    <mergeCell ref="B7:B8"/>
    <mergeCell ref="B9:B10"/>
    <mergeCell ref="K5:K10"/>
    <mergeCell ref="B84:B85"/>
    <mergeCell ref="B56:B57"/>
    <mergeCell ref="B58:B59"/>
    <mergeCell ref="B60:B61"/>
    <mergeCell ref="B62:B64"/>
    <mergeCell ref="B65:B66"/>
    <mergeCell ref="B80:B81"/>
    <mergeCell ref="I48:I49"/>
    <mergeCell ref="I67:I68"/>
    <mergeCell ref="J48:J49"/>
    <mergeCell ref="J67:J68"/>
    <mergeCell ref="B77:B78"/>
    <mergeCell ref="A69:I69"/>
    <mergeCell ref="A43:A68"/>
    <mergeCell ref="B67:B68"/>
    <mergeCell ref="A70:A85"/>
    <mergeCell ref="E43:J43"/>
    <mergeCell ref="B44:B45"/>
    <mergeCell ref="B52:B53"/>
    <mergeCell ref="B54:B55"/>
    <mergeCell ref="B46:B47"/>
    <mergeCell ref="B48:B49"/>
    <mergeCell ref="B50:B51"/>
  </mergeCells>
  <phoneticPr fontId="3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34B0A-3ACF-4CA9-8F35-5A1F556FF406}">
  <dimension ref="B1:H34"/>
  <sheetViews>
    <sheetView workbookViewId="0">
      <selection activeCell="C34" sqref="C34"/>
    </sheetView>
  </sheetViews>
  <sheetFormatPr defaultRowHeight="15" x14ac:dyDescent="0.4"/>
  <cols>
    <col min="3" max="3" width="11.86328125" style="59" bestFit="1" customWidth="1"/>
    <col min="4" max="4" width="11.86328125" style="59" customWidth="1"/>
    <col min="5" max="8" width="11.796875" style="59" customWidth="1"/>
  </cols>
  <sheetData>
    <row r="1" spans="2:8" x14ac:dyDescent="0.4">
      <c r="B1" s="59"/>
      <c r="C1" s="52" t="s">
        <v>137</v>
      </c>
      <c r="D1" s="52" t="s">
        <v>139</v>
      </c>
      <c r="E1" s="52" t="s">
        <v>138</v>
      </c>
      <c r="F1" s="61">
        <v>45128</v>
      </c>
      <c r="G1" s="61">
        <v>45129</v>
      </c>
      <c r="H1" s="61">
        <v>45130</v>
      </c>
    </row>
    <row r="2" spans="2:8" x14ac:dyDescent="0.4">
      <c r="C2" s="62" t="s">
        <v>86</v>
      </c>
      <c r="D2" s="15" t="s">
        <v>105</v>
      </c>
      <c r="E2" s="43" t="s">
        <v>61</v>
      </c>
      <c r="F2" s="44">
        <v>1</v>
      </c>
      <c r="G2" s="44">
        <v>1</v>
      </c>
      <c r="H2" s="44"/>
    </row>
    <row r="3" spans="2:8" x14ac:dyDescent="0.4">
      <c r="C3" s="62"/>
      <c r="D3" s="15" t="s">
        <v>105</v>
      </c>
      <c r="E3" s="43" t="s">
        <v>108</v>
      </c>
      <c r="F3" s="44">
        <v>7</v>
      </c>
      <c r="G3" s="44">
        <v>7</v>
      </c>
      <c r="H3" s="44"/>
    </row>
    <row r="4" spans="2:8" x14ac:dyDescent="0.4">
      <c r="C4" s="62"/>
      <c r="D4" s="15" t="s">
        <v>105</v>
      </c>
      <c r="E4" s="43" t="s">
        <v>103</v>
      </c>
      <c r="F4" s="44">
        <v>6</v>
      </c>
      <c r="G4" s="44">
        <v>6</v>
      </c>
      <c r="H4" s="44"/>
    </row>
    <row r="5" spans="2:8" x14ac:dyDescent="0.4">
      <c r="C5" s="62" t="s">
        <v>102</v>
      </c>
      <c r="D5" s="15" t="s">
        <v>105</v>
      </c>
      <c r="E5" s="43" t="s">
        <v>61</v>
      </c>
      <c r="F5" s="44">
        <v>1</v>
      </c>
      <c r="G5" s="44">
        <v>1</v>
      </c>
      <c r="H5" s="44"/>
    </row>
    <row r="6" spans="2:8" x14ac:dyDescent="0.4">
      <c r="C6" s="62"/>
      <c r="D6" s="15" t="s">
        <v>105</v>
      </c>
      <c r="E6" s="43" t="s">
        <v>103</v>
      </c>
      <c r="F6" s="44">
        <v>6</v>
      </c>
      <c r="G6" s="44">
        <v>6</v>
      </c>
      <c r="H6" s="44"/>
    </row>
    <row r="7" spans="2:8" x14ac:dyDescent="0.4">
      <c r="C7" s="62"/>
      <c r="D7" s="15" t="s">
        <v>105</v>
      </c>
      <c r="E7" s="43" t="s">
        <v>104</v>
      </c>
      <c r="F7" s="44">
        <v>6</v>
      </c>
      <c r="G7" s="44">
        <v>6</v>
      </c>
      <c r="H7" s="44"/>
    </row>
    <row r="8" spans="2:8" x14ac:dyDescent="0.4">
      <c r="C8" s="62" t="s">
        <v>76</v>
      </c>
      <c r="D8" s="15" t="s">
        <v>105</v>
      </c>
      <c r="E8" s="15" t="s">
        <v>61</v>
      </c>
      <c r="F8" s="21">
        <v>1</v>
      </c>
      <c r="G8" s="21">
        <v>1</v>
      </c>
      <c r="H8" s="21"/>
    </row>
    <row r="9" spans="2:8" x14ac:dyDescent="0.4">
      <c r="C9" s="62"/>
      <c r="D9" s="15" t="s">
        <v>105</v>
      </c>
      <c r="E9" s="15" t="s">
        <v>63</v>
      </c>
      <c r="F9" s="21">
        <v>7</v>
      </c>
      <c r="G9" s="21">
        <v>7</v>
      </c>
      <c r="H9" s="21"/>
    </row>
    <row r="10" spans="2:8" x14ac:dyDescent="0.4">
      <c r="C10" s="62" t="s">
        <v>77</v>
      </c>
      <c r="D10" s="15" t="s">
        <v>105</v>
      </c>
      <c r="E10" s="15" t="s">
        <v>128</v>
      </c>
      <c r="F10" s="21">
        <v>3</v>
      </c>
      <c r="G10" s="21">
        <v>3</v>
      </c>
      <c r="H10" s="21"/>
    </row>
    <row r="11" spans="2:8" x14ac:dyDescent="0.4">
      <c r="C11" s="62"/>
      <c r="D11" s="15" t="s">
        <v>105</v>
      </c>
      <c r="E11" s="15" t="s">
        <v>129</v>
      </c>
      <c r="F11" s="21">
        <v>5</v>
      </c>
      <c r="G11" s="21">
        <v>5</v>
      </c>
      <c r="H11" s="21"/>
    </row>
    <row r="12" spans="2:8" x14ac:dyDescent="0.4">
      <c r="C12" s="62" t="s">
        <v>78</v>
      </c>
      <c r="D12" s="15" t="s">
        <v>105</v>
      </c>
      <c r="E12" s="15" t="s">
        <v>62</v>
      </c>
      <c r="F12" s="21">
        <v>4</v>
      </c>
      <c r="G12" s="21">
        <v>4</v>
      </c>
      <c r="H12" s="21"/>
    </row>
    <row r="13" spans="2:8" x14ac:dyDescent="0.4">
      <c r="C13" s="62"/>
      <c r="D13" s="15" t="s">
        <v>105</v>
      </c>
      <c r="E13" s="15" t="s">
        <v>65</v>
      </c>
      <c r="F13" s="21">
        <v>6</v>
      </c>
      <c r="G13" s="21">
        <v>6</v>
      </c>
      <c r="H13" s="21"/>
    </row>
    <row r="14" spans="2:8" x14ac:dyDescent="0.4">
      <c r="C14" s="62" t="s">
        <v>79</v>
      </c>
      <c r="D14" s="15" t="s">
        <v>105</v>
      </c>
      <c r="E14" s="15" t="s">
        <v>64</v>
      </c>
      <c r="F14" s="21">
        <v>5</v>
      </c>
      <c r="G14" s="21">
        <v>5</v>
      </c>
      <c r="H14" s="21"/>
    </row>
    <row r="15" spans="2:8" x14ac:dyDescent="0.4">
      <c r="C15" s="62"/>
      <c r="D15" s="15" t="s">
        <v>105</v>
      </c>
      <c r="E15" s="15" t="s">
        <v>66</v>
      </c>
      <c r="F15" s="21">
        <v>4</v>
      </c>
      <c r="G15" s="21">
        <v>4</v>
      </c>
      <c r="H15" s="21"/>
    </row>
    <row r="16" spans="2:8" x14ac:dyDescent="0.4">
      <c r="C16" s="62" t="s">
        <v>80</v>
      </c>
      <c r="D16" s="39" t="s">
        <v>69</v>
      </c>
      <c r="E16" s="15" t="s">
        <v>61</v>
      </c>
      <c r="F16" s="21"/>
      <c r="G16" s="21">
        <v>1</v>
      </c>
      <c r="H16" s="21">
        <v>1</v>
      </c>
    </row>
    <row r="17" spans="3:8" x14ac:dyDescent="0.4">
      <c r="C17" s="62"/>
      <c r="D17" s="39" t="s">
        <v>69</v>
      </c>
      <c r="E17" s="15" t="s">
        <v>67</v>
      </c>
      <c r="F17" s="56"/>
      <c r="G17" s="56">
        <v>21</v>
      </c>
      <c r="H17" s="56">
        <v>21</v>
      </c>
    </row>
    <row r="18" spans="3:8" x14ac:dyDescent="0.4">
      <c r="C18" s="62" t="s">
        <v>81</v>
      </c>
      <c r="D18" s="39" t="s">
        <v>69</v>
      </c>
      <c r="E18" s="52" t="s">
        <v>61</v>
      </c>
      <c r="F18" s="56"/>
      <c r="G18" s="56">
        <v>1</v>
      </c>
      <c r="H18" s="56">
        <v>1</v>
      </c>
    </row>
    <row r="19" spans="3:8" x14ac:dyDescent="0.4">
      <c r="C19" s="62"/>
      <c r="D19" s="39" t="s">
        <v>69</v>
      </c>
      <c r="E19" s="52" t="s">
        <v>106</v>
      </c>
      <c r="F19" s="56"/>
      <c r="G19" s="56">
        <v>2</v>
      </c>
      <c r="H19" s="56">
        <v>2</v>
      </c>
    </row>
    <row r="20" spans="3:8" x14ac:dyDescent="0.4">
      <c r="C20" s="62"/>
      <c r="D20" s="39" t="s">
        <v>69</v>
      </c>
      <c r="E20" s="52" t="s">
        <v>107</v>
      </c>
      <c r="F20" s="56"/>
      <c r="G20" s="56">
        <v>3</v>
      </c>
      <c r="H20" s="56">
        <v>3</v>
      </c>
    </row>
    <row r="21" spans="3:8" x14ac:dyDescent="0.4">
      <c r="C21" s="62" t="s">
        <v>82</v>
      </c>
      <c r="D21" s="39" t="s">
        <v>71</v>
      </c>
      <c r="E21" s="52" t="s">
        <v>61</v>
      </c>
      <c r="F21" s="56"/>
      <c r="G21" s="56"/>
      <c r="H21" s="56">
        <v>1</v>
      </c>
    </row>
    <row r="22" spans="3:8" x14ac:dyDescent="0.4">
      <c r="C22" s="62"/>
      <c r="D22" s="15" t="s">
        <v>71</v>
      </c>
      <c r="E22" s="52" t="s">
        <v>106</v>
      </c>
      <c r="F22" s="56"/>
      <c r="G22" s="56"/>
      <c r="H22" s="56">
        <v>2</v>
      </c>
    </row>
    <row r="23" spans="3:8" x14ac:dyDescent="0.4">
      <c r="C23" s="62"/>
      <c r="D23" s="15" t="s">
        <v>71</v>
      </c>
      <c r="E23" s="52" t="s">
        <v>130</v>
      </c>
      <c r="F23" s="56"/>
      <c r="G23" s="56"/>
      <c r="H23" s="56">
        <v>4</v>
      </c>
    </row>
    <row r="24" spans="3:8" x14ac:dyDescent="0.4">
      <c r="C24" s="62" t="s">
        <v>83</v>
      </c>
      <c r="D24" s="15" t="s">
        <v>71</v>
      </c>
      <c r="E24" s="52" t="s">
        <v>61</v>
      </c>
      <c r="F24" s="56"/>
      <c r="G24" s="56"/>
      <c r="H24" s="56">
        <v>1</v>
      </c>
    </row>
    <row r="25" spans="3:8" x14ac:dyDescent="0.4">
      <c r="C25" s="62"/>
      <c r="D25" s="15" t="s">
        <v>71</v>
      </c>
      <c r="E25" s="52" t="s">
        <v>68</v>
      </c>
      <c r="F25" s="56"/>
      <c r="G25" s="56"/>
      <c r="H25" s="56">
        <v>3</v>
      </c>
    </row>
    <row r="26" spans="3:8" x14ac:dyDescent="0.4">
      <c r="C26" s="62"/>
      <c r="D26" s="15" t="s">
        <v>71</v>
      </c>
      <c r="E26" s="52" t="s">
        <v>64</v>
      </c>
      <c r="F26" s="56"/>
      <c r="G26" s="56"/>
      <c r="H26" s="56">
        <v>5</v>
      </c>
    </row>
    <row r="27" spans="3:8" x14ac:dyDescent="0.4">
      <c r="C27" s="62" t="s">
        <v>84</v>
      </c>
      <c r="D27" s="15" t="s">
        <v>71</v>
      </c>
      <c r="E27" s="52" t="s">
        <v>66</v>
      </c>
      <c r="F27" s="56"/>
      <c r="G27" s="56"/>
      <c r="H27" s="56">
        <v>4</v>
      </c>
    </row>
    <row r="28" spans="3:8" x14ac:dyDescent="0.4">
      <c r="C28" s="62"/>
      <c r="D28" s="15" t="s">
        <v>71</v>
      </c>
      <c r="E28" s="52" t="s">
        <v>131</v>
      </c>
      <c r="F28" s="56"/>
      <c r="G28" s="56"/>
      <c r="H28" s="56">
        <v>9</v>
      </c>
    </row>
    <row r="29" spans="3:8" x14ac:dyDescent="0.4">
      <c r="C29" s="62" t="s">
        <v>85</v>
      </c>
      <c r="D29" s="15" t="s">
        <v>71</v>
      </c>
      <c r="E29" s="39" t="s">
        <v>68</v>
      </c>
      <c r="F29" s="25"/>
      <c r="G29" s="25"/>
      <c r="H29" s="25">
        <v>3</v>
      </c>
    </row>
    <row r="30" spans="3:8" x14ac:dyDescent="0.4">
      <c r="C30" s="62"/>
      <c r="D30" s="15" t="s">
        <v>71</v>
      </c>
      <c r="E30" s="39" t="s">
        <v>65</v>
      </c>
      <c r="F30" s="25"/>
      <c r="G30" s="25"/>
      <c r="H30" s="25">
        <v>6</v>
      </c>
    </row>
    <row r="31" spans="3:8" x14ac:dyDescent="0.4">
      <c r="E31" s="59" t="s">
        <v>115</v>
      </c>
      <c r="F31" s="59">
        <f>F2+F5+F8+F16+F18+F21+F24</f>
        <v>3</v>
      </c>
      <c r="G31" s="59">
        <f t="shared" ref="G31:H31" si="0">G2+G5+G8+G16+G18+G21+G24</f>
        <v>5</v>
      </c>
      <c r="H31" s="59">
        <f t="shared" si="0"/>
        <v>4</v>
      </c>
    </row>
    <row r="32" spans="3:8" x14ac:dyDescent="0.4">
      <c r="E32" s="59" t="s">
        <v>116</v>
      </c>
      <c r="F32" s="59">
        <f>F3+F7+F10+F14+F15+F19+F22+F25+F26+F27+F28+F29</f>
        <v>25</v>
      </c>
      <c r="G32" s="59">
        <f>G3+G7+G10+G14+G15+G19+G22+G25+G26+G27+G28+G29</f>
        <v>27</v>
      </c>
      <c r="H32" s="59">
        <f>H3+H7+H10+H14+H15+H19+H22+H25+H26+H27+H28+H29</f>
        <v>28</v>
      </c>
    </row>
    <row r="33" spans="5:8" x14ac:dyDescent="0.4">
      <c r="E33" s="59" t="s">
        <v>117</v>
      </c>
      <c r="F33" s="59">
        <f>F4+F6+F9+F11+F12+F13+F17+F20+F23+F30</f>
        <v>34</v>
      </c>
      <c r="G33" s="59">
        <f t="shared" ref="G33:H33" si="1">G4+G6+G9+G11+G12+G13+G17+G20+G23+G30</f>
        <v>58</v>
      </c>
      <c r="H33" s="59">
        <f t="shared" si="1"/>
        <v>34</v>
      </c>
    </row>
    <row r="34" spans="5:8" x14ac:dyDescent="0.4">
      <c r="F34" s="61">
        <v>45128</v>
      </c>
      <c r="G34" s="61">
        <v>45129</v>
      </c>
      <c r="H34" s="61">
        <v>45130</v>
      </c>
    </row>
  </sheetData>
  <mergeCells count="12">
    <mergeCell ref="C29:C30"/>
    <mergeCell ref="C2:C4"/>
    <mergeCell ref="C5:C7"/>
    <mergeCell ref="C8:C9"/>
    <mergeCell ref="C10:C11"/>
    <mergeCell ref="C12:C13"/>
    <mergeCell ref="C14:C15"/>
    <mergeCell ref="C16:C17"/>
    <mergeCell ref="C18:C20"/>
    <mergeCell ref="C21:C23"/>
    <mergeCell ref="C24:C26"/>
    <mergeCell ref="C27:C2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房间数统计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王凤雨</dc:creator>
  <cp:lastModifiedBy>王凤雨</cp:lastModifiedBy>
  <dcterms:created xsi:type="dcterms:W3CDTF">2015-06-05T18:17:20Z</dcterms:created>
  <dcterms:modified xsi:type="dcterms:W3CDTF">2023-06-30T15:15:27Z</dcterms:modified>
</cp:coreProperties>
</file>