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350"/>
  </bookViews>
  <sheets>
    <sheet name="韩国日本" sheetId="10" r:id="rId1"/>
  </sheets>
  <calcPr calcId="152511" concurrentCalc="0"/>
</workbook>
</file>

<file path=xl/calcChain.xml><?xml version="1.0" encoding="utf-8"?>
<calcChain xmlns="http://schemas.openxmlformats.org/spreadsheetml/2006/main">
  <c r="H66" i="10" l="1"/>
  <c r="H35" i="10"/>
  <c r="H18" i="10"/>
  <c r="H53" i="10"/>
  <c r="D70" i="10"/>
  <c r="H70" i="10"/>
  <c r="H71" i="10"/>
  <c r="H52" i="10"/>
  <c r="H67" i="10"/>
  <c r="H38" i="10"/>
  <c r="H39" i="10"/>
  <c r="H40" i="10"/>
  <c r="H41" i="10"/>
  <c r="H42" i="10"/>
  <c r="H43" i="10"/>
  <c r="H44" i="10"/>
  <c r="H45" i="10"/>
  <c r="H46" i="10"/>
  <c r="H47" i="10"/>
  <c r="H50" i="10"/>
  <c r="H51" i="10"/>
  <c r="H31" i="10"/>
  <c r="H32" i="10"/>
  <c r="H33" i="10"/>
  <c r="H34" i="10"/>
  <c r="H21" i="10"/>
  <c r="H22" i="10"/>
  <c r="H23" i="10"/>
  <c r="H24" i="10"/>
  <c r="H25" i="10"/>
  <c r="H26" i="10"/>
  <c r="H27" i="10"/>
  <c r="H28" i="10"/>
  <c r="H12" i="10"/>
  <c r="H13" i="10"/>
  <c r="H14" i="10"/>
  <c r="H15" i="10"/>
  <c r="H16" i="10"/>
  <c r="H17" i="10"/>
  <c r="H10" i="10"/>
  <c r="H11" i="10"/>
  <c r="H60" i="10"/>
  <c r="H61" i="10"/>
  <c r="H62" i="10"/>
  <c r="H63" i="10"/>
  <c r="H57" i="10"/>
</calcChain>
</file>

<file path=xl/sharedStrings.xml><?xml version="1.0" encoding="utf-8"?>
<sst xmlns="http://schemas.openxmlformats.org/spreadsheetml/2006/main" count="264" uniqueCount="165">
  <si>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</si>
  <si>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</si>
  <si>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</si>
  <si>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</si>
  <si>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</si>
  <si>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</si>
  <si>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</si>
  <si>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</si>
  <si>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</si>
  <si>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</si>
  <si>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序号</t>
    <phoneticPr fontId="2" type="noConversion"/>
  </si>
  <si>
    <t>天数</t>
    <phoneticPr fontId="2" type="noConversion"/>
  </si>
  <si>
    <t>单位</t>
    <phoneticPr fontId="2" type="noConversion"/>
  </si>
  <si>
    <t>间/晚</t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</si>
  <si>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</si>
  <si>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</si>
  <si>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</si>
  <si>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</si>
  <si>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</si>
  <si>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</si>
  <si>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F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</si>
  <si>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</si>
  <si>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</si>
  <si>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</si>
  <si>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</si>
  <si>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午餐</t>
  </si>
  <si>
    <t>晚餐</t>
  </si>
  <si>
    <t>人</t>
  </si>
  <si>
    <t>机票</t>
  </si>
  <si>
    <t>C</t>
  </si>
  <si>
    <t>D</t>
  </si>
  <si>
    <t>次</t>
  </si>
  <si>
    <t>工作人员费用</t>
  </si>
  <si>
    <t>接送机人员</t>
  </si>
  <si>
    <t>地陪</t>
  </si>
  <si>
    <t>人数</t>
  </si>
  <si>
    <t>天数</t>
  </si>
  <si>
    <t>H</t>
  </si>
  <si>
    <t>会议时间：</t>
  </si>
  <si>
    <t>备注：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</si>
  <si>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</si>
  <si>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</si>
  <si>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</si>
  <si>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</si>
  <si>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</si>
  <si>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</si>
  <si>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</si>
  <si>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</si>
  <si>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</si>
  <si>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自助/桌餐，__月__日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</si>
  <si>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</si>
  <si>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</si>
  <si>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</si>
  <si>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</si>
  <si>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</si>
  <si>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</si>
  <si>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</si>
  <si>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</si>
  <si>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</si>
  <si>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</si>
  <si>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B-3</t>
  </si>
  <si>
    <t>B-4</t>
  </si>
  <si>
    <t>B-5</t>
  </si>
  <si>
    <t>D-1</t>
  </si>
  <si>
    <t>D-2</t>
  </si>
  <si>
    <t>D-3</t>
  </si>
  <si>
    <t>D-5</t>
  </si>
  <si>
    <t>D-6</t>
  </si>
  <si>
    <t>E-1</t>
  </si>
  <si>
    <t>E-2</t>
  </si>
  <si>
    <t>F-1</t>
  </si>
  <si>
    <t>G-1</t>
  </si>
  <si>
    <t>J-1</t>
  </si>
  <si>
    <t>供应商名称：</t>
  </si>
  <si>
    <t>联系人/电话：</t>
  </si>
  <si>
    <t>自助/桌餐，</t>
    <phoneticPr fontId="22" type="noConversion"/>
  </si>
  <si>
    <t>B-1</t>
    <phoneticPr fontId="22" type="noConversion"/>
  </si>
  <si>
    <t>经济舱（国际）</t>
    <phoneticPr fontId="22" type="noConversion"/>
  </si>
  <si>
    <t>H-1</t>
    <phoneticPr fontId="22" type="noConversion"/>
  </si>
  <si>
    <t>酒店：</t>
    <phoneticPr fontId="2" type="noConversion"/>
  </si>
  <si>
    <t>会议需求表及报价表格</t>
    <phoneticPr fontId="22" type="noConversion"/>
  </si>
  <si>
    <t>G-2</t>
  </si>
  <si>
    <t>G-3</t>
  </si>
  <si>
    <t>机票</t>
    <phoneticPr fontId="22" type="noConversion"/>
  </si>
  <si>
    <t>程</t>
    <phoneticPr fontId="2" type="noConversion"/>
  </si>
  <si>
    <t>房费</t>
    <phoneticPr fontId="22" type="noConversion"/>
  </si>
  <si>
    <t>晚</t>
    <phoneticPr fontId="2" type="noConversion"/>
  </si>
  <si>
    <t>补助</t>
    <phoneticPr fontId="22" type="noConversion"/>
  </si>
  <si>
    <t>报价有效期：</t>
    <phoneticPr fontId="22" type="noConversion"/>
  </si>
  <si>
    <t xml:space="preserve"> </t>
    <phoneticPr fontId="22" type="noConversion"/>
  </si>
  <si>
    <t>预估金额，以实际发生费用结算</t>
    <phoneticPr fontId="22" type="noConversion"/>
  </si>
  <si>
    <t>数量</t>
  </si>
  <si>
    <t>康辉集团北京国际会议展览有限公司</t>
    <phoneticPr fontId="22" type="noConversion"/>
  </si>
  <si>
    <t>郭海燕 13810995220</t>
    <phoneticPr fontId="22" type="noConversion"/>
  </si>
  <si>
    <t>团/次</t>
    <phoneticPr fontId="2" type="noConversion"/>
  </si>
  <si>
    <t>国际会议</t>
    <phoneticPr fontId="22" type="noConversion"/>
  </si>
  <si>
    <t>2018.8.10</t>
    <phoneticPr fontId="22" type="noConversion"/>
  </si>
  <si>
    <t>预估金额，以实际发生费用结算</t>
    <phoneticPr fontId="22" type="noConversion"/>
  </si>
  <si>
    <t>辆/天</t>
    <phoneticPr fontId="2" type="noConversion"/>
  </si>
  <si>
    <t>游览</t>
    <phoneticPr fontId="2" type="noConversion"/>
  </si>
  <si>
    <t>韩国日本考察</t>
    <phoneticPr fontId="22" type="noConversion"/>
  </si>
  <si>
    <t>东京/京都</t>
    <phoneticPr fontId="22" type="noConversion"/>
  </si>
  <si>
    <t>2018年9月18-23日</t>
    <phoneticPr fontId="22" type="noConversion"/>
  </si>
  <si>
    <t>晚餐 9.18-23</t>
    <phoneticPr fontId="22" type="noConversion"/>
  </si>
  <si>
    <t>服务费</t>
    <phoneticPr fontId="22" type="noConversion"/>
  </si>
  <si>
    <t>服务费10%</t>
    <phoneticPr fontId="22" type="noConversion"/>
  </si>
  <si>
    <t>人/次</t>
    <phoneticPr fontId="2" type="noConversion"/>
  </si>
  <si>
    <t>天空树2000 高台寺茶道5000
清水寺400金阁寺400二条城600东大寺600</t>
    <phoneticPr fontId="22" type="noConversion"/>
  </si>
  <si>
    <t>A-2</t>
  </si>
  <si>
    <t>含税含单早</t>
    <phoneticPr fontId="2" type="noConversion"/>
  </si>
  <si>
    <t>签证费</t>
    <phoneticPr fontId="2" type="noConversion"/>
  </si>
  <si>
    <t>韩国 5年多次</t>
    <phoneticPr fontId="2" type="noConversion"/>
  </si>
  <si>
    <t>日本 3年多次</t>
    <phoneticPr fontId="2" type="noConversion"/>
  </si>
  <si>
    <t>公杂费</t>
    <phoneticPr fontId="2" type="noConversion"/>
  </si>
  <si>
    <t>韩国 9月16日-18日</t>
    <phoneticPr fontId="2" type="noConversion"/>
  </si>
  <si>
    <t>日本 9月19日-23日</t>
    <phoneticPr fontId="2" type="noConversion"/>
  </si>
  <si>
    <t>韩国-景福宫+国立民俗博物馆+青瓦台（外观）</t>
    <phoneticPr fontId="2" type="noConversion"/>
  </si>
  <si>
    <t>东京 新干线</t>
    <phoneticPr fontId="2" type="noConversion"/>
  </si>
  <si>
    <t>新干线费用预估</t>
    <phoneticPr fontId="2" type="noConversion"/>
  </si>
  <si>
    <t>wifi 韩国日本</t>
    <phoneticPr fontId="2" type="noConversion"/>
  </si>
  <si>
    <t>矿泉水</t>
    <phoneticPr fontId="2" type="noConversion"/>
  </si>
  <si>
    <t>9月16-23日</t>
    <phoneticPr fontId="2" type="noConversion"/>
  </si>
  <si>
    <t>台/天</t>
    <phoneticPr fontId="2" type="noConversion"/>
  </si>
  <si>
    <t>人/瓶</t>
    <phoneticPr fontId="2" type="noConversion"/>
  </si>
  <si>
    <t>每人每天2瓶</t>
    <phoneticPr fontId="2" type="noConversion"/>
  </si>
  <si>
    <t>D-4</t>
    <phoneticPr fontId="2" type="noConversion"/>
  </si>
  <si>
    <t xml:space="preserve">1.  CA123   SU16SEP  PEKICN   0830 1135                                                              2. NH868   TU18SEP  GMPHND   2015 2230
3.  CA3356   SU23SEP  KIXPEK   1920 2140 </t>
    <phoneticPr fontId="2" type="noConversion"/>
  </si>
  <si>
    <t>迷你大床 （9月18-21日3晚）</t>
    <phoneticPr fontId="22" type="noConversion"/>
  </si>
  <si>
    <t xml:space="preserve">东京 银座蒙特利酒店 </t>
    <phoneticPr fontId="22" type="noConversion"/>
  </si>
  <si>
    <t>京都 新都酒店</t>
    <phoneticPr fontId="22" type="noConversion"/>
  </si>
  <si>
    <t>双床（9月18-21日3晚）</t>
    <phoneticPr fontId="22" type="noConversion"/>
  </si>
  <si>
    <t>双床（9月21-22日1晚）</t>
    <phoneticPr fontId="22" type="noConversion"/>
  </si>
  <si>
    <t>双间单用（9月21-22日1晚）</t>
    <phoneticPr fontId="22" type="noConversion"/>
  </si>
  <si>
    <t>双床（9月22-23日1晚）</t>
    <phoneticPr fontId="22" type="noConversion"/>
  </si>
  <si>
    <t>双间单用（9月22-23日1晚）</t>
    <phoneticPr fontId="22" type="noConversion"/>
  </si>
  <si>
    <t>日本用车 9月19-23日</t>
    <phoneticPr fontId="22" type="noConversion"/>
  </si>
  <si>
    <t>日本用车 9月18日/11日</t>
    <phoneticPr fontId="22" type="noConversion"/>
  </si>
  <si>
    <t>辆/次</t>
    <phoneticPr fontId="2" type="noConversion"/>
  </si>
  <si>
    <t>日本用车</t>
    <phoneticPr fontId="22" type="noConversion"/>
  </si>
  <si>
    <t>团/次</t>
    <phoneticPr fontId="2" type="noConversion"/>
  </si>
  <si>
    <t>C-2</t>
    <phoneticPr fontId="22" type="noConversion"/>
  </si>
  <si>
    <t>小费</t>
    <phoneticPr fontId="22" type="noConversion"/>
  </si>
  <si>
    <t>首尔                                Grande Ambassador Seoul Pullman</t>
    <phoneticPr fontId="22" type="noConversion"/>
  </si>
  <si>
    <t>普通大床房（9月16-18日2晚）</t>
    <phoneticPr fontId="22" type="noConversion"/>
  </si>
  <si>
    <t>普通双床房（9月16-18日2晚）</t>
    <phoneticPr fontId="22" type="noConversion"/>
  </si>
  <si>
    <t>含税含双早</t>
    <phoneticPr fontId="2" type="noConversion"/>
  </si>
  <si>
    <t>A-3</t>
    <phoneticPr fontId="22" type="noConversion"/>
  </si>
  <si>
    <t>含税含双早</t>
    <phoneticPr fontId="22" type="noConversion"/>
  </si>
  <si>
    <t>含税含单早</t>
    <phoneticPr fontId="2" type="noConversion"/>
  </si>
  <si>
    <t>首尔用餐</t>
    <phoneticPr fontId="22" type="noConversion"/>
  </si>
  <si>
    <t>午餐 9.18-23</t>
    <phoneticPr fontId="22" type="noConversion"/>
  </si>
  <si>
    <t>午餐 9.16-18</t>
    <phoneticPr fontId="22" type="noConversion"/>
  </si>
  <si>
    <t>晚餐 9.16-18</t>
    <phoneticPr fontId="22" type="noConversion"/>
  </si>
  <si>
    <t>B-2</t>
  </si>
  <si>
    <t>人/次</t>
    <phoneticPr fontId="2" type="noConversion"/>
  </si>
  <si>
    <t>东京/京都用餐</t>
    <phoneticPr fontId="22" type="noConversion"/>
  </si>
  <si>
    <r>
      <t>7</t>
    </r>
    <r>
      <rPr>
        <sz val="9"/>
        <rFont val="宋体"/>
        <family val="3"/>
        <charset val="134"/>
      </rPr>
      <t>座商务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全天包车</t>
    </r>
    <r>
      <rPr>
        <sz val="9"/>
        <rFont val="Arial"/>
        <family val="2"/>
      </rPr>
      <t xml:space="preserve"> </t>
    </r>
    <phoneticPr fontId="22" type="noConversion"/>
  </si>
  <si>
    <t>首尔用车 9月16-18日</t>
    <phoneticPr fontId="22" type="noConversion"/>
  </si>
  <si>
    <r>
      <t>7</t>
    </r>
    <r>
      <rPr>
        <sz val="9"/>
        <rFont val="宋体"/>
        <family val="3"/>
        <charset val="134"/>
      </rPr>
      <t>座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商务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全天包车</t>
    </r>
    <phoneticPr fontId="22" type="noConversion"/>
  </si>
  <si>
    <r>
      <t>7</t>
    </r>
    <r>
      <rPr>
        <sz val="9"/>
        <rFont val="宋体"/>
        <family val="3"/>
        <charset val="134"/>
      </rPr>
      <t>座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商务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单独接送</t>
    </r>
    <phoneticPr fontId="22" type="noConversion"/>
  </si>
  <si>
    <t>高速费、停车费、通讯费等</t>
    <phoneticPr fontId="22" type="noConversion"/>
  </si>
  <si>
    <t>全天10小时用车，超时另计</t>
    <phoneticPr fontId="22" type="noConversion"/>
  </si>
  <si>
    <t>全天11小时用车，超时另计</t>
  </si>
  <si>
    <t>全天12小时用车，超时另计</t>
  </si>
  <si>
    <t>C-1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</si>
</sst>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#,##0.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1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7" fillId="0" borderId="0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4" fontId="13" fillId="0" borderId="0" xfId="2" applyNumberFormat="1" applyFont="1" applyFill="1" applyBorder="1">
      <alignment vertical="center"/>
    </xf>
    <xf numFmtId="0" fontId="9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2" fillId="4" borderId="0" xfId="2" applyFont="1" applyFill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4" fontId="19" fillId="3" borderId="0" xfId="2" applyNumberFormat="1" applyFont="1" applyFill="1" applyBorder="1">
      <alignment vertical="center"/>
    </xf>
    <xf numFmtId="4" fontId="11" fillId="3" borderId="0" xfId="2" applyNumberFormat="1" applyFont="1" applyFill="1" applyBorder="1">
      <alignment vertical="center"/>
    </xf>
    <xf numFmtId="4" fontId="13" fillId="0" borderId="0" xfId="2" applyNumberFormat="1" applyFont="1" applyBorder="1">
      <alignment vertical="center"/>
    </xf>
    <xf numFmtId="4" fontId="11" fillId="4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7" fillId="0" borderId="0" xfId="2" applyFont="1" applyBorder="1" applyAlignment="1">
      <alignment vertical="center" wrapText="1"/>
    </xf>
    <xf numFmtId="0" fontId="17" fillId="0" borderId="0" xfId="2" applyFont="1" applyBorder="1">
      <alignment vertical="center"/>
    </xf>
    <xf numFmtId="0" fontId="11" fillId="5" borderId="0" xfId="2" applyFont="1" applyFill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176" fontId="25" fillId="7" borderId="0" xfId="2" applyNumberFormat="1" applyFont="1" applyFill="1" applyBorder="1">
      <alignment vertical="center"/>
    </xf>
    <xf numFmtId="0" fontId="13" fillId="0" borderId="0" xfId="2" applyFont="1" applyBorder="1" applyAlignment="1">
      <alignment horizontal="left" vertical="center"/>
    </xf>
    <xf numFmtId="0" fontId="30" fillId="2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3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0" fontId="11" fillId="3" borderId="0" xfId="2" applyFont="1" applyFill="1" applyBorder="1" applyAlignment="1">
      <alignment horizontal="right" vertical="center"/>
    </xf>
    <xf numFmtId="177" fontId="24" fillId="7" borderId="0" xfId="2" applyNumberFormat="1" applyFont="1" applyFill="1" applyBorder="1" applyAlignment="1">
      <alignment horizontal="right" vertical="center"/>
    </xf>
    <xf numFmtId="0" fontId="31" fillId="0" borderId="0" xfId="0" applyFont="1">
      <alignment vertical="center"/>
    </xf>
    <xf numFmtId="0" fontId="2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5" borderId="0" xfId="2" applyFont="1" applyFill="1" applyBorder="1" applyAlignment="1">
      <alignment vertical="center" wrapText="1"/>
    </xf>
    <xf numFmtId="14" fontId="8" fillId="3" borderId="2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28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3" fillId="5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21" fillId="5" borderId="2" xfId="2" applyFont="1" applyFill="1" applyBorder="1" applyAlignment="1">
      <alignment horizontal="center" vertical="center"/>
    </xf>
    <xf numFmtId="4" fontId="11" fillId="4" borderId="0" xfId="2" applyNumberFormat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30" fillId="2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topLeftCell="A54" workbookViewId="0">
      <selection activeCell="H67" sqref="H67"/>
    </sheetView>
  </sheetViews>
  <sheetFormatPr defaultRowHeight="20.25" customHeight="1"/>
  <cols>
    <col min="1" max="1" width="8.375" customWidth="1"/>
    <col min="2" max="2" width="26" customWidth="1"/>
    <col min="3" max="3" width="28" customWidth="1"/>
    <col min="7" max="7" width="13.375" customWidth="1"/>
    <col min="8" max="8" width="15.375" customWidth="1"/>
    <col min="9" max="9" width="30.5" bestFit="1" customWidth="1"/>
  </cols>
  <sheetData>
    <row r="1" spans="1:10" ht="42" customHeight="1">
      <c r="A1" s="75" t="s">
        <v>80</v>
      </c>
      <c r="B1" s="76"/>
      <c r="C1" s="76"/>
      <c r="D1" s="76"/>
      <c r="E1" s="76"/>
      <c r="F1" s="76"/>
      <c r="G1" s="76"/>
      <c r="H1" s="76"/>
      <c r="I1" s="76"/>
    </row>
    <row r="2" spans="1:10" ht="20.25" customHeight="1" thickBot="1">
      <c r="A2" s="1" t="s">
        <v>0</v>
      </c>
      <c r="B2" s="2" t="s">
        <v>100</v>
      </c>
      <c r="C2" s="5" t="s">
        <v>53</v>
      </c>
      <c r="D2" s="77" t="s">
        <v>101</v>
      </c>
      <c r="E2" s="77"/>
      <c r="F2" s="1" t="s">
        <v>45</v>
      </c>
      <c r="G2" s="47" t="s">
        <v>73</v>
      </c>
      <c r="H2" s="78" t="s">
        <v>92</v>
      </c>
      <c r="I2" s="78"/>
    </row>
    <row r="3" spans="1:10" ht="20.25" customHeight="1" thickBot="1">
      <c r="A3" s="47" t="s">
        <v>43</v>
      </c>
      <c r="B3" s="3" t="s">
        <v>95</v>
      </c>
      <c r="C3" s="47" t="s">
        <v>54</v>
      </c>
      <c r="D3" s="79">
        <v>5</v>
      </c>
      <c r="E3" s="79"/>
      <c r="F3" s="1" t="s">
        <v>44</v>
      </c>
      <c r="G3" s="47" t="s">
        <v>74</v>
      </c>
      <c r="H3" s="69" t="s">
        <v>93</v>
      </c>
      <c r="I3" s="69"/>
    </row>
    <row r="4" spans="1:10" ht="20.25" customHeight="1" thickBot="1">
      <c r="A4" s="47" t="s">
        <v>38</v>
      </c>
      <c r="B4" s="4" t="s">
        <v>102</v>
      </c>
      <c r="C4" s="1"/>
      <c r="F4" s="1" t="s">
        <v>46</v>
      </c>
      <c r="G4" s="47" t="s">
        <v>88</v>
      </c>
      <c r="H4" s="68" t="s">
        <v>96</v>
      </c>
      <c r="I4" s="69"/>
    </row>
    <row r="5" spans="1:10" ht="7.5" customHeight="1">
      <c r="A5" s="70"/>
      <c r="B5" s="71"/>
      <c r="C5" s="71"/>
      <c r="D5" s="71"/>
      <c r="E5" s="71"/>
      <c r="F5" s="71"/>
      <c r="G5" s="71"/>
      <c r="H5" s="71"/>
      <c r="I5" s="71"/>
    </row>
    <row r="6" spans="1:10" ht="51" customHeight="1">
      <c r="A6" s="10" t="s">
        <v>39</v>
      </c>
      <c r="B6" s="72" t="s">
        <v>42</v>
      </c>
      <c r="C6" s="72"/>
      <c r="D6" s="72"/>
      <c r="E6" s="72"/>
      <c r="F6" s="72"/>
      <c r="G6" s="72"/>
      <c r="H6" s="72"/>
      <c r="I6" s="72"/>
    </row>
    <row r="7" spans="1:10" ht="20.25" customHeight="1">
      <c r="A7" s="73" t="s">
        <v>57</v>
      </c>
      <c r="B7" s="74"/>
      <c r="C7" s="74"/>
      <c r="D7" s="74"/>
      <c r="E7" s="74"/>
      <c r="F7" s="74"/>
      <c r="G7" s="73" t="s">
        <v>58</v>
      </c>
      <c r="H7" s="74"/>
      <c r="I7" s="74"/>
    </row>
    <row r="8" spans="1:10" ht="20.25" customHeight="1">
      <c r="A8" s="48" t="s">
        <v>10</v>
      </c>
      <c r="B8" s="48" t="s">
        <v>2</v>
      </c>
      <c r="C8" s="48" t="s">
        <v>55</v>
      </c>
      <c r="D8" s="48" t="s">
        <v>3</v>
      </c>
      <c r="E8" s="48" t="s">
        <v>11</v>
      </c>
      <c r="F8" s="48" t="s">
        <v>12</v>
      </c>
      <c r="G8" s="48" t="s">
        <v>6</v>
      </c>
      <c r="H8" s="48" t="s">
        <v>56</v>
      </c>
      <c r="I8" s="48" t="s">
        <v>8</v>
      </c>
    </row>
    <row r="9" spans="1:10" ht="20.25" customHeight="1">
      <c r="A9" s="11" t="s">
        <v>47</v>
      </c>
      <c r="B9" s="65" t="s">
        <v>79</v>
      </c>
      <c r="C9" s="65"/>
      <c r="D9" s="65"/>
      <c r="E9" s="65"/>
      <c r="F9" s="65"/>
      <c r="G9" s="65"/>
      <c r="H9" s="65"/>
      <c r="I9" s="12"/>
    </row>
    <row r="10" spans="1:10" ht="20.25" customHeight="1">
      <c r="A10" s="62" t="s">
        <v>59</v>
      </c>
      <c r="B10" s="66" t="s">
        <v>142</v>
      </c>
      <c r="C10" s="13" t="s">
        <v>143</v>
      </c>
      <c r="D10" s="14">
        <v>1</v>
      </c>
      <c r="E10" s="14">
        <v>2</v>
      </c>
      <c r="F10" s="15" t="s">
        <v>13</v>
      </c>
      <c r="G10" s="16">
        <v>915</v>
      </c>
      <c r="H10" s="17">
        <f>D10*E10*G10</f>
        <v>1830</v>
      </c>
      <c r="I10" s="18" t="s">
        <v>109</v>
      </c>
      <c r="J10" s="18"/>
    </row>
    <row r="11" spans="1:10" ht="20.25" customHeight="1">
      <c r="A11" s="62"/>
      <c r="B11" s="66"/>
      <c r="C11" s="13" t="s">
        <v>144</v>
      </c>
      <c r="D11" s="14">
        <v>2</v>
      </c>
      <c r="E11" s="14">
        <v>2</v>
      </c>
      <c r="F11" s="15" t="s">
        <v>13</v>
      </c>
      <c r="G11" s="16">
        <v>1075</v>
      </c>
      <c r="H11" s="17">
        <f>D11*E11*G11</f>
        <v>4300</v>
      </c>
      <c r="I11" s="18" t="s">
        <v>145</v>
      </c>
      <c r="J11" s="18"/>
    </row>
    <row r="12" spans="1:10" ht="20.25" customHeight="1">
      <c r="A12" s="62" t="s">
        <v>108</v>
      </c>
      <c r="B12" s="66" t="s">
        <v>128</v>
      </c>
      <c r="C12" s="13" t="s">
        <v>130</v>
      </c>
      <c r="D12" s="14">
        <v>2</v>
      </c>
      <c r="E12" s="14">
        <v>3</v>
      </c>
      <c r="F12" s="15" t="s">
        <v>13</v>
      </c>
      <c r="G12" s="16">
        <v>1607</v>
      </c>
      <c r="H12" s="17">
        <f t="shared" ref="H12:H17" si="0">D12*E12*G12</f>
        <v>9642</v>
      </c>
      <c r="I12" s="18" t="s">
        <v>147</v>
      </c>
      <c r="J12" s="18"/>
    </row>
    <row r="13" spans="1:10" ht="20.25" customHeight="1">
      <c r="A13" s="62"/>
      <c r="B13" s="66"/>
      <c r="C13" s="13" t="s">
        <v>127</v>
      </c>
      <c r="D13" s="14">
        <v>1</v>
      </c>
      <c r="E13" s="14">
        <v>3</v>
      </c>
      <c r="F13" s="15" t="s">
        <v>13</v>
      </c>
      <c r="G13" s="16">
        <v>1181</v>
      </c>
      <c r="H13" s="17">
        <f t="shared" si="0"/>
        <v>3543</v>
      </c>
      <c r="I13" s="18" t="s">
        <v>148</v>
      </c>
      <c r="J13" s="18"/>
    </row>
    <row r="14" spans="1:10" ht="20.25" customHeight="1">
      <c r="A14" s="62" t="s">
        <v>146</v>
      </c>
      <c r="B14" s="67" t="s">
        <v>129</v>
      </c>
      <c r="C14" s="13" t="s">
        <v>131</v>
      </c>
      <c r="D14" s="14">
        <v>2</v>
      </c>
      <c r="E14" s="14">
        <v>1</v>
      </c>
      <c r="F14" s="15" t="s">
        <v>13</v>
      </c>
      <c r="G14" s="16">
        <v>1333</v>
      </c>
      <c r="H14" s="17">
        <f t="shared" si="0"/>
        <v>2666</v>
      </c>
      <c r="I14" s="18" t="s">
        <v>147</v>
      </c>
      <c r="J14" s="18"/>
    </row>
    <row r="15" spans="1:10" ht="20.25" customHeight="1">
      <c r="A15" s="62"/>
      <c r="B15" s="67"/>
      <c r="C15" s="13" t="s">
        <v>132</v>
      </c>
      <c r="D15" s="14">
        <v>1</v>
      </c>
      <c r="E15" s="14">
        <v>1</v>
      </c>
      <c r="F15" s="15" t="s">
        <v>13</v>
      </c>
      <c r="G15" s="16">
        <v>1175</v>
      </c>
      <c r="H15" s="17">
        <f t="shared" si="0"/>
        <v>1175</v>
      </c>
      <c r="I15" s="18" t="s">
        <v>148</v>
      </c>
      <c r="J15" s="18"/>
    </row>
    <row r="16" spans="1:10" ht="20.25" customHeight="1">
      <c r="A16" s="62"/>
      <c r="B16" s="67"/>
      <c r="C16" s="13" t="s">
        <v>133</v>
      </c>
      <c r="D16" s="14">
        <v>2</v>
      </c>
      <c r="E16" s="14">
        <v>1</v>
      </c>
      <c r="F16" s="15" t="s">
        <v>13</v>
      </c>
      <c r="G16" s="16">
        <v>2351</v>
      </c>
      <c r="H16" s="17">
        <f t="shared" si="0"/>
        <v>4702</v>
      </c>
      <c r="I16" s="18" t="s">
        <v>147</v>
      </c>
    </row>
    <row r="17" spans="1:11" ht="20.25" customHeight="1">
      <c r="A17" s="62"/>
      <c r="B17" s="67"/>
      <c r="C17" s="13" t="s">
        <v>134</v>
      </c>
      <c r="D17" s="14">
        <v>1</v>
      </c>
      <c r="E17" s="14">
        <v>1</v>
      </c>
      <c r="F17" s="15" t="s">
        <v>13</v>
      </c>
      <c r="G17" s="16">
        <v>2010</v>
      </c>
      <c r="H17" s="17">
        <f t="shared" si="0"/>
        <v>2010</v>
      </c>
      <c r="I17" s="18" t="s">
        <v>148</v>
      </c>
    </row>
    <row r="18" spans="1:11" ht="20.25" customHeight="1">
      <c r="A18" s="85" t="s">
        <v>50</v>
      </c>
      <c r="B18" s="85"/>
      <c r="C18" s="85"/>
      <c r="D18" s="85"/>
      <c r="E18" s="85"/>
      <c r="F18" s="85"/>
      <c r="G18" s="85"/>
      <c r="H18" s="19">
        <f>SUM(H10:H17)</f>
        <v>29868</v>
      </c>
      <c r="I18" s="18"/>
    </row>
    <row r="19" spans="1:11" ht="20.25" customHeight="1">
      <c r="A19" s="20" t="s">
        <v>10</v>
      </c>
      <c r="B19" s="20" t="s">
        <v>2</v>
      </c>
      <c r="C19" s="20" t="s">
        <v>55</v>
      </c>
      <c r="D19" s="42" t="s">
        <v>15</v>
      </c>
      <c r="E19" s="42" t="s">
        <v>31</v>
      </c>
      <c r="F19" s="20" t="s">
        <v>5</v>
      </c>
      <c r="G19" s="20" t="s">
        <v>6</v>
      </c>
      <c r="H19" s="20" t="s">
        <v>7</v>
      </c>
      <c r="I19" s="20" t="s">
        <v>8</v>
      </c>
    </row>
    <row r="20" spans="1:11" ht="20.25" customHeight="1">
      <c r="A20" s="11" t="s">
        <v>48</v>
      </c>
      <c r="B20" s="65" t="s">
        <v>17</v>
      </c>
      <c r="C20" s="65"/>
      <c r="D20" s="65"/>
      <c r="E20" s="65"/>
      <c r="F20" s="65"/>
      <c r="G20" s="65"/>
      <c r="H20" s="65"/>
      <c r="I20" s="12"/>
    </row>
    <row r="21" spans="1:11" s="7" customFormat="1" ht="13.5">
      <c r="A21" s="81" t="s">
        <v>76</v>
      </c>
      <c r="B21" s="63" t="s">
        <v>149</v>
      </c>
      <c r="C21" s="58" t="s">
        <v>151</v>
      </c>
      <c r="D21" s="14">
        <v>5</v>
      </c>
      <c r="E21" s="14">
        <v>3</v>
      </c>
      <c r="F21" s="22" t="s">
        <v>154</v>
      </c>
      <c r="G21" s="16">
        <v>250</v>
      </c>
      <c r="H21" s="17">
        <f>D21*E21*G21</f>
        <v>3750</v>
      </c>
      <c r="I21" s="18" t="s">
        <v>90</v>
      </c>
    </row>
    <row r="22" spans="1:11" s="7" customFormat="1" ht="13.5">
      <c r="A22" s="81"/>
      <c r="B22" s="63"/>
      <c r="C22" s="58" t="s">
        <v>152</v>
      </c>
      <c r="D22" s="14">
        <v>5</v>
      </c>
      <c r="E22" s="14">
        <v>3</v>
      </c>
      <c r="F22" s="22" t="s">
        <v>154</v>
      </c>
      <c r="G22" s="16">
        <v>250</v>
      </c>
      <c r="H22" s="17">
        <f>D22*E22*G22</f>
        <v>3750</v>
      </c>
      <c r="I22" s="18" t="s">
        <v>90</v>
      </c>
    </row>
    <row r="23" spans="1:11" s="7" customFormat="1" ht="13.5">
      <c r="A23" s="81" t="s">
        <v>153</v>
      </c>
      <c r="B23" s="63" t="s">
        <v>155</v>
      </c>
      <c r="C23" s="58" t="s">
        <v>150</v>
      </c>
      <c r="D23" s="14">
        <v>5</v>
      </c>
      <c r="E23" s="14">
        <v>5</v>
      </c>
      <c r="F23" s="22" t="s">
        <v>154</v>
      </c>
      <c r="G23" s="16">
        <v>300</v>
      </c>
      <c r="H23" s="17">
        <f>D23*E23*G23</f>
        <v>7500</v>
      </c>
      <c r="I23" s="18" t="s">
        <v>97</v>
      </c>
    </row>
    <row r="24" spans="1:11" ht="13.5">
      <c r="A24" s="81"/>
      <c r="B24" s="63"/>
      <c r="C24" s="58" t="s">
        <v>103</v>
      </c>
      <c r="D24" s="14">
        <v>5</v>
      </c>
      <c r="E24" s="14">
        <v>4</v>
      </c>
      <c r="F24" s="22" t="s">
        <v>154</v>
      </c>
      <c r="G24" s="16">
        <v>300</v>
      </c>
      <c r="H24" s="17">
        <f>D24*E24*G24</f>
        <v>6000</v>
      </c>
      <c r="I24" s="18" t="s">
        <v>97</v>
      </c>
      <c r="J24" s="8"/>
      <c r="K24" t="s">
        <v>89</v>
      </c>
    </row>
    <row r="25" spans="1:11" ht="20.25" hidden="1" customHeight="1">
      <c r="A25" s="43" t="s">
        <v>60</v>
      </c>
      <c r="B25" s="44" t="s">
        <v>26</v>
      </c>
      <c r="C25" s="21" t="s">
        <v>75</v>
      </c>
      <c r="D25" s="23">
        <v>0</v>
      </c>
      <c r="E25" s="23">
        <v>0</v>
      </c>
      <c r="F25" s="46" t="s">
        <v>27</v>
      </c>
      <c r="G25" s="24">
        <v>0</v>
      </c>
      <c r="H25" s="17">
        <f>D25*E25*G25</f>
        <v>0</v>
      </c>
      <c r="I25" s="12"/>
    </row>
    <row r="26" spans="1:11" ht="20.25" hidden="1" customHeight="1">
      <c r="A26" s="43" t="s">
        <v>61</v>
      </c>
      <c r="B26" s="44" t="s">
        <v>25</v>
      </c>
      <c r="C26" s="21" t="s">
        <v>49</v>
      </c>
      <c r="D26" s="23"/>
      <c r="E26" s="23"/>
      <c r="F26" s="46" t="s">
        <v>27</v>
      </c>
      <c r="G26" s="25"/>
      <c r="H26" s="17">
        <f t="shared" ref="H26:H27" si="1">D26*G26</f>
        <v>0</v>
      </c>
      <c r="I26" s="12"/>
    </row>
    <row r="27" spans="1:11" ht="20.25" hidden="1" customHeight="1">
      <c r="A27" s="43" t="s">
        <v>62</v>
      </c>
      <c r="B27" s="44" t="s">
        <v>26</v>
      </c>
      <c r="C27" s="21" t="s">
        <v>49</v>
      </c>
      <c r="D27" s="23"/>
      <c r="E27" s="23"/>
      <c r="F27" s="46" t="s">
        <v>27</v>
      </c>
      <c r="G27" s="24"/>
      <c r="H27" s="17">
        <f t="shared" si="1"/>
        <v>0</v>
      </c>
      <c r="I27" s="12"/>
    </row>
    <row r="28" spans="1:11" ht="20.25" customHeight="1">
      <c r="A28" s="85" t="s">
        <v>50</v>
      </c>
      <c r="B28" s="85"/>
      <c r="C28" s="85"/>
      <c r="D28" s="85"/>
      <c r="E28" s="85"/>
      <c r="F28" s="85"/>
      <c r="G28" s="85"/>
      <c r="H28" s="26">
        <f>SUM(H21:H27)</f>
        <v>21000</v>
      </c>
      <c r="I28" s="12"/>
    </row>
    <row r="29" spans="1:11" ht="20.25" customHeight="1">
      <c r="A29" s="20" t="s">
        <v>1</v>
      </c>
      <c r="B29" s="20" t="s">
        <v>2</v>
      </c>
      <c r="C29" s="20" t="s">
        <v>55</v>
      </c>
      <c r="D29" s="42" t="s">
        <v>3</v>
      </c>
      <c r="E29" s="42" t="s">
        <v>4</v>
      </c>
      <c r="F29" s="20" t="s">
        <v>5</v>
      </c>
      <c r="G29" s="20" t="s">
        <v>6</v>
      </c>
      <c r="H29" s="20" t="s">
        <v>7</v>
      </c>
      <c r="I29" s="20" t="s">
        <v>8</v>
      </c>
    </row>
    <row r="30" spans="1:11" ht="20.25" customHeight="1">
      <c r="A30" s="11" t="s">
        <v>29</v>
      </c>
      <c r="B30" s="65" t="s">
        <v>9</v>
      </c>
      <c r="C30" s="65"/>
      <c r="D30" s="65"/>
      <c r="E30" s="65"/>
      <c r="F30" s="65"/>
      <c r="G30" s="65"/>
      <c r="H30" s="65"/>
      <c r="I30" s="12"/>
    </row>
    <row r="31" spans="1:11" s="7" customFormat="1" ht="25.5" customHeight="1">
      <c r="A31" s="60" t="s">
        <v>164</v>
      </c>
      <c r="B31" s="58" t="s">
        <v>157</v>
      </c>
      <c r="C31" s="38" t="s">
        <v>156</v>
      </c>
      <c r="D31" s="28">
        <v>1</v>
      </c>
      <c r="E31" s="28">
        <v>3</v>
      </c>
      <c r="F31" s="22" t="s">
        <v>98</v>
      </c>
      <c r="G31" s="25">
        <v>2800</v>
      </c>
      <c r="H31" s="27">
        <f>D31*E31*G31</f>
        <v>8400</v>
      </c>
      <c r="I31" s="18" t="s">
        <v>161</v>
      </c>
      <c r="J31" s="9"/>
      <c r="K31" s="6"/>
    </row>
    <row r="32" spans="1:11" s="7" customFormat="1" ht="25.5" customHeight="1">
      <c r="A32" s="62" t="s">
        <v>140</v>
      </c>
      <c r="B32" s="57" t="s">
        <v>135</v>
      </c>
      <c r="C32" s="38" t="s">
        <v>158</v>
      </c>
      <c r="D32" s="28">
        <v>1</v>
      </c>
      <c r="E32" s="28">
        <v>5</v>
      </c>
      <c r="F32" s="22" t="s">
        <v>98</v>
      </c>
      <c r="G32" s="25">
        <v>4600</v>
      </c>
      <c r="H32" s="27">
        <f>D32*E32*G32</f>
        <v>23000</v>
      </c>
      <c r="I32" s="18" t="s">
        <v>162</v>
      </c>
      <c r="J32" s="9"/>
      <c r="K32" s="6"/>
    </row>
    <row r="33" spans="1:11" s="7" customFormat="1" ht="25.5" customHeight="1">
      <c r="A33" s="62"/>
      <c r="B33" s="57" t="s">
        <v>136</v>
      </c>
      <c r="C33" s="38" t="s">
        <v>159</v>
      </c>
      <c r="D33" s="28">
        <v>1</v>
      </c>
      <c r="E33" s="28">
        <v>2</v>
      </c>
      <c r="F33" s="22" t="s">
        <v>137</v>
      </c>
      <c r="G33" s="25">
        <v>2800</v>
      </c>
      <c r="H33" s="27">
        <f>D33*E33*G33</f>
        <v>5600</v>
      </c>
      <c r="I33" s="18" t="s">
        <v>163</v>
      </c>
      <c r="J33" s="9"/>
      <c r="K33" s="6"/>
    </row>
    <row r="34" spans="1:11" s="7" customFormat="1" ht="25.5" customHeight="1">
      <c r="A34" s="62"/>
      <c r="B34" s="57" t="s">
        <v>138</v>
      </c>
      <c r="C34" s="57" t="s">
        <v>160</v>
      </c>
      <c r="D34" s="28">
        <v>1</v>
      </c>
      <c r="E34" s="28">
        <v>1</v>
      </c>
      <c r="F34" s="22" t="s">
        <v>139</v>
      </c>
      <c r="G34" s="25">
        <v>3000</v>
      </c>
      <c r="H34" s="27">
        <f>D34*E34*G34</f>
        <v>3000</v>
      </c>
      <c r="I34" s="18"/>
      <c r="J34" s="9"/>
      <c r="K34" s="6"/>
    </row>
    <row r="35" spans="1:11" ht="20.25" customHeight="1">
      <c r="A35" s="85" t="s">
        <v>50</v>
      </c>
      <c r="B35" s="85"/>
      <c r="C35" s="85"/>
      <c r="D35" s="85"/>
      <c r="E35" s="85"/>
      <c r="F35" s="85"/>
      <c r="G35" s="85"/>
      <c r="H35" s="26">
        <f>SUM(H31:H34)</f>
        <v>40000</v>
      </c>
      <c r="I35" s="12"/>
    </row>
    <row r="36" spans="1:11" ht="20.25" customHeight="1">
      <c r="A36" s="20" t="s">
        <v>10</v>
      </c>
      <c r="B36" s="20" t="s">
        <v>2</v>
      </c>
      <c r="C36" s="20" t="s">
        <v>55</v>
      </c>
      <c r="D36" s="84" t="s">
        <v>3</v>
      </c>
      <c r="E36" s="84"/>
      <c r="F36" s="20" t="s">
        <v>5</v>
      </c>
      <c r="G36" s="20" t="s">
        <v>6</v>
      </c>
      <c r="H36" s="20" t="s">
        <v>7</v>
      </c>
      <c r="I36" s="20" t="s">
        <v>8</v>
      </c>
    </row>
    <row r="37" spans="1:11" ht="20.25" customHeight="1">
      <c r="A37" s="11" t="s">
        <v>30</v>
      </c>
      <c r="B37" s="65" t="s">
        <v>19</v>
      </c>
      <c r="C37" s="65"/>
      <c r="D37" s="65"/>
      <c r="E37" s="65"/>
      <c r="F37" s="65"/>
      <c r="G37" s="65"/>
      <c r="H37" s="65"/>
      <c r="I37" s="12"/>
    </row>
    <row r="38" spans="1:11" ht="20.25" customHeight="1">
      <c r="A38" s="62" t="s">
        <v>63</v>
      </c>
      <c r="B38" s="63" t="s">
        <v>110</v>
      </c>
      <c r="C38" s="58" t="s">
        <v>111</v>
      </c>
      <c r="D38" s="64">
        <v>1</v>
      </c>
      <c r="E38" s="64"/>
      <c r="F38" s="46" t="s">
        <v>16</v>
      </c>
      <c r="G38" s="54">
        <v>950</v>
      </c>
      <c r="H38" s="17">
        <f>D38*G38</f>
        <v>950</v>
      </c>
      <c r="I38" s="12"/>
      <c r="J38" s="56"/>
    </row>
    <row r="39" spans="1:11" ht="20.25" customHeight="1">
      <c r="A39" s="62"/>
      <c r="B39" s="63"/>
      <c r="C39" s="58" t="s">
        <v>112</v>
      </c>
      <c r="D39" s="64">
        <v>1</v>
      </c>
      <c r="E39" s="64"/>
      <c r="F39" s="46" t="s">
        <v>27</v>
      </c>
      <c r="G39" s="54">
        <v>900</v>
      </c>
      <c r="H39" s="17">
        <f>D39*G39</f>
        <v>900</v>
      </c>
      <c r="I39" s="12"/>
    </row>
    <row r="40" spans="1:11" ht="20.25" customHeight="1">
      <c r="A40" s="62" t="s">
        <v>64</v>
      </c>
      <c r="B40" s="63" t="s">
        <v>113</v>
      </c>
      <c r="C40" s="58" t="s">
        <v>114</v>
      </c>
      <c r="D40" s="59">
        <v>5</v>
      </c>
      <c r="E40" s="59">
        <v>3</v>
      </c>
      <c r="F40" s="46" t="s">
        <v>14</v>
      </c>
      <c r="G40" s="54">
        <v>230</v>
      </c>
      <c r="H40" s="17">
        <f>D40*G40*E40</f>
        <v>3450</v>
      </c>
      <c r="I40" s="12"/>
    </row>
    <row r="41" spans="1:11" ht="20.25" customHeight="1">
      <c r="A41" s="62"/>
      <c r="B41" s="63"/>
      <c r="C41" s="58" t="s">
        <v>115</v>
      </c>
      <c r="D41" s="59">
        <v>5</v>
      </c>
      <c r="E41" s="59">
        <v>3</v>
      </c>
      <c r="F41" s="46" t="s">
        <v>14</v>
      </c>
      <c r="G41" s="54">
        <v>310</v>
      </c>
      <c r="H41" s="17">
        <f>D41*G41*E41</f>
        <v>4650</v>
      </c>
      <c r="I41" s="12"/>
    </row>
    <row r="42" spans="1:11" ht="20.25" customHeight="1">
      <c r="A42" s="62" t="s">
        <v>65</v>
      </c>
      <c r="B42" s="63" t="s">
        <v>99</v>
      </c>
      <c r="C42" s="58" t="s">
        <v>116</v>
      </c>
      <c r="D42" s="64">
        <v>5</v>
      </c>
      <c r="E42" s="64"/>
      <c r="F42" s="46" t="s">
        <v>16</v>
      </c>
      <c r="G42" s="54">
        <v>50</v>
      </c>
      <c r="H42" s="17">
        <f>D42*G42</f>
        <v>250</v>
      </c>
      <c r="I42" s="12" t="s">
        <v>90</v>
      </c>
    </row>
    <row r="43" spans="1:11" ht="28.5" customHeight="1">
      <c r="A43" s="62"/>
      <c r="B43" s="63"/>
      <c r="C43" s="50" t="s">
        <v>107</v>
      </c>
      <c r="D43" s="64">
        <v>5</v>
      </c>
      <c r="E43" s="64"/>
      <c r="F43" s="46" t="s">
        <v>16</v>
      </c>
      <c r="G43" s="54">
        <v>560</v>
      </c>
      <c r="H43" s="17">
        <f>D43*G43</f>
        <v>2800</v>
      </c>
      <c r="I43" s="12" t="s">
        <v>90</v>
      </c>
    </row>
    <row r="44" spans="1:11" ht="28.5" customHeight="1">
      <c r="A44" s="60" t="s">
        <v>125</v>
      </c>
      <c r="B44" s="58" t="s">
        <v>117</v>
      </c>
      <c r="C44" s="50" t="s">
        <v>118</v>
      </c>
      <c r="D44" s="64">
        <v>5</v>
      </c>
      <c r="E44" s="64"/>
      <c r="F44" s="46" t="s">
        <v>16</v>
      </c>
      <c r="G44" s="54">
        <v>1300</v>
      </c>
      <c r="H44" s="17">
        <f>D44*G44</f>
        <v>6500</v>
      </c>
      <c r="I44" s="12" t="s">
        <v>90</v>
      </c>
    </row>
    <row r="45" spans="1:11" ht="28.5" customHeight="1">
      <c r="A45" s="60" t="s">
        <v>66</v>
      </c>
      <c r="B45" s="58" t="s">
        <v>119</v>
      </c>
      <c r="C45" s="50" t="s">
        <v>121</v>
      </c>
      <c r="D45" s="59">
        <v>3</v>
      </c>
      <c r="E45" s="59">
        <v>8</v>
      </c>
      <c r="F45" s="46" t="s">
        <v>122</v>
      </c>
      <c r="G45" s="54">
        <v>40</v>
      </c>
      <c r="H45" s="17">
        <f>D45*G45*E45</f>
        <v>960</v>
      </c>
      <c r="I45" s="12"/>
    </row>
    <row r="46" spans="1:11" ht="28.5" customHeight="1">
      <c r="A46" s="60" t="s">
        <v>67</v>
      </c>
      <c r="B46" s="58" t="s">
        <v>120</v>
      </c>
      <c r="C46" s="50" t="s">
        <v>121</v>
      </c>
      <c r="D46" s="59">
        <v>5</v>
      </c>
      <c r="E46" s="59">
        <v>16</v>
      </c>
      <c r="F46" s="46" t="s">
        <v>123</v>
      </c>
      <c r="G46" s="54">
        <v>15</v>
      </c>
      <c r="H46" s="17">
        <f>D46*G46*E46</f>
        <v>1200</v>
      </c>
      <c r="I46" s="12" t="s">
        <v>124</v>
      </c>
    </row>
    <row r="47" spans="1:11" ht="20.25" customHeight="1">
      <c r="A47" s="85" t="s">
        <v>50</v>
      </c>
      <c r="B47" s="85"/>
      <c r="C47" s="85"/>
      <c r="D47" s="85"/>
      <c r="E47" s="85"/>
      <c r="F47" s="85"/>
      <c r="G47" s="85"/>
      <c r="H47" s="26">
        <f>SUM(H38:H46)</f>
        <v>21660</v>
      </c>
      <c r="I47" s="12"/>
    </row>
    <row r="48" spans="1:11" ht="20.25" customHeight="1">
      <c r="A48" s="20" t="s">
        <v>10</v>
      </c>
      <c r="B48" s="20" t="s">
        <v>2</v>
      </c>
      <c r="C48" s="20" t="s">
        <v>55</v>
      </c>
      <c r="D48" s="42" t="s">
        <v>35</v>
      </c>
      <c r="E48" s="42" t="s">
        <v>36</v>
      </c>
      <c r="F48" s="20" t="s">
        <v>5</v>
      </c>
      <c r="G48" s="20" t="s">
        <v>6</v>
      </c>
      <c r="H48" s="20" t="s">
        <v>7</v>
      </c>
      <c r="I48" s="20" t="s">
        <v>8</v>
      </c>
    </row>
    <row r="49" spans="1:9" ht="20.25" customHeight="1">
      <c r="A49" s="11" t="s">
        <v>18</v>
      </c>
      <c r="B49" s="85" t="s">
        <v>32</v>
      </c>
      <c r="C49" s="85"/>
      <c r="D49" s="85"/>
      <c r="E49" s="85"/>
      <c r="F49" s="85"/>
      <c r="G49" s="85"/>
      <c r="H49" s="85"/>
      <c r="I49" s="85"/>
    </row>
    <row r="50" spans="1:9" ht="20.25" customHeight="1">
      <c r="A50" s="43" t="s">
        <v>68</v>
      </c>
      <c r="B50" s="30" t="s">
        <v>33</v>
      </c>
      <c r="C50" s="41"/>
      <c r="D50" s="31"/>
      <c r="E50" s="31"/>
      <c r="F50" s="46" t="s">
        <v>14</v>
      </c>
      <c r="G50" s="29"/>
      <c r="H50" s="17">
        <f>D50*E50*G50</f>
        <v>0</v>
      </c>
      <c r="I50" s="12"/>
    </row>
    <row r="51" spans="1:9" ht="20.25" customHeight="1">
      <c r="A51" s="43" t="s">
        <v>69</v>
      </c>
      <c r="B51" s="30" t="s">
        <v>34</v>
      </c>
      <c r="C51" s="49" t="s">
        <v>141</v>
      </c>
      <c r="D51" s="28">
        <v>5</v>
      </c>
      <c r="E51" s="28">
        <v>9</v>
      </c>
      <c r="F51" s="46" t="s">
        <v>106</v>
      </c>
      <c r="G51" s="54">
        <v>35</v>
      </c>
      <c r="H51" s="17">
        <f>D51*E51*G51</f>
        <v>1575</v>
      </c>
      <c r="I51" s="12"/>
    </row>
    <row r="52" spans="1:9" ht="20.25" customHeight="1">
      <c r="A52" s="85" t="s">
        <v>50</v>
      </c>
      <c r="B52" s="85"/>
      <c r="C52" s="85"/>
      <c r="D52" s="85"/>
      <c r="E52" s="85"/>
      <c r="F52" s="85"/>
      <c r="G52" s="85"/>
      <c r="H52" s="26">
        <f>SUM(H50:H51)</f>
        <v>1575</v>
      </c>
      <c r="I52" s="12"/>
    </row>
    <row r="53" spans="1:9" ht="20.25" customHeight="1">
      <c r="A53" s="45" t="s">
        <v>51</v>
      </c>
      <c r="B53" s="45"/>
      <c r="C53" s="45"/>
      <c r="D53" s="45"/>
      <c r="E53" s="45"/>
      <c r="F53" s="45"/>
      <c r="G53" s="45"/>
      <c r="H53" s="32">
        <f>SUM(H18,H28,H35,H47,H52)</f>
        <v>114103</v>
      </c>
      <c r="I53" s="33"/>
    </row>
    <row r="54" spans="1:9" ht="20.25" customHeight="1">
      <c r="A54" s="20" t="s">
        <v>10</v>
      </c>
      <c r="B54" s="20" t="s">
        <v>2</v>
      </c>
      <c r="C54" s="20" t="s">
        <v>55</v>
      </c>
      <c r="D54" s="84" t="s">
        <v>91</v>
      </c>
      <c r="E54" s="84"/>
      <c r="F54" s="20" t="s">
        <v>5</v>
      </c>
      <c r="G54" s="20" t="s">
        <v>6</v>
      </c>
      <c r="H54" s="20" t="s">
        <v>7</v>
      </c>
      <c r="I54" s="20" t="s">
        <v>8</v>
      </c>
    </row>
    <row r="55" spans="1:9" ht="20.25" customHeight="1">
      <c r="A55" s="11" t="s">
        <v>20</v>
      </c>
      <c r="B55" s="65"/>
      <c r="C55" s="65"/>
      <c r="D55" s="65"/>
      <c r="E55" s="65"/>
      <c r="F55" s="65"/>
      <c r="G55" s="65"/>
      <c r="H55" s="65"/>
      <c r="I55" s="65"/>
    </row>
    <row r="56" spans="1:9" ht="20.25" customHeight="1">
      <c r="A56" s="43" t="s">
        <v>70</v>
      </c>
      <c r="B56" s="12"/>
      <c r="C56" s="12"/>
      <c r="D56" s="80"/>
      <c r="E56" s="81"/>
      <c r="F56" s="46"/>
      <c r="G56" s="34"/>
      <c r="H56" s="17"/>
      <c r="I56" s="12"/>
    </row>
    <row r="57" spans="1:9" ht="20.25" customHeight="1">
      <c r="A57" s="86" t="s">
        <v>50</v>
      </c>
      <c r="B57" s="86"/>
      <c r="C57" s="86"/>
      <c r="D57" s="86"/>
      <c r="E57" s="86"/>
      <c r="F57" s="86"/>
      <c r="G57" s="86"/>
      <c r="H57" s="32">
        <f>SUM(H56:H56)</f>
        <v>0</v>
      </c>
      <c r="I57" s="33"/>
    </row>
    <row r="58" spans="1:9" ht="20.25" customHeight="1">
      <c r="A58" s="20" t="s">
        <v>10</v>
      </c>
      <c r="B58" s="20" t="s">
        <v>2</v>
      </c>
      <c r="C58" s="20" t="s">
        <v>55</v>
      </c>
      <c r="D58" s="42" t="s">
        <v>15</v>
      </c>
      <c r="E58" s="42" t="s">
        <v>11</v>
      </c>
      <c r="F58" s="20" t="s">
        <v>5</v>
      </c>
      <c r="G58" s="20" t="s">
        <v>6</v>
      </c>
      <c r="H58" s="20" t="s">
        <v>7</v>
      </c>
      <c r="I58" s="20" t="s">
        <v>8</v>
      </c>
    </row>
    <row r="59" spans="1:9" ht="20.25" customHeight="1">
      <c r="A59" s="11" t="s">
        <v>21</v>
      </c>
      <c r="B59" s="65" t="s">
        <v>22</v>
      </c>
      <c r="C59" s="65"/>
      <c r="D59" s="65"/>
      <c r="E59" s="65"/>
      <c r="F59" s="65"/>
      <c r="G59" s="65"/>
      <c r="H59" s="65"/>
      <c r="I59" s="65"/>
    </row>
    <row r="60" spans="1:9" ht="13.5">
      <c r="A60" s="43" t="s">
        <v>71</v>
      </c>
      <c r="B60" s="87" t="s">
        <v>23</v>
      </c>
      <c r="C60" s="12" t="s">
        <v>83</v>
      </c>
      <c r="D60" s="23"/>
      <c r="E60" s="23"/>
      <c r="F60" s="46" t="s">
        <v>84</v>
      </c>
      <c r="G60" s="34"/>
      <c r="H60" s="17">
        <f>D60*E60*G60</f>
        <v>0</v>
      </c>
      <c r="I60" s="35"/>
    </row>
    <row r="61" spans="1:9" ht="20.25" customHeight="1">
      <c r="A61" s="43" t="s">
        <v>81</v>
      </c>
      <c r="B61" s="87"/>
      <c r="C61" s="12" t="s">
        <v>85</v>
      </c>
      <c r="D61" s="23"/>
      <c r="E61" s="23"/>
      <c r="F61" s="46" t="s">
        <v>86</v>
      </c>
      <c r="G61" s="34"/>
      <c r="H61" s="17">
        <f>D61*E61*G61</f>
        <v>0</v>
      </c>
      <c r="I61" s="36"/>
    </row>
    <row r="62" spans="1:9" ht="20.25" customHeight="1">
      <c r="A62" s="43" t="s">
        <v>82</v>
      </c>
      <c r="B62" s="87"/>
      <c r="C62" s="12" t="s">
        <v>87</v>
      </c>
      <c r="D62" s="23"/>
      <c r="E62" s="23"/>
      <c r="F62" s="46" t="s">
        <v>14</v>
      </c>
      <c r="G62" s="34"/>
      <c r="H62" s="17">
        <f>D62*E62*G62</f>
        <v>0</v>
      </c>
      <c r="I62" s="37"/>
    </row>
    <row r="63" spans="1:9" ht="20.25" customHeight="1">
      <c r="A63" s="86" t="s">
        <v>50</v>
      </c>
      <c r="B63" s="86"/>
      <c r="C63" s="86"/>
      <c r="D63" s="86"/>
      <c r="E63" s="86"/>
      <c r="F63" s="86"/>
      <c r="G63" s="86"/>
      <c r="H63" s="32">
        <f>SUM(H60:H62)</f>
        <v>0</v>
      </c>
      <c r="I63" s="33"/>
    </row>
    <row r="64" spans="1:9" ht="20.25" customHeight="1">
      <c r="A64" s="20" t="s">
        <v>10</v>
      </c>
      <c r="B64" s="20" t="s">
        <v>2</v>
      </c>
      <c r="C64" s="20" t="s">
        <v>55</v>
      </c>
      <c r="D64" s="84" t="s">
        <v>15</v>
      </c>
      <c r="E64" s="84"/>
      <c r="F64" s="20" t="s">
        <v>5</v>
      </c>
      <c r="G64" s="20" t="s">
        <v>6</v>
      </c>
      <c r="H64" s="20" t="s">
        <v>7</v>
      </c>
      <c r="I64" s="20" t="s">
        <v>8</v>
      </c>
    </row>
    <row r="65" spans="1:9" ht="20.25" customHeight="1">
      <c r="A65" s="11" t="s">
        <v>37</v>
      </c>
      <c r="B65" s="65" t="s">
        <v>28</v>
      </c>
      <c r="C65" s="65"/>
      <c r="D65" s="65"/>
      <c r="E65" s="65"/>
      <c r="F65" s="65"/>
      <c r="G65" s="65"/>
      <c r="H65" s="65"/>
      <c r="I65" s="65"/>
    </row>
    <row r="66" spans="1:9" ht="72">
      <c r="A66" s="60" t="s">
        <v>78</v>
      </c>
      <c r="B66" s="61" t="s">
        <v>77</v>
      </c>
      <c r="C66" s="51" t="s">
        <v>126</v>
      </c>
      <c r="D66" s="28">
        <v>5</v>
      </c>
      <c r="E66" s="28">
        <v>1</v>
      </c>
      <c r="F66" s="46" t="s">
        <v>41</v>
      </c>
      <c r="G66" s="52">
        <v>9600</v>
      </c>
      <c r="H66" s="17">
        <f>D66*E66*G66</f>
        <v>48000</v>
      </c>
      <c r="I66" s="53" t="s">
        <v>90</v>
      </c>
    </row>
    <row r="67" spans="1:9" ht="20.25" customHeight="1">
      <c r="A67" s="86" t="s">
        <v>50</v>
      </c>
      <c r="B67" s="86"/>
      <c r="C67" s="86"/>
      <c r="D67" s="86"/>
      <c r="E67" s="86"/>
      <c r="F67" s="86"/>
      <c r="G67" s="86"/>
      <c r="H67" s="32">
        <f>SUM(H66:H66)</f>
        <v>48000</v>
      </c>
      <c r="I67" s="33"/>
    </row>
    <row r="68" spans="1:9" ht="20.25" customHeight="1">
      <c r="A68" s="20" t="s">
        <v>1</v>
      </c>
      <c r="B68" s="20" t="s">
        <v>2</v>
      </c>
      <c r="C68" s="20" t="s">
        <v>55</v>
      </c>
      <c r="D68" s="84" t="s">
        <v>3</v>
      </c>
      <c r="E68" s="84"/>
      <c r="F68" s="20" t="s">
        <v>5</v>
      </c>
      <c r="G68" s="20" t="s">
        <v>6</v>
      </c>
      <c r="H68" s="20" t="s">
        <v>7</v>
      </c>
      <c r="I68" s="20" t="s">
        <v>8</v>
      </c>
    </row>
    <row r="69" spans="1:9" ht="20.25" customHeight="1">
      <c r="A69" s="11" t="s">
        <v>40</v>
      </c>
      <c r="B69" s="65" t="s">
        <v>104</v>
      </c>
      <c r="C69" s="65"/>
      <c r="D69" s="65"/>
      <c r="E69" s="65"/>
      <c r="F69" s="65"/>
      <c r="G69" s="65"/>
      <c r="H69" s="65"/>
      <c r="I69" s="65"/>
    </row>
    <row r="70" spans="1:9" ht="20.25" customHeight="1">
      <c r="A70" s="43" t="s">
        <v>72</v>
      </c>
      <c r="B70" s="12" t="s">
        <v>105</v>
      </c>
      <c r="C70" s="12"/>
      <c r="D70" s="80">
        <f>H67+H63+H57+H53</f>
        <v>162103</v>
      </c>
      <c r="E70" s="81"/>
      <c r="F70" s="46" t="s">
        <v>94</v>
      </c>
      <c r="G70" s="34">
        <v>0.1</v>
      </c>
      <c r="H70" s="17">
        <f>D70*G70</f>
        <v>16210.300000000001</v>
      </c>
      <c r="I70" s="12"/>
    </row>
    <row r="71" spans="1:9" ht="20.25" customHeight="1">
      <c r="A71" s="39" t="s">
        <v>52</v>
      </c>
      <c r="B71" s="39"/>
      <c r="C71" s="39"/>
      <c r="D71" s="39"/>
      <c r="E71" s="39"/>
      <c r="F71" s="39"/>
      <c r="G71" s="39"/>
      <c r="H71" s="55">
        <f>H53+H57+H63+H67+H70</f>
        <v>178313.3</v>
      </c>
      <c r="I71" s="40"/>
    </row>
    <row r="72" spans="1:9" ht="20.25" customHeight="1">
      <c r="A72" s="82" t="s">
        <v>24</v>
      </c>
      <c r="B72" s="83"/>
      <c r="C72" s="83"/>
      <c r="D72" s="83"/>
      <c r="E72" s="83"/>
      <c r="F72" s="83"/>
      <c r="G72" s="83"/>
      <c r="H72" s="83"/>
      <c r="I72" s="83"/>
    </row>
  </sheetData>
  <mergeCells count="57">
    <mergeCell ref="B59:I59"/>
    <mergeCell ref="B60:B62"/>
    <mergeCell ref="A63:G63"/>
    <mergeCell ref="A18:G18"/>
    <mergeCell ref="B20:H20"/>
    <mergeCell ref="A28:G28"/>
    <mergeCell ref="B30:H30"/>
    <mergeCell ref="A35:G35"/>
    <mergeCell ref="D36:E36"/>
    <mergeCell ref="B37:H37"/>
    <mergeCell ref="D38:E38"/>
    <mergeCell ref="D39:E39"/>
    <mergeCell ref="B21:B22"/>
    <mergeCell ref="A21:A22"/>
    <mergeCell ref="B23:B24"/>
    <mergeCell ref="A23:A24"/>
    <mergeCell ref="D70:E70"/>
    <mergeCell ref="A72:I72"/>
    <mergeCell ref="D42:E42"/>
    <mergeCell ref="D43:E43"/>
    <mergeCell ref="D64:E64"/>
    <mergeCell ref="B65:I65"/>
    <mergeCell ref="A47:G47"/>
    <mergeCell ref="B49:I49"/>
    <mergeCell ref="A52:G52"/>
    <mergeCell ref="D54:E54"/>
    <mergeCell ref="B55:I55"/>
    <mergeCell ref="D56:E56"/>
    <mergeCell ref="A57:G57"/>
    <mergeCell ref="A67:G67"/>
    <mergeCell ref="D68:E68"/>
    <mergeCell ref="B69:I69"/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B9:H9"/>
    <mergeCell ref="B12:B13"/>
    <mergeCell ref="B14:B17"/>
    <mergeCell ref="A14:A17"/>
    <mergeCell ref="A10:A11"/>
    <mergeCell ref="B10:B11"/>
    <mergeCell ref="A12:A13"/>
    <mergeCell ref="A42:A43"/>
    <mergeCell ref="B42:B43"/>
    <mergeCell ref="D44:E44"/>
    <mergeCell ref="A32:A34"/>
    <mergeCell ref="A38:A39"/>
    <mergeCell ref="B38:B39"/>
    <mergeCell ref="A40:A41"/>
    <mergeCell ref="B40:B41"/>
  </mergeCells>
  <phoneticPr fontId="22" type="noConversion"/>
  <dataValidations count="2">
    <dataValidation type="list" allowBlank="1" showInputMessage="1" showErrorMessage="1" sqref="B3">
      <formula1>"国内会议,国际会议"</formula1>
    </dataValidation>
    <dataValidation type="list" allowBlank="1" showInputMessage="1" showErrorMessage="1" sqref="I25:I27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韩国日本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2018-08-07T07:32:19Z</dcterms:modified>
</cp:coreProperties>
</file>