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<sst xmlns="http://schemas.openxmlformats.org/spreadsheetml/2006/main" count="157">
  <si>
    <t>安斯泰来制药（中国）有限公司会议结算单（通用）</t>
  </si>
  <si>
    <t>会议名称：</t>
  </si>
  <si>
    <t>CDA年会</t>
  </si>
  <si>
    <r>
      <rPr>
        <b/>
        <sz val="9"/>
        <rFont val="宋体"/>
        <charset val="134"/>
      </rPr>
      <t xml:space="preserve"> 会议地点：</t>
    </r>
    <r>
      <rPr>
        <b/>
        <u/>
        <sz val="9"/>
        <rFont val="宋体"/>
        <charset val="134"/>
      </rPr>
      <t xml:space="preserve">                      </t>
    </r>
  </si>
  <si>
    <t>广州白云国际会议中心</t>
  </si>
  <si>
    <t>供应商名称：</t>
  </si>
  <si>
    <t>中国康辉旅游集团有限公司</t>
  </si>
  <si>
    <t>会议类型：</t>
  </si>
  <si>
    <t>国内会议</t>
  </si>
  <si>
    <t xml:space="preserve"> 参加人数：</t>
  </si>
  <si>
    <t>71+19</t>
  </si>
  <si>
    <t>联系人/电话：</t>
  </si>
  <si>
    <t>靳晓峰 13901093966</t>
  </si>
  <si>
    <t>会议时间：</t>
  </si>
  <si>
    <t>2018年11月8-11日</t>
  </si>
  <si>
    <t>备注：</t>
  </si>
  <si>
    <t>1、蓝色区域由使用部门填写，黄色部分由供应商填写。
2、请严格按照本报价格式填写报价，每项最后可跟据具体的活动方案调整和细化每项内容，并逐行增加所涉及的费用明细,并调整计算公式确保最终报价的准确性（请不要改变原始报价结构）。
3、该表单仅用于向供应商询价，不具有合同效力，以实际签署合同为准。</t>
  </si>
  <si>
    <t>项目</t>
  </si>
  <si>
    <t>报价</t>
  </si>
  <si>
    <t>序号</t>
  </si>
  <si>
    <t>内容</t>
  </si>
  <si>
    <t>数量</t>
  </si>
  <si>
    <t>天数</t>
  </si>
  <si>
    <t>单位</t>
  </si>
  <si>
    <t>单价</t>
  </si>
  <si>
    <t>小计</t>
  </si>
  <si>
    <t>备注</t>
  </si>
  <si>
    <t>A</t>
  </si>
  <si>
    <t>酒店</t>
  </si>
  <si>
    <t>A-1</t>
  </si>
  <si>
    <t>会议地酒店：白云国际会议中心酒店</t>
  </si>
  <si>
    <t>普通大床房</t>
  </si>
  <si>
    <t>月</t>
  </si>
  <si>
    <t>日</t>
  </si>
  <si>
    <t>晚</t>
  </si>
  <si>
    <t>间</t>
  </si>
  <si>
    <t>向组委会订房</t>
  </si>
  <si>
    <t>普通双床房</t>
  </si>
  <si>
    <t>向酒店订房</t>
  </si>
  <si>
    <t>A-2</t>
  </si>
  <si>
    <t>集结地酒店-1</t>
  </si>
  <si>
    <t>其他</t>
  </si>
  <si>
    <t>简易搭建或会议包价</t>
  </si>
  <si>
    <t>A-6</t>
  </si>
  <si>
    <t>会议室2</t>
  </si>
  <si>
    <t>使用人数、摆放桌型以及层高等要求</t>
  </si>
  <si>
    <t>场/天</t>
  </si>
  <si>
    <t>投影仪/幕布</t>
  </si>
  <si>
    <t>说明投影流明和幕布尺寸</t>
  </si>
  <si>
    <t>台/天</t>
  </si>
  <si>
    <t>茶歇</t>
  </si>
  <si>
    <t>人/天</t>
  </si>
  <si>
    <t>话筒</t>
  </si>
  <si>
    <t>说明有线麦/无线麦，数量</t>
  </si>
  <si>
    <t>个/天</t>
  </si>
  <si>
    <t>会场设备</t>
  </si>
  <si>
    <t>视频切换、反看板、计时器、音频设备等</t>
  </si>
  <si>
    <t>合计：</t>
  </si>
  <si>
    <t>人数</t>
  </si>
  <si>
    <t>餐次</t>
  </si>
  <si>
    <t>合计</t>
  </si>
  <si>
    <t>B</t>
  </si>
  <si>
    <t>用餐</t>
  </si>
  <si>
    <t>B-1</t>
  </si>
  <si>
    <t>正餐</t>
  </si>
  <si>
    <t>桌餐</t>
  </si>
  <si>
    <t>餐</t>
  </si>
  <si>
    <t>人</t>
  </si>
  <si>
    <t>房间送餐</t>
  </si>
  <si>
    <t>B-2</t>
  </si>
  <si>
    <t>午</t>
  </si>
  <si>
    <t>B-3</t>
  </si>
  <si>
    <t>B-4</t>
  </si>
  <si>
    <t>11月9日咖啡</t>
  </si>
  <si>
    <t>B-5</t>
  </si>
  <si>
    <t>B-6</t>
  </si>
  <si>
    <t>B-7</t>
  </si>
  <si>
    <t>B-8</t>
  </si>
  <si>
    <t>B-9</t>
  </si>
  <si>
    <t>次</t>
  </si>
  <si>
    <t>C</t>
  </si>
  <si>
    <t>交通</t>
  </si>
  <si>
    <t>C-1</t>
  </si>
  <si>
    <t>境内或境外：
机场及市内接送机用车、集结</t>
  </si>
  <si>
    <t>Buick GL8商务车</t>
  </si>
  <si>
    <t>辆/趟</t>
  </si>
  <si>
    <t>11月7日-11日接送机/站</t>
  </si>
  <si>
    <t>4座帕萨特或别克</t>
  </si>
  <si>
    <t>11月9日：市内单接</t>
  </si>
  <si>
    <t>C-2</t>
  </si>
  <si>
    <t>辆/天</t>
  </si>
  <si>
    <t>11月8-11日北京接送机</t>
  </si>
  <si>
    <t>11月7-11日南京接送</t>
  </si>
  <si>
    <t>11月9日成都送机</t>
  </si>
  <si>
    <t>11月7日-11日：昆明接送机</t>
  </si>
  <si>
    <t>11月7日-11日：杭州接送机</t>
  </si>
  <si>
    <t>C-4</t>
  </si>
  <si>
    <t>客户出发地接送及火车票</t>
  </si>
  <si>
    <t>人/单程</t>
  </si>
  <si>
    <t>D</t>
  </si>
  <si>
    <t>其他费用</t>
  </si>
  <si>
    <t>D-3</t>
  </si>
  <si>
    <t>会议注册费</t>
  </si>
  <si>
    <t>如有固定价格请填写</t>
  </si>
  <si>
    <t>10月1日前注册费：800元/人</t>
  </si>
  <si>
    <t>10月1日后注册费：1000元/人</t>
  </si>
  <si>
    <t>D-11</t>
  </si>
  <si>
    <t>客人用水</t>
  </si>
  <si>
    <t>瓶</t>
  </si>
  <si>
    <t>E</t>
  </si>
  <si>
    <t>工作人员费用</t>
  </si>
  <si>
    <t>E-1</t>
  </si>
  <si>
    <t>境内接送机人员</t>
  </si>
  <si>
    <t>E-4</t>
  </si>
  <si>
    <t>当地工作人员</t>
  </si>
  <si>
    <t>11月7日1人
11月8日-11日2人</t>
  </si>
  <si>
    <t>以上总计：</t>
  </si>
  <si>
    <t>F</t>
  </si>
  <si>
    <t>服务费</t>
  </si>
  <si>
    <t>F-1</t>
  </si>
  <si>
    <t>包括酒店、会场、餐饮、交通及其他费用等</t>
  </si>
  <si>
    <t>G</t>
  </si>
  <si>
    <t>全程陪同</t>
  </si>
  <si>
    <t>G-1</t>
  </si>
  <si>
    <t>全程陪同人员费用</t>
  </si>
  <si>
    <t>包含交通、住宿、补贴等</t>
  </si>
  <si>
    <t>舱位</t>
  </si>
  <si>
    <t>票类</t>
  </si>
  <si>
    <t>H</t>
  </si>
  <si>
    <t>机票</t>
  </si>
  <si>
    <t>H-1</t>
  </si>
  <si>
    <t>国内航段</t>
  </si>
  <si>
    <r>
      <rPr>
        <sz val="9"/>
        <color theme="1"/>
        <rFont val="宋体"/>
        <charset val="134"/>
      </rPr>
      <t>各地 至</t>
    </r>
    <r>
      <rPr>
        <sz val="9"/>
        <rFont val="宋体"/>
        <charset val="134"/>
      </rPr>
      <t xml:space="preserve"> 广州 往返</t>
    </r>
  </si>
  <si>
    <t>经济</t>
  </si>
  <si>
    <t>散客</t>
  </si>
  <si>
    <t>1团</t>
  </si>
  <si>
    <t>张</t>
  </si>
  <si>
    <t>H-2</t>
  </si>
  <si>
    <t>国际航段1</t>
  </si>
  <si>
    <r>
      <rPr>
        <sz val="9"/>
        <color theme="1"/>
        <rFont val="宋体"/>
        <charset val="134"/>
      </rPr>
      <t xml:space="preserve">从 </t>
    </r>
    <r>
      <rPr>
        <sz val="9"/>
        <color rgb="FFC00000"/>
        <rFont val="宋体"/>
        <charset val="134"/>
      </rPr>
      <t>****</t>
    </r>
    <r>
      <rPr>
        <sz val="9"/>
        <color theme="1"/>
        <rFont val="宋体"/>
        <charset val="134"/>
      </rPr>
      <t xml:space="preserve"> 至 </t>
    </r>
    <r>
      <rPr>
        <sz val="9"/>
        <color rgb="FFC00000"/>
        <rFont val="宋体"/>
        <charset val="134"/>
      </rPr>
      <t>****</t>
    </r>
  </si>
  <si>
    <t>H-3</t>
  </si>
  <si>
    <t>国际航段2</t>
  </si>
  <si>
    <t>H-4</t>
  </si>
  <si>
    <t>国内集结等</t>
  </si>
  <si>
    <t>国内机票收取3%服务费，国际机票不收取服务费。</t>
  </si>
  <si>
    <t>J</t>
  </si>
  <si>
    <t>税金</t>
  </si>
  <si>
    <t>J-1</t>
  </si>
  <si>
    <t xml:space="preserve">供应商签字敲章确认/Sign and Chop by supplier:          </t>
  </si>
  <si>
    <t>一等</t>
  </si>
  <si>
    <t>自助餐</t>
  </si>
  <si>
    <t>二等</t>
  </si>
  <si>
    <t>商务</t>
  </si>
  <si>
    <t>团体</t>
  </si>
  <si>
    <t>三等</t>
  </si>
  <si>
    <t>头等</t>
  </si>
  <si>
    <t>VIP桌餐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</si>
</sst>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;[Red]#,##0.00"/>
    <numFmt numFmtId="177" formatCode="_ * #,##0_ ;_ * \-#,##0_ ;_ * &quot;-&quot;??_ ;_ @_ "/>
    <numFmt numFmtId="178" formatCode="0.00_ "/>
    <numFmt numFmtId="179" formatCode="#,##0;[Red]#,##0"/>
  </numFmts>
  <fonts count="3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b/>
      <sz val="14"/>
      <color theme="1"/>
      <name val="宋体"/>
      <charset val="134"/>
    </font>
    <font>
      <b/>
      <sz val="9"/>
      <name val="宋体"/>
      <charset val="134"/>
    </font>
    <font>
      <b/>
      <u/>
      <sz val="9"/>
      <color indexed="10"/>
      <name val="黑体"/>
      <charset val="134"/>
    </font>
    <font>
      <b/>
      <u/>
      <sz val="9"/>
      <color theme="1"/>
      <name val="宋体"/>
      <charset val="134"/>
    </font>
    <font>
      <b/>
      <u/>
      <sz val="10"/>
      <color indexed="10"/>
      <name val="黑体"/>
      <charset val="134"/>
    </font>
    <font>
      <b/>
      <sz val="10"/>
      <color indexed="10"/>
      <name val="黑体"/>
      <charset val="134"/>
    </font>
    <font>
      <b/>
      <sz val="8"/>
      <color rgb="FFC00000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9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u/>
      <sz val="9"/>
      <name val="宋体"/>
      <charset val="134"/>
    </font>
    <font>
      <sz val="9"/>
      <color rgb="FFC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8" tint="0.399945066682943"/>
        <bgColor indexed="64"/>
      </patternFill>
    </fill>
    <fill>
      <patternFill patternType="solid">
        <fgColor theme="0" tint="-0.249946592608417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</fills>
  <borders count="11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double">
        <color rgb="FFC00000"/>
      </left>
      <right style="thin">
        <color auto="1"/>
      </right>
      <top style="double">
        <color rgb="FFC00000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rgb="FFC00000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double">
        <color rgb="FFC00000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hair">
        <color auto="1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double">
        <color rgb="FFC00000"/>
      </right>
      <top style="hair">
        <color auto="1"/>
      </top>
      <bottom/>
      <diagonal/>
    </border>
    <border>
      <left style="double">
        <color rgb="FFC00000"/>
      </left>
      <right/>
      <top style="thin">
        <color auto="1"/>
      </top>
      <bottom style="medium">
        <color auto="1"/>
      </bottom>
      <diagonal/>
    </border>
    <border>
      <left/>
      <right style="double">
        <color rgb="FFC00000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rgb="FFC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rgb="FFC00000"/>
      </right>
      <top/>
      <bottom style="thin">
        <color auto="1"/>
      </bottom>
      <diagonal/>
    </border>
    <border>
      <left style="double">
        <color rgb="FFC00000"/>
      </left>
      <right/>
      <top style="thin">
        <color auto="1"/>
      </top>
      <bottom/>
      <diagonal/>
    </border>
    <border>
      <left/>
      <right style="double">
        <color rgb="FFC00000"/>
      </right>
      <top style="thin">
        <color auto="1"/>
      </top>
      <bottom/>
      <diagonal/>
    </border>
    <border>
      <left style="double">
        <color rgb="FFC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rgb="FFC00000"/>
      </right>
      <top style="thin">
        <color auto="1"/>
      </top>
      <bottom/>
      <diagonal/>
    </border>
    <border>
      <left style="double">
        <color rgb="FFC00000"/>
      </left>
      <right/>
      <top/>
      <bottom style="medium">
        <color auto="1"/>
      </bottom>
      <diagonal/>
    </border>
    <border>
      <left/>
      <right style="double">
        <color rgb="FFC00000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rgb="FFC00000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medium">
        <color auto="1"/>
      </top>
      <bottom style="thin">
        <color auto="1"/>
      </bottom>
      <diagonal/>
    </border>
    <border>
      <left style="double">
        <color rgb="FFC00000"/>
      </left>
      <right/>
      <top style="thin">
        <color auto="1"/>
      </top>
      <bottom style="thin">
        <color auto="1"/>
      </bottom>
      <diagonal/>
    </border>
    <border>
      <left/>
      <right style="double">
        <color rgb="FFC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double">
        <color rgb="FFC00000"/>
      </left>
      <right style="thin">
        <color auto="1"/>
      </right>
      <top/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rgb="FFC00000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thin">
        <color auto="1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/>
      <bottom/>
      <diagonal/>
    </border>
    <border>
      <left style="double">
        <color rgb="FFC00000"/>
      </left>
      <right/>
      <top/>
      <bottom/>
      <diagonal/>
    </border>
    <border>
      <left/>
      <right style="double">
        <color rgb="FFC00000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thin">
        <color auto="1"/>
      </top>
      <bottom style="thin">
        <color auto="1"/>
      </bottom>
      <diagonal/>
    </border>
    <border>
      <left style="double">
        <color rgb="FFC00000"/>
      </left>
      <right/>
      <top style="thin">
        <color auto="1"/>
      </top>
      <bottom style="double">
        <color rgb="FFC00000"/>
      </bottom>
      <diagonal/>
    </border>
    <border>
      <left/>
      <right/>
      <top style="thin">
        <color auto="1"/>
      </top>
      <bottom style="double">
        <color rgb="FFC00000"/>
      </bottom>
      <diagonal/>
    </border>
    <border>
      <left/>
      <right style="double">
        <color rgb="FFC00000"/>
      </right>
      <top style="thin">
        <color auto="1"/>
      </top>
      <bottom style="double">
        <color rgb="FFC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6" fillId="29" borderId="10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2" borderId="104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107" applyNumberFormat="0" applyFill="0" applyAlignment="0" applyProtection="0">
      <alignment vertical="center"/>
    </xf>
    <xf numFmtId="0" fontId="28" fillId="0" borderId="107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0" borderId="106" applyNumberFormat="0" applyFill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9" borderId="102" applyNumberFormat="0" applyAlignment="0" applyProtection="0">
      <alignment vertical="center"/>
    </xf>
    <xf numFmtId="0" fontId="20" fillId="9" borderId="105" applyNumberFormat="0" applyAlignment="0" applyProtection="0">
      <alignment vertical="center"/>
    </xf>
    <xf numFmtId="0" fontId="32" fillId="37" borderId="108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109" applyNumberFormat="0" applyFill="0" applyAlignment="0" applyProtection="0">
      <alignment vertical="center"/>
    </xf>
    <xf numFmtId="0" fontId="17" fillId="0" borderId="103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0" fillId="0" borderId="0">
      <alignment vertical="center"/>
    </xf>
    <xf numFmtId="0" fontId="16" fillId="0" borderId="0">
      <alignment vertical="center"/>
    </xf>
    <xf numFmtId="9" fontId="0" fillId="0" borderId="0" applyFont="0" applyFill="0" applyBorder="0" applyAlignment="0" applyProtection="0"/>
  </cellStyleXfs>
  <cellXfs count="25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Fill="1" applyBorder="1">
      <alignment vertical="center"/>
    </xf>
    <xf numFmtId="0" fontId="3" fillId="0" borderId="0" xfId="50" applyFont="1" applyBorder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5" fillId="0" borderId="0" xfId="51" applyFont="1" applyFill="1" applyBorder="1" applyAlignment="1">
      <alignment horizontal="center" vertical="center"/>
    </xf>
    <xf numFmtId="0" fontId="6" fillId="2" borderId="1" xfId="51" applyFont="1" applyFill="1" applyBorder="1" applyAlignment="1" applyProtection="1">
      <alignment horizontal="left" vertical="center" wrapText="1"/>
      <protection locked="0"/>
    </xf>
    <xf numFmtId="0" fontId="5" fillId="0" borderId="0" xfId="51" applyFont="1" applyBorder="1" applyAlignment="1">
      <alignment horizontal="left" vertical="center"/>
    </xf>
    <xf numFmtId="0" fontId="7" fillId="0" borderId="0" xfId="50" applyFont="1" applyFill="1" applyBorder="1" applyAlignment="1">
      <alignment vertical="center"/>
    </xf>
    <xf numFmtId="0" fontId="8" fillId="2" borderId="2" xfId="51" applyFont="1" applyFill="1" applyBorder="1" applyAlignment="1" applyProtection="1">
      <alignment horizontal="left" vertical="center"/>
      <protection locked="0"/>
    </xf>
    <xf numFmtId="14" fontId="9" fillId="2" borderId="2" xfId="51" applyNumberFormat="1" applyFont="1" applyFill="1" applyBorder="1" applyAlignment="1" applyProtection="1">
      <alignment horizontal="left" vertical="center"/>
      <protection locked="0"/>
    </xf>
    <xf numFmtId="0" fontId="2" fillId="0" borderId="0" xfId="50" applyFont="1" applyBorder="1" applyAlignment="1">
      <alignment vertical="center"/>
    </xf>
    <xf numFmtId="0" fontId="2" fillId="0" borderId="0" xfId="50" applyFont="1" applyFill="1" applyBorder="1" applyAlignment="1">
      <alignment vertical="center"/>
    </xf>
    <xf numFmtId="0" fontId="3" fillId="0" borderId="0" xfId="50" applyFont="1" applyBorder="1" applyAlignment="1">
      <alignment vertical="center"/>
    </xf>
    <xf numFmtId="0" fontId="3" fillId="0" borderId="0" xfId="50" applyFont="1" applyBorder="1" applyAlignment="1">
      <alignment horizontal="left" vertical="top"/>
    </xf>
    <xf numFmtId="0" fontId="10" fillId="0" borderId="3" xfId="50" applyFont="1" applyBorder="1" applyAlignment="1">
      <alignment vertical="center"/>
    </xf>
    <xf numFmtId="0" fontId="10" fillId="0" borderId="4" xfId="50" applyFont="1" applyBorder="1" applyAlignment="1">
      <alignment horizontal="left" vertical="center" wrapText="1"/>
    </xf>
    <xf numFmtId="0" fontId="11" fillId="3" borderId="5" xfId="51" applyFont="1" applyFill="1" applyBorder="1" applyAlignment="1">
      <alignment horizontal="center" vertical="center"/>
    </xf>
    <xf numFmtId="0" fontId="11" fillId="3" borderId="6" xfId="51" applyFont="1" applyFill="1" applyBorder="1" applyAlignment="1">
      <alignment horizontal="center" vertical="center"/>
    </xf>
    <xf numFmtId="0" fontId="11" fillId="3" borderId="7" xfId="51" applyFont="1" applyFill="1" applyBorder="1" applyAlignment="1">
      <alignment horizontal="center" vertical="center"/>
    </xf>
    <xf numFmtId="0" fontId="11" fillId="3" borderId="8" xfId="51" applyFont="1" applyFill="1" applyBorder="1" applyAlignment="1">
      <alignment horizontal="center" vertical="center"/>
    </xf>
    <xf numFmtId="0" fontId="11" fillId="3" borderId="9" xfId="51" applyFont="1" applyFill="1" applyBorder="1" applyAlignment="1">
      <alignment horizontal="center" vertical="center"/>
    </xf>
    <xf numFmtId="0" fontId="3" fillId="0" borderId="10" xfId="50" applyFont="1" applyFill="1" applyBorder="1" applyAlignment="1">
      <alignment vertical="center"/>
    </xf>
    <xf numFmtId="0" fontId="3" fillId="0" borderId="11" xfId="50" applyFont="1" applyFill="1" applyBorder="1" applyAlignment="1">
      <alignment vertical="center"/>
    </xf>
    <xf numFmtId="0" fontId="3" fillId="0" borderId="12" xfId="50" applyFont="1" applyFill="1" applyBorder="1" applyAlignment="1">
      <alignment vertical="center"/>
    </xf>
    <xf numFmtId="0" fontId="3" fillId="0" borderId="0" xfId="50" applyFont="1" applyFill="1" applyBorder="1" applyAlignment="1">
      <alignment vertical="center"/>
    </xf>
    <xf numFmtId="0" fontId="3" fillId="0" borderId="13" xfId="50" applyFont="1" applyBorder="1" applyAlignment="1">
      <alignment horizontal="center" vertical="center"/>
    </xf>
    <xf numFmtId="0" fontId="3" fillId="4" borderId="14" xfId="50" applyFont="1" applyFill="1" applyBorder="1" applyAlignment="1">
      <alignment horizontal="left" vertical="center" wrapText="1"/>
    </xf>
    <xf numFmtId="0" fontId="3" fillId="0" borderId="14" xfId="50" applyFont="1" applyFill="1" applyBorder="1" applyAlignment="1">
      <alignment horizontal="center" vertical="center"/>
    </xf>
    <xf numFmtId="0" fontId="3" fillId="4" borderId="14" xfId="50" applyFont="1" applyFill="1" applyBorder="1" applyAlignment="1">
      <alignment horizontal="center" vertical="center"/>
    </xf>
    <xf numFmtId="0" fontId="3" fillId="0" borderId="15" xfId="50" applyFont="1" applyBorder="1" applyAlignment="1">
      <alignment horizontal="center" vertical="center"/>
    </xf>
    <xf numFmtId="0" fontId="3" fillId="4" borderId="16" xfId="50" applyFont="1" applyFill="1" applyBorder="1" applyAlignment="1">
      <alignment horizontal="left" vertical="center" wrapText="1"/>
    </xf>
    <xf numFmtId="0" fontId="3" fillId="0" borderId="16" xfId="50" applyFont="1" applyFill="1" applyBorder="1" applyAlignment="1">
      <alignment horizontal="center" vertical="center"/>
    </xf>
    <xf numFmtId="0" fontId="3" fillId="4" borderId="16" xfId="50" applyFont="1" applyFill="1" applyBorder="1" applyAlignment="1">
      <alignment horizontal="center" vertical="center"/>
    </xf>
    <xf numFmtId="0" fontId="3" fillId="0" borderId="16" xfId="50" applyFont="1" applyBorder="1" applyAlignment="1">
      <alignment horizontal="left" vertical="center"/>
    </xf>
    <xf numFmtId="0" fontId="12" fillId="0" borderId="16" xfId="51" applyFont="1" applyFill="1" applyBorder="1" applyAlignment="1">
      <alignment horizontal="left" vertical="center"/>
    </xf>
    <xf numFmtId="0" fontId="13" fillId="4" borderId="16" xfId="51" applyFont="1" applyFill="1" applyBorder="1" applyAlignment="1">
      <alignment vertical="center"/>
    </xf>
    <xf numFmtId="0" fontId="13" fillId="0" borderId="16" xfId="51" applyFont="1" applyFill="1" applyBorder="1" applyAlignment="1">
      <alignment horizontal="left" vertical="center"/>
    </xf>
    <xf numFmtId="0" fontId="13" fillId="4" borderId="16" xfId="51" applyFont="1" applyFill="1" applyBorder="1" applyAlignment="1">
      <alignment vertical="center" wrapText="1"/>
    </xf>
    <xf numFmtId="0" fontId="3" fillId="0" borderId="17" xfId="50" applyFont="1" applyBorder="1" applyAlignment="1">
      <alignment horizontal="center" vertical="center"/>
    </xf>
    <xf numFmtId="0" fontId="12" fillId="0" borderId="18" xfId="51" applyFont="1" applyFill="1" applyBorder="1" applyAlignment="1">
      <alignment horizontal="left" vertical="center"/>
    </xf>
    <xf numFmtId="0" fontId="13" fillId="4" borderId="18" xfId="51" applyFont="1" applyFill="1" applyBorder="1" applyAlignment="1">
      <alignment vertical="center"/>
    </xf>
    <xf numFmtId="0" fontId="3" fillId="0" borderId="19" xfId="50" applyFont="1" applyBorder="1" applyAlignment="1">
      <alignment vertical="center"/>
    </xf>
    <xf numFmtId="0" fontId="3" fillId="0" borderId="20" xfId="50" applyFont="1" applyBorder="1" applyAlignment="1">
      <alignment vertical="center"/>
    </xf>
    <xf numFmtId="0" fontId="11" fillId="3" borderId="21" xfId="51" applyFont="1" applyFill="1" applyBorder="1" applyAlignment="1">
      <alignment horizontal="center" vertical="center"/>
    </xf>
    <xf numFmtId="0" fontId="11" fillId="3" borderId="22" xfId="51" applyFont="1" applyFill="1" applyBorder="1" applyAlignment="1">
      <alignment horizontal="center" vertical="center"/>
    </xf>
    <xf numFmtId="0" fontId="11" fillId="3" borderId="23" xfId="51" applyFont="1" applyFill="1" applyBorder="1" applyAlignment="1">
      <alignment horizontal="center" vertical="center"/>
    </xf>
    <xf numFmtId="0" fontId="3" fillId="0" borderId="24" xfId="50" applyFont="1" applyBorder="1" applyAlignment="1">
      <alignment vertical="center"/>
    </xf>
    <xf numFmtId="0" fontId="3" fillId="0" borderId="25" xfId="50" applyFont="1" applyBorder="1" applyAlignment="1">
      <alignment vertical="center"/>
    </xf>
    <xf numFmtId="0" fontId="11" fillId="0" borderId="26" xfId="51" applyFont="1" applyBorder="1" applyAlignment="1">
      <alignment horizontal="center" vertical="center"/>
    </xf>
    <xf numFmtId="0" fontId="11" fillId="0" borderId="27" xfId="51" applyFont="1" applyBorder="1" applyAlignment="1">
      <alignment horizontal="left" vertical="center"/>
    </xf>
    <xf numFmtId="0" fontId="3" fillId="2" borderId="27" xfId="50" applyFont="1" applyFill="1" applyBorder="1" applyAlignment="1">
      <alignment vertical="center"/>
    </xf>
    <xf numFmtId="0" fontId="3" fillId="4" borderId="27" xfId="50" applyFont="1" applyFill="1" applyBorder="1" applyAlignment="1">
      <alignment horizontal="center" vertical="center"/>
    </xf>
    <xf numFmtId="0" fontId="3" fillId="0" borderId="27" xfId="50" applyFont="1" applyFill="1" applyBorder="1" applyAlignment="1">
      <alignment horizontal="center" vertical="center"/>
    </xf>
    <xf numFmtId="0" fontId="11" fillId="0" borderId="16" xfId="51" applyFont="1" applyBorder="1" applyAlignment="1">
      <alignment horizontal="left" vertical="center"/>
    </xf>
    <xf numFmtId="0" fontId="3" fillId="0" borderId="28" xfId="50" applyFont="1" applyBorder="1" applyAlignment="1">
      <alignment vertical="center"/>
    </xf>
    <xf numFmtId="0" fontId="3" fillId="0" borderId="1" xfId="50" applyFont="1" applyBorder="1" applyAlignment="1">
      <alignment vertical="center"/>
    </xf>
    <xf numFmtId="0" fontId="11" fillId="3" borderId="29" xfId="51" applyFont="1" applyFill="1" applyBorder="1" applyAlignment="1">
      <alignment horizontal="center" vertical="center"/>
    </xf>
    <xf numFmtId="0" fontId="11" fillId="3" borderId="30" xfId="51" applyFont="1" applyFill="1" applyBorder="1" applyAlignment="1">
      <alignment horizontal="center" vertical="center"/>
    </xf>
    <xf numFmtId="0" fontId="3" fillId="0" borderId="7" xfId="50" applyFont="1" applyBorder="1" applyAlignment="1">
      <alignment vertical="center"/>
    </xf>
    <xf numFmtId="0" fontId="3" fillId="0" borderId="12" xfId="50" applyFont="1" applyBorder="1" applyAlignment="1">
      <alignment vertical="center"/>
    </xf>
    <xf numFmtId="0" fontId="11" fillId="0" borderId="8" xfId="51" applyFont="1" applyBorder="1" applyAlignment="1">
      <alignment horizontal="center" vertical="center"/>
    </xf>
    <xf numFmtId="0" fontId="11" fillId="0" borderId="8" xfId="51" applyFont="1" applyBorder="1" applyAlignment="1">
      <alignment horizontal="center" vertical="center" wrapText="1"/>
    </xf>
    <xf numFmtId="0" fontId="3" fillId="0" borderId="11" xfId="50" applyFont="1" applyFill="1" applyBorder="1" applyAlignment="1">
      <alignment horizontal="left" vertical="center"/>
    </xf>
    <xf numFmtId="0" fontId="3" fillId="0" borderId="0" xfId="50" applyFont="1" applyFill="1" applyBorder="1" applyAlignment="1">
      <alignment horizontal="left" vertical="center"/>
    </xf>
    <xf numFmtId="0" fontId="3" fillId="0" borderId="31" xfId="50" applyFont="1" applyFill="1" applyBorder="1" applyAlignment="1">
      <alignment horizontal="left" vertical="center"/>
    </xf>
    <xf numFmtId="0" fontId="3" fillId="0" borderId="32" xfId="50" applyFont="1" applyFill="1" applyBorder="1" applyAlignment="1">
      <alignment horizontal="left" vertical="center"/>
    </xf>
    <xf numFmtId="0" fontId="11" fillId="0" borderId="33" xfId="51" applyFont="1" applyBorder="1" applyAlignment="1">
      <alignment horizontal="center" vertical="center"/>
    </xf>
    <xf numFmtId="0" fontId="3" fillId="0" borderId="34" xfId="51" applyFont="1" applyBorder="1" applyAlignment="1">
      <alignment horizontal="center" vertical="center" wrapText="1"/>
    </xf>
    <xf numFmtId="0" fontId="11" fillId="0" borderId="13" xfId="51" applyFont="1" applyBorder="1" applyAlignment="1">
      <alignment horizontal="center" vertical="center"/>
    </xf>
    <xf numFmtId="0" fontId="11" fillId="0" borderId="27" xfId="51" applyFont="1" applyBorder="1" applyAlignment="1">
      <alignment vertical="center"/>
    </xf>
    <xf numFmtId="0" fontId="3" fillId="2" borderId="35" xfId="50" applyFont="1" applyFill="1" applyBorder="1" applyAlignment="1">
      <alignment horizontal="left" vertical="center"/>
    </xf>
    <xf numFmtId="0" fontId="3" fillId="2" borderId="25" xfId="50" applyFont="1" applyFill="1" applyBorder="1" applyAlignment="1">
      <alignment horizontal="left" vertical="center"/>
    </xf>
    <xf numFmtId="0" fontId="11" fillId="0" borderId="36" xfId="51" applyFont="1" applyBorder="1" applyAlignment="1">
      <alignment horizontal="center" vertical="center"/>
    </xf>
    <xf numFmtId="0" fontId="11" fillId="0" borderId="22" xfId="51" applyFont="1" applyBorder="1" applyAlignment="1">
      <alignment vertical="center"/>
    </xf>
    <xf numFmtId="0" fontId="3" fillId="2" borderId="11" xfId="50" applyFont="1" applyFill="1" applyBorder="1" applyAlignment="1">
      <alignment horizontal="center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17" xfId="50" applyFont="1" applyBorder="1" applyAlignment="1">
      <alignment horizontal="left" vertical="center"/>
    </xf>
    <xf numFmtId="0" fontId="11" fillId="0" borderId="18" xfId="51" applyFont="1" applyBorder="1" applyAlignment="1">
      <alignment horizontal="left" vertical="center"/>
    </xf>
    <xf numFmtId="0" fontId="11" fillId="2" borderId="37" xfId="51" applyFont="1" applyFill="1" applyBorder="1" applyAlignment="1">
      <alignment horizontal="left" vertical="center"/>
    </xf>
    <xf numFmtId="0" fontId="11" fillId="2" borderId="38" xfId="51" applyFont="1" applyFill="1" applyBorder="1" applyAlignment="1">
      <alignment horizontal="left" vertical="center"/>
    </xf>
    <xf numFmtId="0" fontId="3" fillId="0" borderId="39" xfId="50" applyFont="1" applyBorder="1" applyAlignment="1">
      <alignment horizontal="left" vertical="center"/>
    </xf>
    <xf numFmtId="0" fontId="11" fillId="0" borderId="40" xfId="51" applyFont="1" applyBorder="1" applyAlignment="1">
      <alignment horizontal="left" vertical="center"/>
    </xf>
    <xf numFmtId="0" fontId="11" fillId="2" borderId="41" xfId="51" applyFont="1" applyFill="1" applyBorder="1" applyAlignment="1">
      <alignment horizontal="left" vertical="center"/>
    </xf>
    <xf numFmtId="0" fontId="11" fillId="2" borderId="42" xfId="51" applyFont="1" applyFill="1" applyBorder="1" applyAlignment="1">
      <alignment horizontal="left" vertical="center"/>
    </xf>
    <xf numFmtId="0" fontId="3" fillId="0" borderId="43" xfId="50" applyFont="1" applyBorder="1" applyAlignment="1">
      <alignment vertical="center"/>
    </xf>
    <xf numFmtId="0" fontId="11" fillId="0" borderId="44" xfId="51" applyFont="1" applyBorder="1" applyAlignment="1">
      <alignment horizontal="left" vertical="center"/>
    </xf>
    <xf numFmtId="0" fontId="11" fillId="2" borderId="45" xfId="51" applyFont="1" applyFill="1" applyBorder="1" applyAlignment="1">
      <alignment horizontal="left" vertical="center"/>
    </xf>
    <xf numFmtId="0" fontId="11" fillId="2" borderId="46" xfId="51" applyFont="1" applyFill="1" applyBorder="1" applyAlignment="1">
      <alignment horizontal="left" vertical="center"/>
    </xf>
    <xf numFmtId="0" fontId="11" fillId="0" borderId="27" xfId="51" applyFont="1" applyFill="1" applyBorder="1" applyAlignment="1">
      <alignment horizontal="left" vertical="center"/>
    </xf>
    <xf numFmtId="0" fontId="3" fillId="2" borderId="47" xfId="50" applyFont="1" applyFill="1" applyBorder="1" applyAlignment="1">
      <alignment horizontal="center" vertical="center"/>
    </xf>
    <xf numFmtId="0" fontId="3" fillId="2" borderId="48" xfId="50" applyFont="1" applyFill="1" applyBorder="1" applyAlignment="1">
      <alignment horizontal="center" vertical="center"/>
    </xf>
    <xf numFmtId="0" fontId="11" fillId="0" borderId="33" xfId="51" applyFont="1" applyBorder="1" applyAlignment="1">
      <alignment horizontal="center" vertical="center"/>
    </xf>
    <xf numFmtId="0" fontId="3" fillId="2" borderId="41" xfId="50" applyFont="1" applyFill="1" applyBorder="1" applyAlignment="1">
      <alignment horizontal="center" vertical="center"/>
    </xf>
    <xf numFmtId="0" fontId="3" fillId="2" borderId="42" xfId="50" applyFont="1" applyFill="1" applyBorder="1" applyAlignment="1">
      <alignment horizontal="center" vertical="center"/>
    </xf>
    <xf numFmtId="0" fontId="11" fillId="0" borderId="44" xfId="51" applyFont="1" applyFill="1" applyBorder="1" applyAlignment="1">
      <alignment horizontal="left" vertical="center"/>
    </xf>
    <xf numFmtId="0" fontId="3" fillId="2" borderId="45" xfId="50" applyFont="1" applyFill="1" applyBorder="1" applyAlignment="1">
      <alignment horizontal="center" vertical="center"/>
    </xf>
    <xf numFmtId="0" fontId="3" fillId="2" borderId="46" xfId="50" applyFont="1" applyFill="1" applyBorder="1" applyAlignment="1">
      <alignment horizontal="center" vertical="center"/>
    </xf>
    <xf numFmtId="0" fontId="3" fillId="5" borderId="10" xfId="50" applyFont="1" applyFill="1" applyBorder="1" applyAlignment="1">
      <alignment vertical="center"/>
    </xf>
    <xf numFmtId="0" fontId="3" fillId="5" borderId="0" xfId="50" applyFont="1" applyFill="1" applyBorder="1" applyAlignment="1">
      <alignment vertical="center"/>
    </xf>
    <xf numFmtId="0" fontId="7" fillId="2" borderId="0" xfId="50" applyFont="1" applyFill="1" applyBorder="1" applyAlignment="1">
      <alignment horizontal="left" vertical="center"/>
    </xf>
    <xf numFmtId="0" fontId="2" fillId="0" borderId="0" xfId="50" applyFont="1" applyBorder="1" applyAlignment="1">
      <alignment horizontal="center" vertical="center"/>
    </xf>
    <xf numFmtId="0" fontId="2" fillId="0" borderId="0" xfId="50" applyFont="1" applyBorder="1" applyAlignment="1">
      <alignment horizontal="left" vertical="center"/>
    </xf>
    <xf numFmtId="0" fontId="7" fillId="6" borderId="0" xfId="50" applyFont="1" applyFill="1" applyBorder="1" applyAlignment="1">
      <alignment horizontal="left" vertical="center"/>
    </xf>
    <xf numFmtId="14" fontId="7" fillId="6" borderId="0" xfId="50" applyNumberFormat="1" applyFont="1" applyFill="1" applyBorder="1" applyAlignment="1">
      <alignment horizontal="left" vertical="center"/>
    </xf>
    <xf numFmtId="0" fontId="10" fillId="0" borderId="49" xfId="50" applyFont="1" applyBorder="1" applyAlignment="1">
      <alignment horizontal="left" vertical="center" wrapText="1"/>
    </xf>
    <xf numFmtId="0" fontId="11" fillId="3" borderId="50" xfId="51" applyFont="1" applyFill="1" applyBorder="1" applyAlignment="1">
      <alignment horizontal="center" vertical="center"/>
    </xf>
    <xf numFmtId="0" fontId="11" fillId="3" borderId="51" xfId="51" applyFont="1" applyFill="1" applyBorder="1" applyAlignment="1">
      <alignment horizontal="center" vertical="center"/>
    </xf>
    <xf numFmtId="0" fontId="3" fillId="0" borderId="52" xfId="50" applyFont="1" applyFill="1" applyBorder="1" applyAlignment="1">
      <alignment vertical="center"/>
    </xf>
    <xf numFmtId="177" fontId="3" fillId="4" borderId="14" xfId="49" applyNumberFormat="1" applyFont="1" applyFill="1" applyBorder="1" applyAlignment="1">
      <alignment horizontal="center" vertical="center"/>
    </xf>
    <xf numFmtId="0" fontId="3" fillId="0" borderId="47" xfId="50" applyFont="1" applyBorder="1" applyAlignment="1">
      <alignment horizontal="center" vertical="center"/>
    </xf>
    <xf numFmtId="176" fontId="3" fillId="6" borderId="53" xfId="49" applyNumberFormat="1" applyFont="1" applyFill="1" applyBorder="1" applyAlignment="1">
      <alignment vertical="center"/>
    </xf>
    <xf numFmtId="176" fontId="3" fillId="0" borderId="54" xfId="50" applyNumberFormat="1" applyFont="1" applyBorder="1" applyAlignment="1">
      <alignment vertical="center"/>
    </xf>
    <xf numFmtId="0" fontId="3" fillId="0" borderId="55" xfId="50" applyFont="1" applyBorder="1" applyAlignment="1">
      <alignment vertical="center"/>
    </xf>
    <xf numFmtId="178" fontId="3" fillId="4" borderId="14" xfId="49" applyNumberFormat="1" applyFont="1" applyFill="1" applyBorder="1" applyAlignment="1">
      <alignment horizontal="center" vertical="center"/>
    </xf>
    <xf numFmtId="0" fontId="3" fillId="0" borderId="31" xfId="50" applyFont="1" applyBorder="1" applyAlignment="1">
      <alignment horizontal="center" vertical="center"/>
    </xf>
    <xf numFmtId="176" fontId="3" fillId="6" borderId="56" xfId="49" applyNumberFormat="1" applyFont="1" applyFill="1" applyBorder="1" applyAlignment="1">
      <alignment vertical="center"/>
    </xf>
    <xf numFmtId="176" fontId="3" fillId="0" borderId="16" xfId="50" applyNumberFormat="1" applyFont="1" applyBorder="1" applyAlignment="1">
      <alignment vertical="center"/>
    </xf>
    <xf numFmtId="177" fontId="3" fillId="4" borderId="16" xfId="49" applyNumberFormat="1" applyFont="1" applyFill="1" applyBorder="1" applyAlignment="1">
      <alignment horizontal="center" vertical="center"/>
    </xf>
    <xf numFmtId="0" fontId="3" fillId="0" borderId="57" xfId="50" applyFont="1" applyBorder="1" applyAlignment="1">
      <alignment vertical="center"/>
    </xf>
    <xf numFmtId="179" fontId="3" fillId="6" borderId="56" xfId="49" applyNumberFormat="1" applyFont="1" applyFill="1" applyBorder="1" applyAlignment="1">
      <alignment vertical="center"/>
    </xf>
    <xf numFmtId="179" fontId="3" fillId="0" borderId="16" xfId="50" applyNumberFormat="1" applyFont="1" applyBorder="1" applyAlignment="1">
      <alignment vertical="center"/>
    </xf>
    <xf numFmtId="0" fontId="13" fillId="0" borderId="31" xfId="51" applyFont="1" applyBorder="1" applyAlignment="1">
      <alignment horizontal="center" vertical="center"/>
    </xf>
    <xf numFmtId="0" fontId="3" fillId="6" borderId="57" xfId="50" applyFont="1" applyFill="1" applyBorder="1" applyAlignment="1">
      <alignment vertical="center"/>
    </xf>
    <xf numFmtId="0" fontId="3" fillId="4" borderId="18" xfId="50" applyFont="1" applyFill="1" applyBorder="1" applyAlignment="1">
      <alignment horizontal="center" vertical="center"/>
    </xf>
    <xf numFmtId="0" fontId="13" fillId="0" borderId="37" xfId="51" applyFont="1" applyBorder="1" applyAlignment="1">
      <alignment horizontal="center" vertical="center"/>
    </xf>
    <xf numFmtId="179" fontId="3" fillId="6" borderId="58" xfId="49" applyNumberFormat="1" applyFont="1" applyFill="1" applyBorder="1" applyAlignment="1">
      <alignment vertical="center"/>
    </xf>
    <xf numFmtId="179" fontId="3" fillId="0" borderId="18" xfId="50" applyNumberFormat="1" applyFont="1" applyBorder="1" applyAlignment="1">
      <alignment vertical="center"/>
    </xf>
    <xf numFmtId="0" fontId="3" fillId="6" borderId="59" xfId="50" applyFont="1" applyFill="1" applyBorder="1" applyAlignment="1">
      <alignment vertical="center"/>
    </xf>
    <xf numFmtId="0" fontId="3" fillId="0" borderId="20" xfId="50" applyFont="1" applyBorder="1" applyAlignment="1">
      <alignment horizontal="center" vertical="center"/>
    </xf>
    <xf numFmtId="0" fontId="3" fillId="0" borderId="60" xfId="50" applyFont="1" applyBorder="1" applyAlignment="1">
      <alignment vertical="center"/>
    </xf>
    <xf numFmtId="176" fontId="3" fillId="0" borderId="20" xfId="50" applyNumberFormat="1" applyFont="1" applyBorder="1" applyAlignment="1">
      <alignment vertical="center"/>
    </xf>
    <xf numFmtId="0" fontId="3" fillId="0" borderId="61" xfId="50" applyFont="1" applyBorder="1" applyAlignment="1">
      <alignment vertical="center"/>
    </xf>
    <xf numFmtId="0" fontId="11" fillId="3" borderId="62" xfId="51" applyFont="1" applyFill="1" applyBorder="1" applyAlignment="1">
      <alignment horizontal="center" vertical="center"/>
    </xf>
    <xf numFmtId="0" fontId="11" fillId="3" borderId="63" xfId="51" applyFont="1" applyFill="1" applyBorder="1" applyAlignment="1">
      <alignment horizontal="center" vertical="center"/>
    </xf>
    <xf numFmtId="0" fontId="11" fillId="3" borderId="64" xfId="51" applyFont="1" applyFill="1" applyBorder="1" applyAlignment="1">
      <alignment horizontal="center" vertical="center"/>
    </xf>
    <xf numFmtId="0" fontId="3" fillId="0" borderId="25" xfId="50" applyFont="1" applyBorder="1" applyAlignment="1">
      <alignment horizontal="center" vertical="center"/>
    </xf>
    <xf numFmtId="0" fontId="3" fillId="0" borderId="65" xfId="50" applyFont="1" applyBorder="1" applyAlignment="1">
      <alignment vertical="center"/>
    </xf>
    <xf numFmtId="0" fontId="3" fillId="0" borderId="66" xfId="50" applyFont="1" applyBorder="1" applyAlignment="1">
      <alignment vertical="center"/>
    </xf>
    <xf numFmtId="0" fontId="3" fillId="2" borderId="27" xfId="50" applyFont="1" applyFill="1" applyBorder="1" applyAlignment="1">
      <alignment horizontal="center" vertical="center"/>
    </xf>
    <xf numFmtId="0" fontId="3" fillId="0" borderId="35" xfId="50" applyFont="1" applyBorder="1" applyAlignment="1">
      <alignment horizontal="center" vertical="center"/>
    </xf>
    <xf numFmtId="178" fontId="3" fillId="6" borderId="67" xfId="49" applyNumberFormat="1" applyFont="1" applyFill="1" applyBorder="1" applyAlignment="1">
      <alignment vertical="center"/>
    </xf>
    <xf numFmtId="178" fontId="3" fillId="0" borderId="27" xfId="50" applyNumberFormat="1" applyFont="1" applyBorder="1" applyAlignment="1">
      <alignment vertical="center"/>
    </xf>
    <xf numFmtId="0" fontId="3" fillId="6" borderId="68" xfId="50" applyFont="1" applyFill="1" applyBorder="1" applyAlignment="1">
      <alignment vertical="center"/>
    </xf>
    <xf numFmtId="0" fontId="3" fillId="2" borderId="16" xfId="50" applyFont="1" applyFill="1" applyBorder="1" applyAlignment="1">
      <alignment horizontal="center" vertical="center"/>
    </xf>
    <xf numFmtId="178" fontId="3" fillId="6" borderId="56" xfId="49" applyNumberFormat="1" applyFont="1" applyFill="1" applyBorder="1" applyAlignment="1">
      <alignment vertical="center"/>
    </xf>
    <xf numFmtId="178" fontId="3" fillId="0" borderId="16" xfId="50" applyNumberFormat="1" applyFont="1" applyBorder="1" applyAlignment="1">
      <alignment vertical="center"/>
    </xf>
    <xf numFmtId="0" fontId="3" fillId="0" borderId="1" xfId="50" applyFont="1" applyBorder="1" applyAlignment="1">
      <alignment horizontal="center" vertical="center"/>
    </xf>
    <xf numFmtId="178" fontId="3" fillId="0" borderId="69" xfId="50" applyNumberFormat="1" applyFont="1" applyBorder="1" applyAlignment="1">
      <alignment vertical="center"/>
    </xf>
    <xf numFmtId="178" fontId="3" fillId="0" borderId="1" xfId="50" applyNumberFormat="1" applyFont="1" applyBorder="1" applyAlignment="1">
      <alignment vertical="center"/>
    </xf>
    <xf numFmtId="0" fontId="3" fillId="0" borderId="70" xfId="50" applyFont="1" applyBorder="1" applyAlignment="1">
      <alignment vertical="center"/>
    </xf>
    <xf numFmtId="0" fontId="11" fillId="3" borderId="71" xfId="51" applyFont="1" applyFill="1" applyBorder="1" applyAlignment="1">
      <alignment horizontal="center" vertical="center"/>
    </xf>
    <xf numFmtId="0" fontId="11" fillId="3" borderId="72" xfId="51" applyFont="1" applyFill="1" applyBorder="1" applyAlignment="1">
      <alignment horizontal="center" vertical="center"/>
    </xf>
    <xf numFmtId="0" fontId="11" fillId="3" borderId="73" xfId="51" applyFont="1" applyFill="1" applyBorder="1" applyAlignment="1">
      <alignment horizontal="center" vertical="center"/>
    </xf>
    <xf numFmtId="0" fontId="3" fillId="0" borderId="12" xfId="50" applyFont="1" applyBorder="1" applyAlignment="1">
      <alignment horizontal="center" vertical="center"/>
    </xf>
    <xf numFmtId="0" fontId="3" fillId="0" borderId="74" xfId="50" applyFont="1" applyBorder="1" applyAlignment="1">
      <alignment vertical="center"/>
    </xf>
    <xf numFmtId="0" fontId="3" fillId="0" borderId="75" xfId="50" applyFont="1" applyBorder="1" applyAlignment="1">
      <alignment vertical="center"/>
    </xf>
    <xf numFmtId="0" fontId="3" fillId="0" borderId="76" xfId="50" applyFont="1" applyFill="1" applyBorder="1" applyAlignment="1">
      <alignment horizontal="left" vertical="center"/>
    </xf>
    <xf numFmtId="0" fontId="3" fillId="2" borderId="40" xfId="50" applyFont="1" applyFill="1" applyBorder="1" applyAlignment="1">
      <alignment horizontal="center" vertical="center"/>
    </xf>
    <xf numFmtId="0" fontId="3" fillId="2" borderId="34" xfId="50" applyFont="1" applyFill="1" applyBorder="1" applyAlignment="1">
      <alignment horizontal="center" vertical="center"/>
    </xf>
    <xf numFmtId="0" fontId="11" fillId="0" borderId="47" xfId="51" applyFont="1" applyBorder="1" applyAlignment="1">
      <alignment horizontal="center" vertical="center"/>
    </xf>
    <xf numFmtId="176" fontId="3" fillId="6" borderId="77" xfId="49" applyNumberFormat="1" applyFont="1" applyFill="1" applyBorder="1" applyAlignment="1">
      <alignment vertical="center"/>
    </xf>
    <xf numFmtId="176" fontId="3" fillId="0" borderId="34" xfId="50" applyNumberFormat="1" applyFont="1" applyBorder="1" applyAlignment="1">
      <alignment vertical="center"/>
    </xf>
    <xf numFmtId="14" fontId="2" fillId="6" borderId="68" xfId="50" applyNumberFormat="1" applyFont="1" applyFill="1" applyBorder="1" applyAlignment="1">
      <alignment horizontal="left" vertical="center" wrapText="1"/>
    </xf>
    <xf numFmtId="0" fontId="3" fillId="0" borderId="78" xfId="50" applyFont="1" applyFill="1" applyBorder="1" applyAlignment="1">
      <alignment horizontal="left" vertical="center"/>
    </xf>
    <xf numFmtId="0" fontId="11" fillId="0" borderId="31" xfId="51" applyFont="1" applyBorder="1" applyAlignment="1">
      <alignment horizontal="center" vertical="center"/>
    </xf>
    <xf numFmtId="14" fontId="2" fillId="6" borderId="79" xfId="50" applyNumberFormat="1" applyFont="1" applyFill="1" applyBorder="1" applyAlignment="1">
      <alignment horizontal="left" vertical="center" wrapText="1"/>
    </xf>
    <xf numFmtId="0" fontId="3" fillId="2" borderId="8" xfId="50" applyFont="1" applyFill="1" applyBorder="1" applyAlignment="1">
      <alignment horizontal="center" vertical="center"/>
    </xf>
    <xf numFmtId="176" fontId="3" fillId="6" borderId="8" xfId="49" applyNumberFormat="1" applyFont="1" applyFill="1" applyBorder="1" applyAlignment="1">
      <alignment vertical="center"/>
    </xf>
    <xf numFmtId="0" fontId="3" fillId="6" borderId="8" xfId="50" applyFont="1" applyFill="1" applyBorder="1" applyAlignment="1">
      <alignment vertical="center"/>
    </xf>
    <xf numFmtId="0" fontId="3" fillId="6" borderId="79" xfId="50" applyFont="1" applyFill="1" applyBorder="1" applyAlignment="1">
      <alignment vertical="center"/>
    </xf>
    <xf numFmtId="176" fontId="3" fillId="0" borderId="16" xfId="50" applyNumberFormat="1" applyFont="1" applyFill="1" applyBorder="1" applyAlignment="1">
      <alignment vertical="center"/>
    </xf>
    <xf numFmtId="0" fontId="3" fillId="2" borderId="80" xfId="50" applyFont="1" applyFill="1" applyBorder="1" applyAlignment="1">
      <alignment horizontal="left" vertical="center"/>
    </xf>
    <xf numFmtId="0" fontId="3" fillId="2" borderId="14" xfId="50" applyFont="1" applyFill="1" applyBorder="1" applyAlignment="1">
      <alignment horizontal="center" vertical="center"/>
    </xf>
    <xf numFmtId="176" fontId="3" fillId="6" borderId="81" xfId="49" applyNumberFormat="1" applyFont="1" applyFill="1" applyBorder="1" applyAlignment="1">
      <alignment vertical="center"/>
    </xf>
    <xf numFmtId="176" fontId="3" fillId="0" borderId="14" xfId="50" applyNumberFormat="1" applyFont="1" applyBorder="1" applyAlignment="1">
      <alignment vertical="center"/>
    </xf>
    <xf numFmtId="0" fontId="3" fillId="6" borderId="82" xfId="50" applyFont="1" applyFill="1" applyBorder="1" applyAlignment="1">
      <alignment vertical="center"/>
    </xf>
    <xf numFmtId="0" fontId="3" fillId="2" borderId="76" xfId="50" applyFont="1" applyFill="1" applyBorder="1" applyAlignment="1">
      <alignment horizontal="center" vertical="center"/>
    </xf>
    <xf numFmtId="0" fontId="3" fillId="2" borderId="44" xfId="50" applyFont="1" applyFill="1" applyBorder="1" applyAlignment="1">
      <alignment horizontal="center" vertical="center"/>
    </xf>
    <xf numFmtId="0" fontId="11" fillId="0" borderId="45" xfId="51" applyFont="1" applyBorder="1" applyAlignment="1">
      <alignment horizontal="center" vertical="center"/>
    </xf>
    <xf numFmtId="176" fontId="3" fillId="6" borderId="83" xfId="49" applyNumberFormat="1" applyFont="1" applyFill="1" applyBorder="1" applyAlignment="1">
      <alignment vertical="center"/>
    </xf>
    <xf numFmtId="176" fontId="3" fillId="0" borderId="44" xfId="50" applyNumberFormat="1" applyFont="1" applyBorder="1" applyAlignment="1">
      <alignment vertical="center"/>
    </xf>
    <xf numFmtId="0" fontId="3" fillId="6" borderId="84" xfId="50" applyFont="1" applyFill="1" applyBorder="1" applyAlignment="1">
      <alignment vertical="center"/>
    </xf>
    <xf numFmtId="0" fontId="3" fillId="0" borderId="69" xfId="50" applyFont="1" applyBorder="1" applyAlignment="1">
      <alignment vertical="center"/>
    </xf>
    <xf numFmtId="176" fontId="3" fillId="0" borderId="1" xfId="50" applyNumberFormat="1" applyFont="1" applyBorder="1" applyAlignment="1">
      <alignment vertical="center"/>
    </xf>
    <xf numFmtId="0" fontId="11" fillId="2" borderId="85" xfId="51" applyFont="1" applyFill="1" applyBorder="1" applyAlignment="1">
      <alignment horizontal="left" vertical="center"/>
    </xf>
    <xf numFmtId="0" fontId="3" fillId="2" borderId="31" xfId="50" applyFont="1" applyFill="1" applyBorder="1" applyAlignment="1">
      <alignment horizontal="center" vertical="center"/>
    </xf>
    <xf numFmtId="0" fontId="3" fillId="2" borderId="78" xfId="50" applyFont="1" applyFill="1" applyBorder="1" applyAlignment="1">
      <alignment horizontal="center" vertical="center"/>
    </xf>
    <xf numFmtId="176" fontId="3" fillId="0" borderId="27" xfId="50" applyNumberFormat="1" applyFont="1" applyBorder="1" applyAlignment="1">
      <alignment vertical="center"/>
    </xf>
    <xf numFmtId="0" fontId="11" fillId="2" borderId="86" xfId="51" applyFont="1" applyFill="1" applyBorder="1" applyAlignment="1">
      <alignment horizontal="left" vertical="center"/>
    </xf>
    <xf numFmtId="0" fontId="11" fillId="2" borderId="87" xfId="51" applyFont="1" applyFill="1" applyBorder="1" applyAlignment="1">
      <alignment horizontal="left" vertical="center"/>
    </xf>
    <xf numFmtId="0" fontId="3" fillId="2" borderId="87" xfId="50" applyFont="1" applyFill="1" applyBorder="1" applyAlignment="1">
      <alignment horizontal="center" vertical="center"/>
    </xf>
    <xf numFmtId="179" fontId="3" fillId="6" borderId="83" xfId="49" applyNumberFormat="1" applyFont="1" applyFill="1" applyBorder="1" applyAlignment="1">
      <alignment vertical="center"/>
    </xf>
    <xf numFmtId="179" fontId="3" fillId="0" borderId="8" xfId="50" applyNumberFormat="1" applyFont="1" applyBorder="1" applyAlignment="1">
      <alignment vertical="center"/>
    </xf>
    <xf numFmtId="0" fontId="3" fillId="2" borderId="88" xfId="50" applyFont="1" applyFill="1" applyBorder="1" applyAlignment="1">
      <alignment horizontal="center" vertical="center"/>
    </xf>
    <xf numFmtId="176" fontId="3" fillId="6" borderId="67" xfId="49" applyNumberFormat="1" applyFont="1" applyFill="1" applyBorder="1" applyAlignment="1">
      <alignment vertical="center"/>
    </xf>
    <xf numFmtId="14" fontId="3" fillId="6" borderId="68" xfId="50" applyNumberFormat="1" applyFont="1" applyFill="1" applyBorder="1" applyAlignment="1">
      <alignment horizontal="left" vertical="center"/>
    </xf>
    <xf numFmtId="0" fontId="3" fillId="2" borderId="86" xfId="50" applyFont="1" applyFill="1" applyBorder="1" applyAlignment="1">
      <alignment horizontal="center" vertical="center"/>
    </xf>
    <xf numFmtId="14" fontId="3" fillId="6" borderId="89" xfId="50" applyNumberFormat="1" applyFont="1" applyFill="1" applyBorder="1" applyAlignment="1">
      <alignment horizontal="left" vertical="center"/>
    </xf>
    <xf numFmtId="0" fontId="3" fillId="0" borderId="45" xfId="50" applyFont="1" applyBorder="1" applyAlignment="1">
      <alignment horizontal="center" vertical="center"/>
    </xf>
    <xf numFmtId="0" fontId="3" fillId="6" borderId="84" xfId="50" applyFont="1" applyFill="1" applyBorder="1" applyAlignment="1">
      <alignment vertical="center" wrapText="1"/>
    </xf>
    <xf numFmtId="176" fontId="3" fillId="0" borderId="12" xfId="50" applyNumberFormat="1" applyFont="1" applyBorder="1" applyAlignment="1">
      <alignment vertical="center"/>
    </xf>
    <xf numFmtId="0" fontId="3" fillId="5" borderId="0" xfId="50" applyFont="1" applyFill="1" applyBorder="1" applyAlignment="1">
      <alignment horizontal="center" vertical="center"/>
    </xf>
    <xf numFmtId="0" fontId="3" fillId="5" borderId="90" xfId="50" applyFont="1" applyFill="1" applyBorder="1" applyAlignment="1">
      <alignment vertical="center"/>
    </xf>
    <xf numFmtId="176" fontId="3" fillId="5" borderId="0" xfId="50" applyNumberFormat="1" applyFont="1" applyFill="1" applyBorder="1" applyAlignment="1">
      <alignment vertical="center"/>
    </xf>
    <xf numFmtId="0" fontId="3" fillId="5" borderId="91" xfId="50" applyFont="1" applyFill="1" applyBorder="1" applyAlignment="1">
      <alignment vertical="center"/>
    </xf>
    <xf numFmtId="0" fontId="2" fillId="0" borderId="38" xfId="50" applyFont="1" applyBorder="1">
      <alignment vertical="center"/>
    </xf>
    <xf numFmtId="0" fontId="3" fillId="0" borderId="24" xfId="50" applyFont="1" applyBorder="1" applyAlignment="1">
      <alignment horizontal="left" vertical="center"/>
    </xf>
    <xf numFmtId="0" fontId="11" fillId="0" borderId="92" xfId="51" applyFont="1" applyBorder="1" applyAlignment="1">
      <alignment horizontal="center" vertical="center"/>
    </xf>
    <xf numFmtId="0" fontId="11" fillId="0" borderId="8" xfId="51" applyFont="1" applyFill="1" applyBorder="1" applyAlignment="1">
      <alignment horizontal="left" vertical="center"/>
    </xf>
    <xf numFmtId="0" fontId="3" fillId="2" borderId="93" xfId="50" applyFont="1" applyFill="1" applyBorder="1" applyAlignment="1">
      <alignment horizontal="left" vertical="center"/>
    </xf>
    <xf numFmtId="0" fontId="3" fillId="2" borderId="12" xfId="50" applyFont="1" applyFill="1" applyBorder="1" applyAlignment="1">
      <alignment horizontal="left" vertical="center"/>
    </xf>
    <xf numFmtId="0" fontId="3" fillId="5" borderId="28" xfId="50" applyFont="1" applyFill="1" applyBorder="1" applyAlignment="1">
      <alignment vertical="center"/>
    </xf>
    <xf numFmtId="0" fontId="3" fillId="5" borderId="1" xfId="50" applyFont="1" applyFill="1" applyBorder="1" applyAlignment="1">
      <alignment vertical="center"/>
    </xf>
    <xf numFmtId="0" fontId="11" fillId="3" borderId="94" xfId="51" applyFont="1" applyFill="1" applyBorder="1" applyAlignment="1">
      <alignment horizontal="center" vertical="center"/>
    </xf>
    <xf numFmtId="0" fontId="11" fillId="0" borderId="14" xfId="51" applyFont="1" applyFill="1" applyBorder="1" applyAlignment="1">
      <alignment horizontal="left" vertical="center"/>
    </xf>
    <xf numFmtId="0" fontId="3" fillId="2" borderId="14" xfId="50" applyFont="1" applyFill="1" applyBorder="1" applyAlignment="1">
      <alignment horizontal="left" vertical="center"/>
    </xf>
    <xf numFmtId="0" fontId="3" fillId="2" borderId="14" xfId="50" applyFont="1" applyFill="1" applyBorder="1" applyAlignment="1">
      <alignment vertical="center"/>
    </xf>
    <xf numFmtId="0" fontId="11" fillId="0" borderId="15" xfId="51" applyFont="1" applyBorder="1" applyAlignment="1">
      <alignment horizontal="center" vertical="center"/>
    </xf>
    <xf numFmtId="0" fontId="11" fillId="0" borderId="16" xfId="51" applyFont="1" applyFill="1" applyBorder="1" applyAlignment="1">
      <alignment horizontal="left" vertical="center"/>
    </xf>
    <xf numFmtId="0" fontId="3" fillId="2" borderId="16" xfId="50" applyFont="1" applyFill="1" applyBorder="1" applyAlignment="1">
      <alignment horizontal="left" vertical="center"/>
    </xf>
    <xf numFmtId="0" fontId="3" fillId="2" borderId="16" xfId="50" applyFont="1" applyFill="1" applyBorder="1" applyAlignment="1">
      <alignment vertical="center"/>
    </xf>
    <xf numFmtId="0" fontId="11" fillId="0" borderId="95" xfId="51" applyFont="1" applyBorder="1" applyAlignment="1">
      <alignment horizontal="center" vertical="center"/>
    </xf>
    <xf numFmtId="0" fontId="11" fillId="0" borderId="45" xfId="51" applyFont="1" applyFill="1" applyBorder="1" applyAlignment="1">
      <alignment horizontal="left" vertical="center"/>
    </xf>
    <xf numFmtId="0" fontId="3" fillId="0" borderId="46" xfId="50" applyFont="1" applyBorder="1" applyAlignment="1">
      <alignment horizontal="left" vertical="center"/>
    </xf>
    <xf numFmtId="0" fontId="3" fillId="0" borderId="93" xfId="50" applyFont="1" applyBorder="1" applyAlignment="1">
      <alignment horizontal="left" vertical="center"/>
    </xf>
    <xf numFmtId="0" fontId="3" fillId="0" borderId="12" xfId="50" applyFont="1" applyBorder="1" applyAlignment="1">
      <alignment horizontal="left" vertical="center"/>
    </xf>
    <xf numFmtId="0" fontId="3" fillId="7" borderId="96" xfId="50" applyFont="1" applyFill="1" applyBorder="1">
      <alignment vertical="center"/>
    </xf>
    <xf numFmtId="0" fontId="3" fillId="5" borderId="0" xfId="50" applyFont="1" applyFill="1" applyBorder="1">
      <alignment vertical="center"/>
    </xf>
    <xf numFmtId="0" fontId="3" fillId="8" borderId="0" xfId="50" applyFont="1" applyFill="1" applyBorder="1">
      <alignment vertical="center"/>
    </xf>
    <xf numFmtId="0" fontId="3" fillId="2" borderId="9" xfId="50" applyFont="1" applyFill="1" applyBorder="1" applyAlignment="1">
      <alignment horizontal="left" vertical="center"/>
    </xf>
    <xf numFmtId="176" fontId="3" fillId="0" borderId="93" xfId="52" applyNumberFormat="1" applyFont="1" applyBorder="1" applyAlignment="1">
      <alignment horizontal="center" vertical="center"/>
    </xf>
    <xf numFmtId="176" fontId="3" fillId="0" borderId="9" xfId="52" applyNumberFormat="1" applyFont="1" applyBorder="1" applyAlignment="1">
      <alignment horizontal="center" vertical="center"/>
    </xf>
    <xf numFmtId="0" fontId="3" fillId="0" borderId="93" xfId="50" applyFont="1" applyBorder="1" applyAlignment="1">
      <alignment horizontal="center" vertical="center"/>
    </xf>
    <xf numFmtId="9" fontId="3" fillId="6" borderId="97" xfId="52" applyFont="1" applyFill="1" applyBorder="1" applyAlignment="1">
      <alignment horizontal="center" vertical="center"/>
    </xf>
    <xf numFmtId="176" fontId="3" fillId="0" borderId="8" xfId="50" applyNumberFormat="1" applyFont="1" applyBorder="1" applyAlignment="1">
      <alignment vertical="center"/>
    </xf>
    <xf numFmtId="0" fontId="3" fillId="6" borderId="98" xfId="50" applyFont="1" applyFill="1" applyBorder="1" applyAlignment="1">
      <alignment vertical="center"/>
    </xf>
    <xf numFmtId="0" fontId="3" fillId="5" borderId="1" xfId="50" applyFont="1" applyFill="1" applyBorder="1" applyAlignment="1">
      <alignment horizontal="center" vertical="center"/>
    </xf>
    <xf numFmtId="0" fontId="3" fillId="5" borderId="69" xfId="50" applyFont="1" applyFill="1" applyBorder="1" applyAlignment="1">
      <alignment vertical="center"/>
    </xf>
    <xf numFmtId="176" fontId="3" fillId="5" borderId="1" xfId="50" applyNumberFormat="1" applyFont="1" applyFill="1" applyBorder="1" applyAlignment="1">
      <alignment vertical="center"/>
    </xf>
    <xf numFmtId="0" fontId="3" fillId="5" borderId="70" xfId="50" applyFont="1" applyFill="1" applyBorder="1" applyAlignment="1">
      <alignment vertical="center"/>
    </xf>
    <xf numFmtId="178" fontId="3" fillId="6" borderId="97" xfId="49" applyNumberFormat="1" applyFont="1" applyFill="1" applyBorder="1" applyAlignment="1">
      <alignment vertical="center"/>
    </xf>
    <xf numFmtId="178" fontId="3" fillId="0" borderId="8" xfId="50" applyNumberFormat="1" applyFont="1" applyBorder="1" applyAlignment="1">
      <alignment vertical="center"/>
    </xf>
    <xf numFmtId="178" fontId="3" fillId="5" borderId="69" xfId="50" applyNumberFormat="1" applyFont="1" applyFill="1" applyBorder="1" applyAlignment="1">
      <alignment vertical="center"/>
    </xf>
    <xf numFmtId="178" fontId="3" fillId="5" borderId="1" xfId="50" applyNumberFormat="1" applyFont="1" applyFill="1" applyBorder="1" applyAlignment="1">
      <alignment vertical="center"/>
    </xf>
    <xf numFmtId="9" fontId="3" fillId="6" borderId="63" xfId="52" applyFont="1" applyFill="1" applyBorder="1" applyAlignment="1">
      <alignment horizontal="center" vertical="center"/>
    </xf>
    <xf numFmtId="176" fontId="3" fillId="0" borderId="22" xfId="50" applyNumberFormat="1" applyFont="1" applyBorder="1" applyAlignment="1">
      <alignment vertical="center"/>
    </xf>
    <xf numFmtId="0" fontId="3" fillId="6" borderId="64" xfId="50" applyFont="1" applyFill="1" applyBorder="1" applyAlignment="1">
      <alignment vertical="center"/>
    </xf>
    <xf numFmtId="0" fontId="3" fillId="0" borderId="9" xfId="50" applyFont="1" applyBorder="1" applyAlignment="1">
      <alignment horizontal="left" vertical="center"/>
    </xf>
    <xf numFmtId="0" fontId="3" fillId="0" borderId="99" xfId="50" applyFont="1" applyBorder="1" applyAlignment="1">
      <alignment vertical="center"/>
    </xf>
    <xf numFmtId="0" fontId="3" fillId="0" borderId="100" xfId="50" applyFont="1" applyBorder="1" applyAlignment="1">
      <alignment vertical="center"/>
    </xf>
    <xf numFmtId="0" fontId="3" fillId="0" borderId="101" xfId="50" applyFont="1" applyBorder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千位分隔 2" xfId="49"/>
    <cellStyle name="常规 3" xfId="50"/>
    <cellStyle name="常规_Sheet1 3" xfId="51"/>
    <cellStyle name="百分比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3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4" name="图片 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5" name="图片 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6" name="图片 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7" name="图片 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8" name="图片 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9" name="图片 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0" name="图片 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11" name="图片 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2" name="图片 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3" name="图片 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4" name="图片 1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5" name="图片 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6" name="图片 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7" name="图片 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8" name="图片 1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19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20" name="图片 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21" name="图片 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22" name="图片 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23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4" name="图片 2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5" name="图片 3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6" name="图片 4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27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8" name="图片 2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9" name="图片 3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0" name="图片 4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2" name="图片 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" name="图片 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4" name="图片 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5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6" name="图片 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7" name="图片 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8" name="图片 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9" name="图片 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40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1" name="图片 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2" name="图片 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3" name="图片 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44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45" name="图片 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46" name="图片 4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47" name="图片 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8" name="图片 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9" name="图片 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50" name="图片 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51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114301</xdr:rowOff>
    </xdr:to>
    <xdr:pic>
      <xdr:nvPicPr>
        <xdr:cNvPr id="52" name="图片 51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" name="图片 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" name="图片 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" name="图片 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6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" name="图片 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8" name="图片 5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9" name="图片 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0" name="图片 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1" name="图片 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62" name="图片 6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3" name="图片 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64" name="图片 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5" name="图片 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66" name="图片 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67" name="图片 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8" name="图片 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9" name="图片 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70" name="图片 6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1" name="图片 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72" name="图片 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3" name="图片 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74" name="图片 7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75" name="图片 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6" name="图片 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7" name="图片 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78" name="图片 7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9" name="图片 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80" name="图片 7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1" name="图片 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82" name="图片 8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83" name="图片 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4" name="图片 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5" name="图片 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86" name="图片 8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7" name="图片 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88" name="图片 8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9" name="图片 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90" name="图片 8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91" name="图片 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2" name="图片 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3" name="图片 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94" name="图片 9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5" name="图片 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96" name="图片 9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7" name="图片 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8" name="图片 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9" name="图片 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0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1" name="图片 1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2" name="图片 1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3" name="图片 1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4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5" name="图片 1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6" name="图片 1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7" name="图片 1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455931</xdr:rowOff>
    </xdr:to>
    <xdr:pic>
      <xdr:nvPicPr>
        <xdr:cNvPr id="109" name="图片 1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0" name="图片 1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1" name="图片 1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2" name="图片 1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3" name="图片 1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14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5" name="图片 1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6" name="图片 1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7" name="图片 1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18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455931</xdr:rowOff>
    </xdr:to>
    <xdr:pic>
      <xdr:nvPicPr>
        <xdr:cNvPr id="119" name="图片 118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120" name="图片 119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121" name="图片 120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122" name="图片 121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123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24" name="图片 1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25" name="图片 12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26" name="图片 1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27" name="图片 1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28" name="图片 1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29" name="图片 12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0" name="图片 1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31" name="图片 13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2" name="图片 1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33" name="图片 13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34" name="图片 1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5" name="图片 1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6" name="图片 1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37" name="图片 13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8" name="图片 1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39" name="图片 13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0" name="图片 1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41" name="图片 14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42" name="图片 1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3" name="图片 1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4" name="图片 1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45" name="图片 14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6" name="图片 14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47" name="图片 14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8" name="图片 1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49" name="图片 14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50" name="图片 1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1" name="图片 1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2" name="图片 1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53" name="图片 15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4" name="图片 1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55" name="图片 15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6" name="图片 15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57" name="图片 15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58" name="图片 1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9" name="图片 1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0" name="图片 1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61" name="图片 16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2" name="图片 1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63" name="图片 16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4" name="图片 16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65" name="图片 16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66" name="图片 16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7" name="图片 1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8" name="图片 1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69" name="图片 16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0" name="图片 1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71" name="图片 17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72" name="图片 1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73" name="图片 1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4" name="图片 1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5" name="图片 1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6" name="图片 1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7" name="图片 1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8" name="图片 1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9" name="图片 1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0" name="图片 17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1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2" name="图片 1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3" name="图片 1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4" name="图片 1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5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6" name="图片 1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7" name="图片 1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8" name="图片 1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9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0" name="图片 1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1" name="图片 1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2" name="图片 1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93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4" name="图片 1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5" name="图片 1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6" name="图片 19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7" name="图片 1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98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9" name="图片 1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0" name="图片 1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1" name="图片 2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02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3" name="图片 2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4" name="图片 2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5" name="图片 2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06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7" name="图片 2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8" name="图片 20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9" name="图片 2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0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1" name="图片 2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2" name="图片 2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3" name="图片 2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4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5" name="图片 2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6" name="图片 2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7" name="图片 2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8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189231</xdr:rowOff>
    </xdr:to>
    <xdr:pic>
      <xdr:nvPicPr>
        <xdr:cNvPr id="219" name="图片 218"/>
        <xdr:cNvPicPr>
          <a:picLocks noChangeAspect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0" name="图片 2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1" name="图片 2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2" name="图片 2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23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4" name="图片 2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5" name="图片 22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6" name="图片 2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27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8" name="图片 2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9" name="图片 2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0" name="图片 2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3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455931</xdr:rowOff>
    </xdr:to>
    <xdr:pic>
      <xdr:nvPicPr>
        <xdr:cNvPr id="232" name="图片 2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3" name="图片 2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4" name="图片 2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5" name="图片 2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6" name="图片 2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37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8" name="图片 2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9" name="图片 2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40" name="图片 2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41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455931</xdr:rowOff>
    </xdr:to>
    <xdr:pic>
      <xdr:nvPicPr>
        <xdr:cNvPr id="242" name="图片 241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243" name="图片 242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244" name="图片 243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245" name="图片 244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246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47" name="图片 2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48" name="图片 24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49" name="图片 2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0" name="图片 2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1" name="图片 2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52" name="图片 25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3" name="图片 2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54" name="图片 25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5" name="图片 2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56" name="图片 25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57" name="图片 2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8" name="图片 2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9" name="图片 2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60" name="图片 25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1" name="图片 2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62" name="图片 26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3" name="图片 2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64" name="图片 2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65" name="图片 2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6" name="图片 26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7" name="图片 2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68" name="图片 26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9" name="图片 2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70" name="图片 26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1" name="图片 2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72" name="图片 2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73" name="图片 2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4" name="图片 2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5" name="图片 2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76" name="图片 27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7" name="图片 2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78" name="图片 27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9" name="图片 2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80" name="图片 27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81" name="图片 2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82" name="图片 2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83" name="图片 2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84" name="图片 28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85" name="图片 2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86" name="图片 28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87" name="图片 2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88" name="图片 28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89" name="图片 2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90" name="图片 2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91" name="图片 2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92" name="图片 29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93" name="图片 2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94" name="图片 2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</xdr:colOff>
      <xdr:row>0</xdr:row>
      <xdr:rowOff>33337</xdr:rowOff>
    </xdr:from>
    <xdr:to>
      <xdr:col>1</xdr:col>
      <xdr:colOff>385762</xdr:colOff>
      <xdr:row>0</xdr:row>
      <xdr:rowOff>432117</xdr:rowOff>
    </xdr:to>
    <xdr:pic>
      <xdr:nvPicPr>
        <xdr:cNvPr id="295" name="图片 2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33020" y="3302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96" name="图片 29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297" name="图片 2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298" name="图片 2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299" name="图片 2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0" name="图片 2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1" name="图片 3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2" name="图片 3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3" name="图片 3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4" name="图片 3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305" name="图片 3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6" name="图片 3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7" name="图片 3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8" name="图片 30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9" name="图片 3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0" name="图片 3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1" name="图片 3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2" name="图片 3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3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4" name="图片 31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5" name="图片 3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6" name="图片 3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7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18" name="图片 2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19" name="图片 3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0" name="图片 4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1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2" name="图片 2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3" name="图片 3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4" name="图片 4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5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26" name="图片 3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27" name="图片 3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28" name="图片 3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9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0" name="图片 3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1" name="图片 33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2" name="图片 3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3" name="图片 3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34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5" name="图片 3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6" name="图片 3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7" name="图片 3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38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339" name="图片 3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340" name="图片 3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341" name="图片 3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42" name="图片 3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43" name="图片 3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44" name="图片 3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45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114301</xdr:rowOff>
    </xdr:to>
    <xdr:pic>
      <xdr:nvPicPr>
        <xdr:cNvPr id="346" name="图片 345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47" name="图片 3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48" name="图片 3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49" name="图片 3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50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1" name="图片 3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52" name="图片 35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53" name="图片 3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4" name="图片 3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5" name="图片 3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56" name="图片 35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7" name="图片 3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58" name="图片 35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9" name="图片 3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60" name="图片 35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61" name="图片 3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62" name="图片 3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63" name="图片 3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64" name="图片 3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65" name="图片 3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66" name="图片 3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67" name="图片 3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68" name="图片 36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69" name="图片 3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0" name="图片 3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1" name="图片 3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72" name="图片 3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3" name="图片 3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74" name="图片 37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5" name="图片 3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76" name="图片 37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77" name="图片 3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8" name="图片 3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9" name="图片 3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80" name="图片 37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1" name="图片 3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82" name="图片 38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3" name="图片 3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84" name="图片 38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85" name="图片 3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6" name="图片 3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7" name="图片 3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88" name="图片 38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9" name="图片 3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90" name="图片 38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1" name="图片 3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2" name="图片 3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3" name="图片 3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94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5" name="图片 3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6" name="图片 39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7" name="图片 3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9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9" name="图片 3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0" name="图片 3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1" name="图片 4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02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455931</xdr:rowOff>
    </xdr:to>
    <xdr:pic>
      <xdr:nvPicPr>
        <xdr:cNvPr id="403" name="图片 4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4" name="图片 4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5" name="图片 4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6" name="图片 4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7" name="图片 4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08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9" name="图片 4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10" name="图片 4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11" name="图片 4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12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455931</xdr:rowOff>
    </xdr:to>
    <xdr:pic>
      <xdr:nvPicPr>
        <xdr:cNvPr id="413" name="图片 412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414" name="图片 413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415" name="图片 414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416" name="图片 415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417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18" name="图片 41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19" name="图片 41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20" name="图片 4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1" name="图片 4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2" name="图片 4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23" name="图片 42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4" name="图片 4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25" name="图片 42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6" name="图片 4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27" name="图片 42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28" name="图片 4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9" name="图片 4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0" name="图片 4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31" name="图片 43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2" name="图片 4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33" name="图片 43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4" name="图片 4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35" name="图片 43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36" name="图片 4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7" name="图片 4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8" name="图片 4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39" name="图片 43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0" name="图片 4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41" name="图片 44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2" name="图片 4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43" name="图片 44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44" name="图片 4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5" name="图片 4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6" name="图片 44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47" name="图片 44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8" name="图片 4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49" name="图片 44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0" name="图片 4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51" name="图片 45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52" name="图片 4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3" name="图片 4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4" name="图片 4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55" name="图片 45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6" name="图片 45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57" name="图片 45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8" name="图片 4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59" name="图片 45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60" name="图片 4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1" name="图片 4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2" name="图片 4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63" name="图片 46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4" name="图片 46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65" name="图片 46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66" name="图片 4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67" name="图片 4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8" name="图片 4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9" name="图片 4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0" name="图片 4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1" name="图片 4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2" name="图片 47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3" name="图片 4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4" name="图片 4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75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6" name="图片 4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7" name="图片 4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8" name="图片 4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79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0" name="图片 47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1" name="图片 4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2" name="图片 4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83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4" name="图片 4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5" name="图片 4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6" name="图片 4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87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8" name="图片 4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9" name="图片 4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0" name="图片 4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1" name="图片 4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92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3" name="图片 4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4" name="图片 4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5" name="图片 4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96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7" name="图片 4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8" name="图片 4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9" name="图片 4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0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1" name="图片 5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2" name="图片 5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3" name="图片 5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4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5" name="图片 5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6" name="图片 5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7" name="图片 5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8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9" name="图片 5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0" name="图片 5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1" name="图片 5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12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189231</xdr:rowOff>
    </xdr:to>
    <xdr:pic>
      <xdr:nvPicPr>
        <xdr:cNvPr id="513" name="图片 512"/>
        <xdr:cNvPicPr>
          <a:picLocks noChangeAspect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4" name="图片 51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5" name="图片 5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6" name="图片 5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17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8" name="图片 51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9" name="图片 51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0" name="图片 5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2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2" name="图片 5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3" name="图片 52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4" name="图片 5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25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455931</xdr:rowOff>
    </xdr:to>
    <xdr:pic>
      <xdr:nvPicPr>
        <xdr:cNvPr id="526" name="图片 5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7" name="图片 5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8" name="图片 5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9" name="图片 5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0" name="图片 5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31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2" name="图片 5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3" name="图片 5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4" name="图片 5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35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455931</xdr:rowOff>
    </xdr:to>
    <xdr:pic>
      <xdr:nvPicPr>
        <xdr:cNvPr id="536" name="图片 535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537" name="图片 536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538" name="图片 537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539" name="图片 538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540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1" name="图片 5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42" name="图片 54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43" name="图片 5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4" name="图片 5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5" name="图片 5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46" name="图片 54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7" name="图片 5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48" name="图片 54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9" name="图片 5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50" name="图片 54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51" name="图片 5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2" name="图片 5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3" name="图片 5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54" name="图片 55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5" name="图片 5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56" name="图片 55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7" name="图片 5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58" name="图片 55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59" name="图片 5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0" name="图片 5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1" name="图片 5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62" name="图片 56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3" name="图片 5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64" name="图片 5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5" name="图片 5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66" name="图片 5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67" name="图片 5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8" name="图片 5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9" name="图片 5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70" name="图片 56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1" name="图片 5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72" name="图片 5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3" name="图片 5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74" name="图片 57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75" name="图片 5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6" name="图片 5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7" name="图片 5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78" name="图片 57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9" name="图片 5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80" name="图片 57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1" name="图片 5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82" name="图片 58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83" name="图片 5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4" name="图片 5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5" name="图片 5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86" name="图片 58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7" name="图片 5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8" name="图片 5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</xdr:colOff>
      <xdr:row>0</xdr:row>
      <xdr:rowOff>33337</xdr:rowOff>
    </xdr:from>
    <xdr:to>
      <xdr:col>1</xdr:col>
      <xdr:colOff>385762</xdr:colOff>
      <xdr:row>0</xdr:row>
      <xdr:rowOff>432117</xdr:rowOff>
    </xdr:to>
    <xdr:pic>
      <xdr:nvPicPr>
        <xdr:cNvPr id="589" name="图片 5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33020" y="33020"/>
          <a:ext cx="711200" cy="398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9"/>
  <sheetViews>
    <sheetView tabSelected="1" workbookViewId="0">
      <selection activeCell="Q13" sqref="Q13"/>
    </sheetView>
  </sheetViews>
  <sheetFormatPr defaultColWidth="9.14166666666667" defaultRowHeight="11.25"/>
  <cols>
    <col min="1" max="1" width="4.70833333333333" style="3" customWidth="1"/>
    <col min="2" max="2" width="17.5666666666667" style="3" customWidth="1"/>
    <col min="3" max="3" width="9.85833333333333" style="3" customWidth="1"/>
    <col min="4" max="4" width="4.28333333333333" style="3" customWidth="1"/>
    <col min="5" max="5" width="6.14166666666667" style="3" customWidth="1"/>
    <col min="6" max="8" width="4.28333333333333" style="3" customWidth="1"/>
    <col min="9" max="9" width="7" style="3" customWidth="1"/>
    <col min="10" max="10" width="6.70833333333333" style="5" customWidth="1"/>
    <col min="11" max="11" width="5.28333333333333" style="5" customWidth="1"/>
    <col min="12" max="12" width="6.56666666666667" style="5" customWidth="1"/>
    <col min="13" max="13" width="8.425" style="3" customWidth="1"/>
    <col min="14" max="14" width="10" style="3" customWidth="1"/>
    <col min="15" max="15" width="24.5666666666667" style="3" customWidth="1"/>
    <col min="16" max="16384" width="9.14166666666667" style="3"/>
  </cols>
  <sheetData>
    <row r="1" s="1" customFormat="1" ht="42.75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2" customFormat="1" ht="28.5" customHeight="1" spans="1:15">
      <c r="A2" s="7" t="s">
        <v>1</v>
      </c>
      <c r="B2" s="7"/>
      <c r="C2" s="8" t="s">
        <v>2</v>
      </c>
      <c r="D2" s="8"/>
      <c r="E2" s="8"/>
      <c r="F2" s="9" t="s">
        <v>3</v>
      </c>
      <c r="G2" s="10"/>
      <c r="H2" s="10"/>
      <c r="I2" s="102" t="s">
        <v>4</v>
      </c>
      <c r="J2" s="102"/>
      <c r="K2" s="103"/>
      <c r="L2" s="104" t="s">
        <v>5</v>
      </c>
      <c r="M2" s="104"/>
      <c r="N2" s="105" t="s">
        <v>6</v>
      </c>
      <c r="O2" s="105"/>
    </row>
    <row r="3" s="2" customFormat="1" ht="15" customHeight="1" spans="1:17">
      <c r="A3" s="7" t="s">
        <v>7</v>
      </c>
      <c r="B3" s="7"/>
      <c r="C3" s="11" t="s">
        <v>8</v>
      </c>
      <c r="D3" s="11"/>
      <c r="E3" s="11"/>
      <c r="F3" s="9" t="s">
        <v>9</v>
      </c>
      <c r="G3" s="10"/>
      <c r="H3" s="10"/>
      <c r="I3" s="102" t="s">
        <v>10</v>
      </c>
      <c r="J3" s="102"/>
      <c r="K3" s="103"/>
      <c r="L3" s="104" t="s">
        <v>11</v>
      </c>
      <c r="M3" s="104"/>
      <c r="N3" s="105" t="s">
        <v>12</v>
      </c>
      <c r="O3" s="105"/>
      <c r="Q3" s="208"/>
    </row>
    <row r="4" s="2" customFormat="1" ht="15" customHeight="1" spans="1:15">
      <c r="A4" s="7" t="s">
        <v>13</v>
      </c>
      <c r="B4" s="7"/>
      <c r="C4" s="12" t="s">
        <v>14</v>
      </c>
      <c r="D4" s="12"/>
      <c r="E4" s="12"/>
      <c r="F4" s="13"/>
      <c r="G4" s="10"/>
      <c r="H4" s="14"/>
      <c r="I4" s="14"/>
      <c r="J4" s="14"/>
      <c r="K4" s="14"/>
      <c r="L4" s="104"/>
      <c r="M4" s="104"/>
      <c r="N4" s="106"/>
      <c r="O4" s="105"/>
    </row>
    <row r="5" s="3" customFormat="1" ht="9.75" customHeight="1" spans="1:15">
      <c r="A5" s="15"/>
      <c r="B5" s="15"/>
      <c r="C5" s="15"/>
      <c r="D5" s="15"/>
      <c r="E5" s="15"/>
      <c r="F5" s="15"/>
      <c r="G5" s="16"/>
      <c r="H5" s="15"/>
      <c r="I5" s="15"/>
      <c r="J5" s="5"/>
      <c r="K5" s="5"/>
      <c r="L5" s="5"/>
      <c r="M5" s="15"/>
      <c r="N5" s="15"/>
      <c r="O5" s="15"/>
    </row>
    <row r="6" s="3" customFormat="1" ht="48" hidden="1" customHeight="1" spans="1:15">
      <c r="A6" s="17" t="s">
        <v>15</v>
      </c>
      <c r="B6" s="18" t="s">
        <v>16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07"/>
    </row>
    <row r="7" s="3" customFormat="1" ht="15.95" customHeight="1" spans="1:15">
      <c r="A7" s="19" t="s">
        <v>17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 t="s">
        <v>18</v>
      </c>
      <c r="N7" s="20"/>
      <c r="O7" s="108"/>
    </row>
    <row r="8" s="3" customFormat="1" ht="15.95" customHeight="1" spans="1:15">
      <c r="A8" s="21" t="s">
        <v>19</v>
      </c>
      <c r="B8" s="22" t="s">
        <v>17</v>
      </c>
      <c r="C8" s="23" t="s">
        <v>20</v>
      </c>
      <c r="D8" s="22"/>
      <c r="E8" s="22"/>
      <c r="F8" s="22"/>
      <c r="G8" s="22"/>
      <c r="H8" s="22"/>
      <c r="I8" s="22"/>
      <c r="J8" s="22" t="s">
        <v>21</v>
      </c>
      <c r="K8" s="22" t="s">
        <v>22</v>
      </c>
      <c r="L8" s="22" t="s">
        <v>23</v>
      </c>
      <c r="M8" s="22" t="s">
        <v>24</v>
      </c>
      <c r="N8" s="22" t="s">
        <v>25</v>
      </c>
      <c r="O8" s="109" t="s">
        <v>26</v>
      </c>
    </row>
    <row r="9" s="4" customFormat="1" ht="15.95" customHeight="1" spans="1:15">
      <c r="A9" s="24" t="s">
        <v>27</v>
      </c>
      <c r="B9" s="25" t="s">
        <v>28</v>
      </c>
      <c r="C9" s="26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110"/>
    </row>
    <row r="10" s="3" customFormat="1" ht="15.95" customHeight="1" spans="1:15">
      <c r="A10" s="28" t="s">
        <v>29</v>
      </c>
      <c r="B10" s="29" t="s">
        <v>30</v>
      </c>
      <c r="C10" s="30" t="s">
        <v>31</v>
      </c>
      <c r="D10" s="31">
        <v>11</v>
      </c>
      <c r="E10" s="30" t="s">
        <v>32</v>
      </c>
      <c r="F10" s="31">
        <v>8</v>
      </c>
      <c r="G10" s="30" t="s">
        <v>33</v>
      </c>
      <c r="H10" s="31">
        <v>3</v>
      </c>
      <c r="I10" s="30" t="s">
        <v>34</v>
      </c>
      <c r="J10" s="111">
        <v>22</v>
      </c>
      <c r="K10" s="30">
        <v>3</v>
      </c>
      <c r="L10" s="112" t="s">
        <v>35</v>
      </c>
      <c r="M10" s="113">
        <v>600</v>
      </c>
      <c r="N10" s="114">
        <f t="shared" ref="N10:N22" si="0">J10*K10*M10</f>
        <v>39600</v>
      </c>
      <c r="O10" s="115" t="s">
        <v>36</v>
      </c>
    </row>
    <row r="11" s="3" customFormat="1" ht="15.95" customHeight="1" spans="1:15">
      <c r="A11" s="32"/>
      <c r="B11" s="33"/>
      <c r="C11" s="34" t="s">
        <v>37</v>
      </c>
      <c r="D11" s="31">
        <v>11</v>
      </c>
      <c r="E11" s="30" t="s">
        <v>32</v>
      </c>
      <c r="F11" s="31">
        <v>8</v>
      </c>
      <c r="G11" s="30" t="s">
        <v>33</v>
      </c>
      <c r="H11" s="31">
        <v>3</v>
      </c>
      <c r="I11" s="30" t="s">
        <v>34</v>
      </c>
      <c r="J11" s="116">
        <v>23.5</v>
      </c>
      <c r="K11" s="30">
        <v>3</v>
      </c>
      <c r="L11" s="117" t="s">
        <v>35</v>
      </c>
      <c r="M11" s="118">
        <v>600</v>
      </c>
      <c r="N11" s="119">
        <f t="shared" si="0"/>
        <v>42300</v>
      </c>
      <c r="O11" s="115" t="s">
        <v>36</v>
      </c>
    </row>
    <row r="12" s="3" customFormat="1" ht="15.95" customHeight="1" spans="1:15">
      <c r="A12" s="32"/>
      <c r="B12" s="33"/>
      <c r="C12" s="34" t="s">
        <v>31</v>
      </c>
      <c r="D12" s="35">
        <v>11</v>
      </c>
      <c r="E12" s="34" t="s">
        <v>32</v>
      </c>
      <c r="F12" s="35">
        <v>7</v>
      </c>
      <c r="G12" s="34" t="s">
        <v>33</v>
      </c>
      <c r="H12" s="35">
        <v>1</v>
      </c>
      <c r="I12" s="34" t="s">
        <v>34</v>
      </c>
      <c r="J12" s="120">
        <v>1</v>
      </c>
      <c r="K12" s="34">
        <v>1</v>
      </c>
      <c r="L12" s="117" t="s">
        <v>35</v>
      </c>
      <c r="M12" s="118">
        <v>600</v>
      </c>
      <c r="N12" s="119">
        <f t="shared" si="0"/>
        <v>600</v>
      </c>
      <c r="O12" s="115" t="s">
        <v>36</v>
      </c>
    </row>
    <row r="13" s="3" customFormat="1" ht="15.95" customHeight="1" spans="1:15">
      <c r="A13" s="32"/>
      <c r="B13" s="33"/>
      <c r="C13" s="34" t="s">
        <v>37</v>
      </c>
      <c r="D13" s="35">
        <v>11</v>
      </c>
      <c r="E13" s="34" t="s">
        <v>32</v>
      </c>
      <c r="F13" s="35">
        <v>7</v>
      </c>
      <c r="G13" s="34" t="s">
        <v>33</v>
      </c>
      <c r="H13" s="35">
        <v>1</v>
      </c>
      <c r="I13" s="34" t="s">
        <v>34</v>
      </c>
      <c r="J13" s="120">
        <v>3</v>
      </c>
      <c r="K13" s="34">
        <v>1</v>
      </c>
      <c r="L13" s="117" t="s">
        <v>35</v>
      </c>
      <c r="M13" s="118">
        <v>550</v>
      </c>
      <c r="N13" s="119">
        <f t="shared" si="0"/>
        <v>1650</v>
      </c>
      <c r="O13" s="121" t="s">
        <v>38</v>
      </c>
    </row>
    <row r="14" s="3" customFormat="1" ht="15.95" customHeight="1" spans="1:15">
      <c r="A14" s="32" t="s">
        <v>39</v>
      </c>
      <c r="B14" s="36" t="s">
        <v>40</v>
      </c>
      <c r="C14" s="34" t="s">
        <v>31</v>
      </c>
      <c r="D14" s="35"/>
      <c r="E14" s="34" t="s">
        <v>32</v>
      </c>
      <c r="F14" s="35"/>
      <c r="G14" s="34" t="s">
        <v>33</v>
      </c>
      <c r="H14" s="35"/>
      <c r="I14" s="34" t="s">
        <v>34</v>
      </c>
      <c r="J14" s="120"/>
      <c r="K14" s="34"/>
      <c r="L14" s="117" t="s">
        <v>35</v>
      </c>
      <c r="M14" s="122"/>
      <c r="N14" s="123">
        <f t="shared" si="0"/>
        <v>0</v>
      </c>
      <c r="O14" s="121"/>
    </row>
    <row r="15" s="3" customFormat="1" ht="15.95" customHeight="1" spans="1:15">
      <c r="A15" s="32"/>
      <c r="B15" s="36"/>
      <c r="C15" s="34" t="s">
        <v>37</v>
      </c>
      <c r="D15" s="35"/>
      <c r="E15" s="34" t="s">
        <v>32</v>
      </c>
      <c r="F15" s="35"/>
      <c r="G15" s="34" t="s">
        <v>33</v>
      </c>
      <c r="H15" s="35"/>
      <c r="I15" s="34" t="s">
        <v>34</v>
      </c>
      <c r="J15" s="120"/>
      <c r="K15" s="34"/>
      <c r="L15" s="117" t="s">
        <v>35</v>
      </c>
      <c r="M15" s="122"/>
      <c r="N15" s="123">
        <f t="shared" si="0"/>
        <v>0</v>
      </c>
      <c r="O15" s="121"/>
    </row>
    <row r="16" s="3" customFormat="1" ht="15.95" customHeight="1" spans="1:15">
      <c r="A16" s="32"/>
      <c r="B16" s="37" t="s">
        <v>41</v>
      </c>
      <c r="C16" s="38" t="s">
        <v>42</v>
      </c>
      <c r="D16" s="38"/>
      <c r="E16" s="38"/>
      <c r="F16" s="38"/>
      <c r="G16" s="38"/>
      <c r="H16" s="38"/>
      <c r="I16" s="38"/>
      <c r="J16" s="35"/>
      <c r="K16" s="35"/>
      <c r="L16" s="124"/>
      <c r="M16" s="122"/>
      <c r="N16" s="123">
        <f t="shared" si="0"/>
        <v>0</v>
      </c>
      <c r="O16" s="125"/>
    </row>
    <row r="17" s="3" customFormat="1" ht="15.95" hidden="1" customHeight="1" spans="1:15">
      <c r="A17" s="32" t="s">
        <v>43</v>
      </c>
      <c r="B17" s="39" t="s">
        <v>44</v>
      </c>
      <c r="C17" s="40" t="s">
        <v>45</v>
      </c>
      <c r="D17" s="40"/>
      <c r="E17" s="40"/>
      <c r="F17" s="40"/>
      <c r="G17" s="40"/>
      <c r="H17" s="40"/>
      <c r="I17" s="40"/>
      <c r="J17" s="35"/>
      <c r="K17" s="35"/>
      <c r="L17" s="124" t="s">
        <v>46</v>
      </c>
      <c r="M17" s="122"/>
      <c r="N17" s="123">
        <f t="shared" si="0"/>
        <v>0</v>
      </c>
      <c r="O17" s="125"/>
    </row>
    <row r="18" s="3" customFormat="1" ht="15.95" hidden="1" customHeight="1" spans="1:15">
      <c r="A18" s="32"/>
      <c r="B18" s="39" t="s">
        <v>47</v>
      </c>
      <c r="C18" s="38" t="s">
        <v>48</v>
      </c>
      <c r="D18" s="38"/>
      <c r="E18" s="38"/>
      <c r="F18" s="38"/>
      <c r="G18" s="38"/>
      <c r="H18" s="38"/>
      <c r="I18" s="38"/>
      <c r="J18" s="35"/>
      <c r="K18" s="35"/>
      <c r="L18" s="124" t="s">
        <v>49</v>
      </c>
      <c r="M18" s="122"/>
      <c r="N18" s="123">
        <f t="shared" si="0"/>
        <v>0</v>
      </c>
      <c r="O18" s="125"/>
    </row>
    <row r="19" s="3" customFormat="1" ht="15.95" hidden="1" customHeight="1" spans="1:15">
      <c r="A19" s="32"/>
      <c r="B19" s="39" t="s">
        <v>50</v>
      </c>
      <c r="C19" s="38"/>
      <c r="D19" s="38"/>
      <c r="E19" s="38"/>
      <c r="F19" s="38"/>
      <c r="G19" s="38"/>
      <c r="H19" s="38"/>
      <c r="I19" s="38"/>
      <c r="J19" s="35"/>
      <c r="K19" s="35"/>
      <c r="L19" s="124" t="s">
        <v>51</v>
      </c>
      <c r="M19" s="122"/>
      <c r="N19" s="123">
        <f t="shared" si="0"/>
        <v>0</v>
      </c>
      <c r="O19" s="125"/>
    </row>
    <row r="20" s="3" customFormat="1" ht="15.95" hidden="1" customHeight="1" spans="1:15">
      <c r="A20" s="32"/>
      <c r="B20" s="39" t="s">
        <v>52</v>
      </c>
      <c r="C20" s="38" t="s">
        <v>53</v>
      </c>
      <c r="D20" s="38"/>
      <c r="E20" s="38"/>
      <c r="F20" s="38"/>
      <c r="G20" s="38"/>
      <c r="H20" s="38"/>
      <c r="I20" s="38"/>
      <c r="J20" s="35"/>
      <c r="K20" s="35"/>
      <c r="L20" s="124" t="s">
        <v>54</v>
      </c>
      <c r="M20" s="122"/>
      <c r="N20" s="123">
        <f t="shared" si="0"/>
        <v>0</v>
      </c>
      <c r="O20" s="125"/>
    </row>
    <row r="21" s="3" customFormat="1" ht="15.95" hidden="1" customHeight="1" spans="1:15">
      <c r="A21" s="32"/>
      <c r="B21" s="37" t="s">
        <v>55</v>
      </c>
      <c r="C21" s="38" t="s">
        <v>56</v>
      </c>
      <c r="D21" s="38"/>
      <c r="E21" s="38"/>
      <c r="F21" s="38"/>
      <c r="G21" s="38"/>
      <c r="H21" s="38"/>
      <c r="I21" s="38"/>
      <c r="J21" s="35"/>
      <c r="K21" s="35"/>
      <c r="L21" s="124" t="s">
        <v>49</v>
      </c>
      <c r="M21" s="122"/>
      <c r="N21" s="123">
        <f t="shared" si="0"/>
        <v>0</v>
      </c>
      <c r="O21" s="125"/>
    </row>
    <row r="22" s="3" customFormat="1" ht="15.95" hidden="1" customHeight="1" spans="1:15">
      <c r="A22" s="41"/>
      <c r="B22" s="42" t="s">
        <v>41</v>
      </c>
      <c r="C22" s="43" t="s">
        <v>42</v>
      </c>
      <c r="D22" s="43"/>
      <c r="E22" s="43"/>
      <c r="F22" s="43"/>
      <c r="G22" s="43"/>
      <c r="H22" s="43"/>
      <c r="I22" s="43"/>
      <c r="J22" s="126"/>
      <c r="K22" s="126"/>
      <c r="L22" s="127"/>
      <c r="M22" s="128"/>
      <c r="N22" s="129">
        <f t="shared" si="0"/>
        <v>0</v>
      </c>
      <c r="O22" s="130"/>
    </row>
    <row r="23" s="3" customFormat="1" ht="15.95" customHeight="1" spans="1:15">
      <c r="A23" s="44" t="s">
        <v>57</v>
      </c>
      <c r="B23" s="45"/>
      <c r="C23" s="45"/>
      <c r="D23" s="45"/>
      <c r="E23" s="45"/>
      <c r="F23" s="45"/>
      <c r="G23" s="45"/>
      <c r="H23" s="45"/>
      <c r="I23" s="45"/>
      <c r="J23" s="131"/>
      <c r="K23" s="131"/>
      <c r="L23" s="131"/>
      <c r="M23" s="132"/>
      <c r="N23" s="133">
        <f>SUM(N10:N22)</f>
        <v>84150</v>
      </c>
      <c r="O23" s="134"/>
    </row>
    <row r="24" s="3" customFormat="1" ht="15.95" customHeight="1" spans="1:15">
      <c r="A24" s="46" t="s">
        <v>19</v>
      </c>
      <c r="B24" s="47" t="s">
        <v>17</v>
      </c>
      <c r="C24" s="48" t="s">
        <v>20</v>
      </c>
      <c r="D24" s="47"/>
      <c r="E24" s="47"/>
      <c r="F24" s="47"/>
      <c r="G24" s="47"/>
      <c r="H24" s="47"/>
      <c r="I24" s="47"/>
      <c r="J24" s="47" t="s">
        <v>58</v>
      </c>
      <c r="K24" s="47" t="s">
        <v>59</v>
      </c>
      <c r="L24" s="135" t="s">
        <v>23</v>
      </c>
      <c r="M24" s="136" t="s">
        <v>24</v>
      </c>
      <c r="N24" s="47" t="s">
        <v>60</v>
      </c>
      <c r="O24" s="137" t="s">
        <v>26</v>
      </c>
    </row>
    <row r="25" s="3" customFormat="1" ht="15.95" customHeight="1" spans="1:15">
      <c r="A25" s="49" t="s">
        <v>61</v>
      </c>
      <c r="B25" s="50" t="s">
        <v>62</v>
      </c>
      <c r="C25" s="50"/>
      <c r="D25" s="50"/>
      <c r="E25" s="50"/>
      <c r="F25" s="50"/>
      <c r="G25" s="50"/>
      <c r="H25" s="50"/>
      <c r="I25" s="50"/>
      <c r="J25" s="138"/>
      <c r="K25" s="138"/>
      <c r="L25" s="138"/>
      <c r="M25" s="139"/>
      <c r="N25" s="50"/>
      <c r="O25" s="140"/>
    </row>
    <row r="26" s="3" customFormat="1" ht="15.95" customHeight="1" spans="1:15">
      <c r="A26" s="51" t="s">
        <v>63</v>
      </c>
      <c r="B26" s="52" t="s">
        <v>64</v>
      </c>
      <c r="C26" s="53" t="s">
        <v>65</v>
      </c>
      <c r="D26" s="54">
        <v>11</v>
      </c>
      <c r="E26" s="55" t="s">
        <v>32</v>
      </c>
      <c r="F26" s="54">
        <v>8</v>
      </c>
      <c r="G26" s="55" t="s">
        <v>33</v>
      </c>
      <c r="H26" s="31" t="s">
        <v>34</v>
      </c>
      <c r="I26" s="55" t="s">
        <v>66</v>
      </c>
      <c r="J26" s="141">
        <v>4</v>
      </c>
      <c r="K26" s="141">
        <v>1</v>
      </c>
      <c r="L26" s="142" t="s">
        <v>67</v>
      </c>
      <c r="M26" s="143">
        <v>124</v>
      </c>
      <c r="N26" s="144">
        <f>J26*K26*M26</f>
        <v>496</v>
      </c>
      <c r="O26" s="145" t="s">
        <v>68</v>
      </c>
    </row>
    <row r="27" s="3" customFormat="1" ht="15.95" customHeight="1" spans="1:16384">
      <c r="A27" s="51" t="s">
        <v>69</v>
      </c>
      <c r="B27" s="56" t="s">
        <v>64</v>
      </c>
      <c r="C27" s="53" t="s">
        <v>65</v>
      </c>
      <c r="D27" s="35">
        <v>11</v>
      </c>
      <c r="E27" s="34" t="s">
        <v>32</v>
      </c>
      <c r="F27" s="35">
        <v>8</v>
      </c>
      <c r="G27" s="34" t="s">
        <v>33</v>
      </c>
      <c r="H27" s="31" t="s">
        <v>70</v>
      </c>
      <c r="I27" s="34" t="s">
        <v>66</v>
      </c>
      <c r="J27" s="146">
        <v>5</v>
      </c>
      <c r="K27" s="146">
        <v>1</v>
      </c>
      <c r="L27" s="117" t="s">
        <v>67</v>
      </c>
      <c r="M27" s="147">
        <f t="shared" ref="M27:M34" si="1">N27/J27</f>
        <v>79.6</v>
      </c>
      <c r="N27" s="148">
        <v>398</v>
      </c>
      <c r="O27" s="125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3" customFormat="1" ht="15.95" customHeight="1" spans="1:16384">
      <c r="A28" s="51" t="s">
        <v>71</v>
      </c>
      <c r="B28" s="56" t="s">
        <v>64</v>
      </c>
      <c r="C28" s="53" t="s">
        <v>65</v>
      </c>
      <c r="D28" s="35">
        <v>11</v>
      </c>
      <c r="E28" s="34" t="s">
        <v>32</v>
      </c>
      <c r="F28" s="35">
        <v>8</v>
      </c>
      <c r="G28" s="34" t="s">
        <v>33</v>
      </c>
      <c r="H28" s="31" t="s">
        <v>34</v>
      </c>
      <c r="I28" s="34" t="s">
        <v>66</v>
      </c>
      <c r="J28" s="146">
        <v>10</v>
      </c>
      <c r="K28" s="146">
        <v>1</v>
      </c>
      <c r="L28" s="117" t="s">
        <v>67</v>
      </c>
      <c r="M28" s="147">
        <f t="shared" si="1"/>
        <v>116.5</v>
      </c>
      <c r="N28" s="148">
        <v>1165</v>
      </c>
      <c r="O28" s="125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3" customFormat="1" ht="15.95" customHeight="1" spans="1:16384">
      <c r="A29" s="51" t="s">
        <v>72</v>
      </c>
      <c r="B29" s="56" t="s">
        <v>64</v>
      </c>
      <c r="C29" s="53" t="s">
        <v>65</v>
      </c>
      <c r="D29" s="35">
        <v>11</v>
      </c>
      <c r="E29" s="34" t="s">
        <v>32</v>
      </c>
      <c r="F29" s="35">
        <v>9</v>
      </c>
      <c r="G29" s="34" t="s">
        <v>33</v>
      </c>
      <c r="H29" s="31" t="s">
        <v>70</v>
      </c>
      <c r="I29" s="34" t="s">
        <v>66</v>
      </c>
      <c r="J29" s="146">
        <v>10</v>
      </c>
      <c r="K29" s="146">
        <v>1</v>
      </c>
      <c r="L29" s="117" t="s">
        <v>67</v>
      </c>
      <c r="M29" s="147">
        <v>29</v>
      </c>
      <c r="N29" s="148">
        <f>J29*K29*M29</f>
        <v>290</v>
      </c>
      <c r="O29" s="125" t="s">
        <v>73</v>
      </c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3" customFormat="1" ht="15.95" customHeight="1" spans="1:15">
      <c r="A30" s="51" t="s">
        <v>74</v>
      </c>
      <c r="B30" s="56" t="s">
        <v>64</v>
      </c>
      <c r="C30" s="53" t="s">
        <v>65</v>
      </c>
      <c r="D30" s="35">
        <v>11</v>
      </c>
      <c r="E30" s="34" t="s">
        <v>32</v>
      </c>
      <c r="F30" s="35">
        <v>9</v>
      </c>
      <c r="G30" s="34" t="s">
        <v>33</v>
      </c>
      <c r="H30" s="31" t="s">
        <v>70</v>
      </c>
      <c r="I30" s="34" t="s">
        <v>66</v>
      </c>
      <c r="J30" s="146">
        <v>7</v>
      </c>
      <c r="K30" s="146">
        <v>1</v>
      </c>
      <c r="L30" s="117" t="s">
        <v>67</v>
      </c>
      <c r="M30" s="147">
        <f t="shared" si="1"/>
        <v>67</v>
      </c>
      <c r="N30" s="148">
        <v>469</v>
      </c>
      <c r="O30" s="125"/>
    </row>
    <row r="31" s="3" customFormat="1" ht="15.95" customHeight="1" spans="1:15">
      <c r="A31" s="51" t="s">
        <v>75</v>
      </c>
      <c r="B31" s="56" t="s">
        <v>64</v>
      </c>
      <c r="C31" s="53" t="s">
        <v>65</v>
      </c>
      <c r="D31" s="35">
        <v>11</v>
      </c>
      <c r="E31" s="34" t="s">
        <v>32</v>
      </c>
      <c r="F31" s="35">
        <v>9</v>
      </c>
      <c r="G31" s="34" t="s">
        <v>33</v>
      </c>
      <c r="H31" s="31" t="s">
        <v>70</v>
      </c>
      <c r="I31" s="34" t="s">
        <v>66</v>
      </c>
      <c r="J31" s="146">
        <v>9</v>
      </c>
      <c r="K31" s="146">
        <v>1</v>
      </c>
      <c r="L31" s="117" t="s">
        <v>67</v>
      </c>
      <c r="M31" s="147">
        <f t="shared" si="1"/>
        <v>125</v>
      </c>
      <c r="N31" s="148">
        <v>1125</v>
      </c>
      <c r="O31" s="125"/>
    </row>
    <row r="32" s="3" customFormat="1" ht="15.95" customHeight="1" spans="1:15">
      <c r="A32" s="51" t="s">
        <v>76</v>
      </c>
      <c r="B32" s="56" t="s">
        <v>64</v>
      </c>
      <c r="C32" s="53" t="s">
        <v>65</v>
      </c>
      <c r="D32" s="35">
        <v>11</v>
      </c>
      <c r="E32" s="34" t="s">
        <v>32</v>
      </c>
      <c r="F32" s="35">
        <v>9</v>
      </c>
      <c r="G32" s="34" t="s">
        <v>33</v>
      </c>
      <c r="H32" s="31" t="s">
        <v>34</v>
      </c>
      <c r="I32" s="34" t="s">
        <v>66</v>
      </c>
      <c r="J32" s="146">
        <v>3</v>
      </c>
      <c r="K32" s="146">
        <v>1</v>
      </c>
      <c r="L32" s="117" t="s">
        <v>67</v>
      </c>
      <c r="M32" s="147">
        <f t="shared" si="1"/>
        <v>112.666666666667</v>
      </c>
      <c r="N32" s="148">
        <v>338</v>
      </c>
      <c r="O32" s="125"/>
    </row>
    <row r="33" s="3" customFormat="1" ht="15.95" customHeight="1" spans="1:15">
      <c r="A33" s="51" t="s">
        <v>77</v>
      </c>
      <c r="B33" s="56" t="s">
        <v>64</v>
      </c>
      <c r="C33" s="53" t="s">
        <v>65</v>
      </c>
      <c r="D33" s="35">
        <v>11</v>
      </c>
      <c r="E33" s="34" t="s">
        <v>32</v>
      </c>
      <c r="F33" s="35">
        <v>10</v>
      </c>
      <c r="G33" s="34" t="s">
        <v>33</v>
      </c>
      <c r="H33" s="31" t="s">
        <v>34</v>
      </c>
      <c r="I33" s="34" t="s">
        <v>66</v>
      </c>
      <c r="J33" s="146">
        <v>3</v>
      </c>
      <c r="K33" s="146">
        <v>1</v>
      </c>
      <c r="L33" s="117" t="s">
        <v>67</v>
      </c>
      <c r="M33" s="147">
        <f t="shared" si="1"/>
        <v>180.333333333333</v>
      </c>
      <c r="N33" s="148">
        <v>541</v>
      </c>
      <c r="O33" s="125"/>
    </row>
    <row r="34" s="3" customFormat="1" ht="15.95" customHeight="1" spans="1:15">
      <c r="A34" s="51" t="s">
        <v>78</v>
      </c>
      <c r="B34" s="56" t="s">
        <v>64</v>
      </c>
      <c r="C34" s="53" t="s">
        <v>65</v>
      </c>
      <c r="D34" s="35">
        <v>11</v>
      </c>
      <c r="E34" s="34" t="s">
        <v>32</v>
      </c>
      <c r="F34" s="35">
        <v>11</v>
      </c>
      <c r="G34" s="34"/>
      <c r="H34" s="31" t="s">
        <v>70</v>
      </c>
      <c r="I34" s="34" t="s">
        <v>66</v>
      </c>
      <c r="J34" s="146">
        <v>3</v>
      </c>
      <c r="K34" s="146">
        <v>1</v>
      </c>
      <c r="L34" s="117" t="s">
        <v>67</v>
      </c>
      <c r="M34" s="147">
        <f t="shared" si="1"/>
        <v>105.333333333333</v>
      </c>
      <c r="N34" s="148">
        <v>316</v>
      </c>
      <c r="O34" s="125"/>
    </row>
    <row r="35" s="3" customFormat="1" ht="15.95" customHeight="1" spans="1:15">
      <c r="A35" s="57" t="s">
        <v>57</v>
      </c>
      <c r="B35" s="58"/>
      <c r="C35" s="58"/>
      <c r="D35" s="58"/>
      <c r="E35" s="58"/>
      <c r="F35" s="58"/>
      <c r="G35" s="58"/>
      <c r="H35" s="58"/>
      <c r="I35" s="58"/>
      <c r="J35" s="149"/>
      <c r="K35" s="149"/>
      <c r="L35" s="149"/>
      <c r="M35" s="150"/>
      <c r="N35" s="151">
        <f>SUM(N26:N34)</f>
        <v>5138</v>
      </c>
      <c r="O35" s="152"/>
    </row>
    <row r="36" s="3" customFormat="1" ht="15.95" customHeight="1" spans="1:15">
      <c r="A36" s="59" t="s">
        <v>19</v>
      </c>
      <c r="B36" s="20" t="s">
        <v>17</v>
      </c>
      <c r="C36" s="60" t="s">
        <v>20</v>
      </c>
      <c r="D36" s="20"/>
      <c r="E36" s="20"/>
      <c r="F36" s="20"/>
      <c r="G36" s="20"/>
      <c r="H36" s="20"/>
      <c r="I36" s="20"/>
      <c r="J36" s="20" t="s">
        <v>58</v>
      </c>
      <c r="K36" s="20" t="s">
        <v>79</v>
      </c>
      <c r="L36" s="153" t="s">
        <v>23</v>
      </c>
      <c r="M36" s="154" t="s">
        <v>24</v>
      </c>
      <c r="N36" s="20" t="s">
        <v>60</v>
      </c>
      <c r="O36" s="155" t="s">
        <v>26</v>
      </c>
    </row>
    <row r="37" s="3" customFormat="1" ht="15.95" customHeight="1" spans="1:15">
      <c r="A37" s="61" t="s">
        <v>80</v>
      </c>
      <c r="B37" s="62" t="s">
        <v>81</v>
      </c>
      <c r="C37" s="62"/>
      <c r="D37" s="62"/>
      <c r="E37" s="62"/>
      <c r="F37" s="62"/>
      <c r="G37" s="62"/>
      <c r="H37" s="62"/>
      <c r="I37" s="62"/>
      <c r="J37" s="156"/>
      <c r="K37" s="156"/>
      <c r="L37" s="156"/>
      <c r="M37" s="157"/>
      <c r="N37" s="62"/>
      <c r="O37" s="158"/>
    </row>
    <row r="38" s="3" customFormat="1" ht="15.95" customHeight="1" spans="1:15">
      <c r="A38" s="63" t="s">
        <v>82</v>
      </c>
      <c r="B38" s="64" t="s">
        <v>83</v>
      </c>
      <c r="C38" s="65" t="s">
        <v>84</v>
      </c>
      <c r="D38" s="66"/>
      <c r="E38" s="66"/>
      <c r="F38" s="66"/>
      <c r="G38" s="66"/>
      <c r="H38" s="66"/>
      <c r="I38" s="159"/>
      <c r="J38" s="160">
        <v>7</v>
      </c>
      <c r="K38" s="161">
        <v>1</v>
      </c>
      <c r="L38" s="162" t="s">
        <v>85</v>
      </c>
      <c r="M38" s="163">
        <v>350</v>
      </c>
      <c r="N38" s="164">
        <f t="shared" ref="N38:N45" si="2">J38*K38*M38</f>
        <v>2450</v>
      </c>
      <c r="O38" s="165" t="s">
        <v>86</v>
      </c>
    </row>
    <row r="39" s="3" customFormat="1" ht="15.95" customHeight="1" spans="1:15">
      <c r="A39" s="63"/>
      <c r="B39" s="64"/>
      <c r="C39" s="67" t="s">
        <v>87</v>
      </c>
      <c r="D39" s="68"/>
      <c r="E39" s="68"/>
      <c r="F39" s="68"/>
      <c r="G39" s="68"/>
      <c r="H39" s="68"/>
      <c r="I39" s="166"/>
      <c r="J39" s="146">
        <v>71</v>
      </c>
      <c r="K39" s="146">
        <v>1</v>
      </c>
      <c r="L39" s="167" t="s">
        <v>85</v>
      </c>
      <c r="M39" s="118">
        <v>230</v>
      </c>
      <c r="N39" s="119">
        <f t="shared" si="2"/>
        <v>16330</v>
      </c>
      <c r="O39" s="165" t="s">
        <v>86</v>
      </c>
    </row>
    <row r="40" s="3" customFormat="1" ht="18" customHeight="1" spans="1:15">
      <c r="A40" s="63"/>
      <c r="B40" s="64"/>
      <c r="C40" s="65" t="s">
        <v>84</v>
      </c>
      <c r="D40" s="66"/>
      <c r="E40" s="66"/>
      <c r="F40" s="66"/>
      <c r="G40" s="66"/>
      <c r="H40" s="66"/>
      <c r="I40" s="159"/>
      <c r="J40" s="146">
        <v>1</v>
      </c>
      <c r="K40" s="146">
        <v>1</v>
      </c>
      <c r="L40" s="167" t="s">
        <v>85</v>
      </c>
      <c r="M40" s="118">
        <v>350</v>
      </c>
      <c r="N40" s="119">
        <f t="shared" si="2"/>
        <v>350</v>
      </c>
      <c r="O40" s="168" t="s">
        <v>88</v>
      </c>
    </row>
    <row r="41" s="3" customFormat="1" ht="15.95" customHeight="1" spans="1:15">
      <c r="A41" s="69" t="s">
        <v>89</v>
      </c>
      <c r="B41" s="70" t="s">
        <v>83</v>
      </c>
      <c r="C41" s="67" t="s">
        <v>87</v>
      </c>
      <c r="D41" s="68"/>
      <c r="E41" s="68"/>
      <c r="F41" s="68"/>
      <c r="G41" s="68"/>
      <c r="H41" s="68"/>
      <c r="I41" s="166"/>
      <c r="J41" s="169">
        <v>7</v>
      </c>
      <c r="K41" s="169">
        <v>1</v>
      </c>
      <c r="L41" s="63" t="s">
        <v>90</v>
      </c>
      <c r="M41" s="170">
        <v>300</v>
      </c>
      <c r="N41" s="119">
        <f t="shared" si="2"/>
        <v>2100</v>
      </c>
      <c r="O41" s="171" t="s">
        <v>91</v>
      </c>
    </row>
    <row r="42" s="3" customFormat="1" ht="15.95" customHeight="1" spans="1:15">
      <c r="A42" s="69"/>
      <c r="B42" s="70"/>
      <c r="C42" s="67" t="s">
        <v>87</v>
      </c>
      <c r="D42" s="68"/>
      <c r="E42" s="68"/>
      <c r="F42" s="68"/>
      <c r="G42" s="68"/>
      <c r="H42" s="68"/>
      <c r="I42" s="166"/>
      <c r="J42" s="146">
        <v>1</v>
      </c>
      <c r="K42" s="146">
        <v>2</v>
      </c>
      <c r="L42" s="167" t="s">
        <v>90</v>
      </c>
      <c r="M42" s="118">
        <v>400</v>
      </c>
      <c r="N42" s="119">
        <f t="shared" si="2"/>
        <v>800</v>
      </c>
      <c r="O42" s="172" t="s">
        <v>92</v>
      </c>
    </row>
    <row r="43" s="3" customFormat="1" ht="15.95" customHeight="1" spans="1:15">
      <c r="A43" s="69"/>
      <c r="B43" s="70"/>
      <c r="C43" s="67" t="s">
        <v>87</v>
      </c>
      <c r="D43" s="68"/>
      <c r="E43" s="68"/>
      <c r="F43" s="68"/>
      <c r="G43" s="68"/>
      <c r="H43" s="68"/>
      <c r="I43" s="166"/>
      <c r="J43" s="146">
        <v>1</v>
      </c>
      <c r="K43" s="146">
        <v>1</v>
      </c>
      <c r="L43" s="167" t="s">
        <v>90</v>
      </c>
      <c r="M43" s="118">
        <v>292</v>
      </c>
      <c r="N43" s="173">
        <f t="shared" si="2"/>
        <v>292</v>
      </c>
      <c r="O43" s="125" t="s">
        <v>93</v>
      </c>
    </row>
    <row r="44" s="3" customFormat="1" ht="15.95" customHeight="1" spans="1:15">
      <c r="A44" s="69"/>
      <c r="B44" s="70"/>
      <c r="C44" s="65" t="s">
        <v>84</v>
      </c>
      <c r="D44" s="66"/>
      <c r="E44" s="66"/>
      <c r="F44" s="66"/>
      <c r="G44" s="66"/>
      <c r="H44" s="66"/>
      <c r="I44" s="159"/>
      <c r="J44" s="146">
        <v>10</v>
      </c>
      <c r="K44" s="146">
        <v>2</v>
      </c>
      <c r="L44" s="167" t="s">
        <v>90</v>
      </c>
      <c r="M44" s="118">
        <v>300</v>
      </c>
      <c r="N44" s="119">
        <f t="shared" si="2"/>
        <v>6000</v>
      </c>
      <c r="O44" s="125" t="s">
        <v>94</v>
      </c>
    </row>
    <row r="45" s="3" customFormat="1" ht="15.95" customHeight="1" spans="1:15">
      <c r="A45" s="69"/>
      <c r="B45" s="70"/>
      <c r="C45" s="67" t="s">
        <v>87</v>
      </c>
      <c r="D45" s="68"/>
      <c r="E45" s="68"/>
      <c r="F45" s="68"/>
      <c r="G45" s="68"/>
      <c r="H45" s="68"/>
      <c r="I45" s="166"/>
      <c r="J45" s="146">
        <v>5</v>
      </c>
      <c r="K45" s="146">
        <v>2</v>
      </c>
      <c r="L45" s="167" t="s">
        <v>90</v>
      </c>
      <c r="M45" s="118">
        <v>400</v>
      </c>
      <c r="N45" s="119">
        <f t="shared" si="2"/>
        <v>4000</v>
      </c>
      <c r="O45" s="125" t="s">
        <v>94</v>
      </c>
    </row>
    <row r="46" s="3" customFormat="1" ht="15.95" customHeight="1" spans="1:15">
      <c r="A46" s="69"/>
      <c r="B46" s="70"/>
      <c r="C46" s="65" t="s">
        <v>84</v>
      </c>
      <c r="D46" s="66"/>
      <c r="E46" s="66"/>
      <c r="F46" s="66"/>
      <c r="G46" s="66"/>
      <c r="H46" s="66"/>
      <c r="I46" s="159"/>
      <c r="J46" s="146">
        <v>7</v>
      </c>
      <c r="K46" s="146">
        <v>2</v>
      </c>
      <c r="L46" s="167" t="s">
        <v>90</v>
      </c>
      <c r="M46" s="118">
        <f>N46/K46/J46</f>
        <v>328.571428571429</v>
      </c>
      <c r="N46" s="119">
        <v>4600</v>
      </c>
      <c r="O46" s="125" t="s">
        <v>95</v>
      </c>
    </row>
    <row r="47" s="3" customFormat="1" ht="15.95" customHeight="1" spans="1:15">
      <c r="A47" s="69"/>
      <c r="B47" s="70"/>
      <c r="C47" s="67" t="s">
        <v>87</v>
      </c>
      <c r="D47" s="68"/>
      <c r="E47" s="68"/>
      <c r="F47" s="68"/>
      <c r="G47" s="68"/>
      <c r="H47" s="68"/>
      <c r="I47" s="166"/>
      <c r="J47" s="146">
        <v>6</v>
      </c>
      <c r="K47" s="146">
        <v>2</v>
      </c>
      <c r="L47" s="167" t="s">
        <v>90</v>
      </c>
      <c r="M47" s="118">
        <v>450</v>
      </c>
      <c r="N47" s="119">
        <f>J47*K47*M47</f>
        <v>5400</v>
      </c>
      <c r="O47" s="125" t="s">
        <v>95</v>
      </c>
    </row>
    <row r="48" s="3" customFormat="1" ht="15.95" customHeight="1" spans="1:15">
      <c r="A48" s="71" t="s">
        <v>96</v>
      </c>
      <c r="B48" s="72"/>
      <c r="C48" s="73" t="s">
        <v>97</v>
      </c>
      <c r="D48" s="74"/>
      <c r="E48" s="74"/>
      <c r="F48" s="74"/>
      <c r="G48" s="74"/>
      <c r="H48" s="74"/>
      <c r="I48" s="174"/>
      <c r="J48" s="175">
        <v>1</v>
      </c>
      <c r="K48" s="175">
        <v>1</v>
      </c>
      <c r="L48" s="162" t="s">
        <v>98</v>
      </c>
      <c r="M48" s="176">
        <v>20516.93</v>
      </c>
      <c r="N48" s="177">
        <v>20516.93</v>
      </c>
      <c r="O48" s="178"/>
    </row>
    <row r="49" s="3" customFormat="1" ht="15.95" customHeight="1" spans="1:15">
      <c r="A49" s="75"/>
      <c r="B49" s="76"/>
      <c r="C49" s="77"/>
      <c r="D49" s="78"/>
      <c r="E49" s="78"/>
      <c r="F49" s="78"/>
      <c r="G49" s="78"/>
      <c r="H49" s="78"/>
      <c r="I49" s="179"/>
      <c r="J49" s="180"/>
      <c r="K49" s="180"/>
      <c r="L49" s="181" t="s">
        <v>98</v>
      </c>
      <c r="M49" s="182"/>
      <c r="N49" s="183">
        <f>J49*K49*M49</f>
        <v>0</v>
      </c>
      <c r="O49" s="184"/>
    </row>
    <row r="50" s="3" customFormat="1" ht="15.95" customHeight="1" spans="1:15">
      <c r="A50" s="57" t="s">
        <v>57</v>
      </c>
      <c r="B50" s="58"/>
      <c r="C50" s="58"/>
      <c r="D50" s="58"/>
      <c r="E50" s="58"/>
      <c r="F50" s="58"/>
      <c r="G50" s="58"/>
      <c r="H50" s="58"/>
      <c r="I50" s="58"/>
      <c r="J50" s="149"/>
      <c r="K50" s="149"/>
      <c r="L50" s="149"/>
      <c r="M50" s="185"/>
      <c r="N50" s="186">
        <f>SUM(N38:N49)</f>
        <v>62838.93</v>
      </c>
      <c r="O50" s="152"/>
    </row>
    <row r="51" s="3" customFormat="1" ht="15.95" customHeight="1" spans="1:15">
      <c r="A51" s="59" t="s">
        <v>19</v>
      </c>
      <c r="B51" s="20" t="s">
        <v>17</v>
      </c>
      <c r="C51" s="60" t="s">
        <v>20</v>
      </c>
      <c r="D51" s="20"/>
      <c r="E51" s="20"/>
      <c r="F51" s="20"/>
      <c r="G51" s="20"/>
      <c r="H51" s="20"/>
      <c r="I51" s="20"/>
      <c r="J51" s="153" t="s">
        <v>21</v>
      </c>
      <c r="K51" s="60"/>
      <c r="L51" s="153" t="s">
        <v>23</v>
      </c>
      <c r="M51" s="154" t="s">
        <v>24</v>
      </c>
      <c r="N51" s="20" t="s">
        <v>60</v>
      </c>
      <c r="O51" s="155"/>
    </row>
    <row r="52" s="3" customFormat="1" ht="15.95" customHeight="1" spans="1:15">
      <c r="A52" s="61" t="s">
        <v>99</v>
      </c>
      <c r="B52" s="62" t="s">
        <v>100</v>
      </c>
      <c r="C52" s="62"/>
      <c r="D52" s="62"/>
      <c r="E52" s="62"/>
      <c r="F52" s="62"/>
      <c r="G52" s="62"/>
      <c r="H52" s="62"/>
      <c r="I52" s="62"/>
      <c r="J52" s="156"/>
      <c r="K52" s="156"/>
      <c r="L52" s="156"/>
      <c r="M52" s="157"/>
      <c r="N52" s="62"/>
      <c r="O52" s="158"/>
    </row>
    <row r="53" s="3" customFormat="1" ht="15.95" customHeight="1" spans="1:15">
      <c r="A53" s="79" t="s">
        <v>101</v>
      </c>
      <c r="B53" s="80" t="s">
        <v>102</v>
      </c>
      <c r="C53" s="81" t="s">
        <v>103</v>
      </c>
      <c r="D53" s="82"/>
      <c r="E53" s="82"/>
      <c r="F53" s="82"/>
      <c r="G53" s="82"/>
      <c r="H53" s="82"/>
      <c r="I53" s="187"/>
      <c r="J53" s="188">
        <v>30</v>
      </c>
      <c r="K53" s="189"/>
      <c r="L53" s="167" t="s">
        <v>67</v>
      </c>
      <c r="M53" s="118">
        <v>800</v>
      </c>
      <c r="N53" s="190">
        <f t="shared" ref="N53:N55" si="3">J53*M53</f>
        <v>24000</v>
      </c>
      <c r="O53" s="125" t="s">
        <v>104</v>
      </c>
    </row>
    <row r="54" s="3" customFormat="1" ht="15.95" customHeight="1" spans="1:15">
      <c r="A54" s="83"/>
      <c r="B54" s="84"/>
      <c r="C54" s="85"/>
      <c r="D54" s="86"/>
      <c r="E54" s="86"/>
      <c r="F54" s="86"/>
      <c r="G54" s="86"/>
      <c r="H54" s="86"/>
      <c r="I54" s="191"/>
      <c r="J54" s="188">
        <v>5</v>
      </c>
      <c r="K54" s="189"/>
      <c r="L54" s="167" t="s">
        <v>67</v>
      </c>
      <c r="M54" s="118">
        <v>1000</v>
      </c>
      <c r="N54" s="190">
        <f t="shared" si="3"/>
        <v>5000</v>
      </c>
      <c r="O54" s="125" t="s">
        <v>105</v>
      </c>
    </row>
    <row r="55" s="3" customFormat="1" ht="15.95" customHeight="1" spans="1:15">
      <c r="A55" s="87" t="s">
        <v>106</v>
      </c>
      <c r="B55" s="88" t="s">
        <v>107</v>
      </c>
      <c r="C55" s="89"/>
      <c r="D55" s="90"/>
      <c r="E55" s="90"/>
      <c r="F55" s="90"/>
      <c r="G55" s="90"/>
      <c r="H55" s="90"/>
      <c r="I55" s="192"/>
      <c r="J55" s="98"/>
      <c r="K55" s="193"/>
      <c r="L55" s="181" t="s">
        <v>108</v>
      </c>
      <c r="M55" s="194"/>
      <c r="N55" s="195">
        <f t="shared" si="3"/>
        <v>0</v>
      </c>
      <c r="O55" s="184"/>
    </row>
    <row r="56" s="3" customFormat="1" ht="15.95" customHeight="1" spans="1:15">
      <c r="A56" s="57" t="s">
        <v>57</v>
      </c>
      <c r="B56" s="58"/>
      <c r="C56" s="58"/>
      <c r="D56" s="58"/>
      <c r="E56" s="58"/>
      <c r="F56" s="58"/>
      <c r="G56" s="58"/>
      <c r="H56" s="58"/>
      <c r="I56" s="58"/>
      <c r="J56" s="149"/>
      <c r="K56" s="149"/>
      <c r="L56" s="149"/>
      <c r="M56" s="185"/>
      <c r="N56" s="186">
        <f>SUM(N53:N55)</f>
        <v>29000</v>
      </c>
      <c r="O56" s="152"/>
    </row>
    <row r="57" s="3" customFormat="1" ht="15.95" customHeight="1" spans="1:15">
      <c r="A57" s="59" t="s">
        <v>19</v>
      </c>
      <c r="B57" s="20" t="s">
        <v>17</v>
      </c>
      <c r="C57" s="60" t="s">
        <v>20</v>
      </c>
      <c r="D57" s="20"/>
      <c r="E57" s="20"/>
      <c r="F57" s="20"/>
      <c r="G57" s="20"/>
      <c r="H57" s="20"/>
      <c r="I57" s="20"/>
      <c r="J57" s="20" t="s">
        <v>58</v>
      </c>
      <c r="K57" s="20" t="s">
        <v>22</v>
      </c>
      <c r="L57" s="153" t="s">
        <v>23</v>
      </c>
      <c r="M57" s="154" t="s">
        <v>24</v>
      </c>
      <c r="N57" s="20" t="s">
        <v>60</v>
      </c>
      <c r="O57" s="155" t="s">
        <v>26</v>
      </c>
    </row>
    <row r="58" s="3" customFormat="1" ht="15.95" customHeight="1" spans="1:15">
      <c r="A58" s="49" t="s">
        <v>109</v>
      </c>
      <c r="B58" s="50" t="s">
        <v>110</v>
      </c>
      <c r="C58" s="50"/>
      <c r="D58" s="50"/>
      <c r="E58" s="50"/>
      <c r="F58" s="50"/>
      <c r="G58" s="50"/>
      <c r="H58" s="50"/>
      <c r="I58" s="50"/>
      <c r="J58" s="138"/>
      <c r="K58" s="138"/>
      <c r="L58" s="138"/>
      <c r="M58" s="139"/>
      <c r="N58" s="50"/>
      <c r="O58" s="140"/>
    </row>
    <row r="59" s="3" customFormat="1" ht="15.95" customHeight="1" spans="1:15">
      <c r="A59" s="51" t="s">
        <v>111</v>
      </c>
      <c r="B59" s="91" t="s">
        <v>112</v>
      </c>
      <c r="C59" s="92"/>
      <c r="D59" s="93"/>
      <c r="E59" s="93"/>
      <c r="F59" s="93"/>
      <c r="G59" s="93"/>
      <c r="H59" s="93"/>
      <c r="I59" s="196"/>
      <c r="J59" s="141">
        <v>2</v>
      </c>
      <c r="K59" s="141">
        <v>1</v>
      </c>
      <c r="L59" s="142" t="s">
        <v>51</v>
      </c>
      <c r="M59" s="197">
        <v>400</v>
      </c>
      <c r="N59" s="190">
        <f t="shared" ref="N59:N62" si="4">J59*K59*M59</f>
        <v>800</v>
      </c>
      <c r="O59" s="198">
        <v>43411</v>
      </c>
    </row>
    <row r="60" s="3" customFormat="1" ht="15.95" customHeight="1" spans="1:15">
      <c r="A60" s="94"/>
      <c r="B60" s="91" t="s">
        <v>112</v>
      </c>
      <c r="C60" s="95"/>
      <c r="D60" s="96"/>
      <c r="E60" s="96"/>
      <c r="F60" s="96"/>
      <c r="G60" s="96"/>
      <c r="H60" s="96"/>
      <c r="I60" s="199"/>
      <c r="J60" s="161">
        <v>7</v>
      </c>
      <c r="K60" s="161">
        <v>1</v>
      </c>
      <c r="L60" s="142" t="s">
        <v>51</v>
      </c>
      <c r="M60" s="197">
        <v>400</v>
      </c>
      <c r="N60" s="190">
        <f t="shared" si="4"/>
        <v>2800</v>
      </c>
      <c r="O60" s="200">
        <v>43412</v>
      </c>
    </row>
    <row r="61" s="3" customFormat="1" ht="15.95" customHeight="1" spans="1:15">
      <c r="A61" s="94"/>
      <c r="B61" s="91" t="s">
        <v>112</v>
      </c>
      <c r="C61" s="95"/>
      <c r="D61" s="96"/>
      <c r="E61" s="96"/>
      <c r="F61" s="96"/>
      <c r="G61" s="96"/>
      <c r="H61" s="96"/>
      <c r="I61" s="199"/>
      <c r="J61" s="161">
        <v>2</v>
      </c>
      <c r="K61" s="161">
        <v>1</v>
      </c>
      <c r="L61" s="142" t="s">
        <v>51</v>
      </c>
      <c r="M61" s="197">
        <v>400</v>
      </c>
      <c r="N61" s="190">
        <f t="shared" si="4"/>
        <v>800</v>
      </c>
      <c r="O61" s="200">
        <v>43413</v>
      </c>
    </row>
    <row r="62" s="3" customFormat="1" ht="22.5" spans="1:15">
      <c r="A62" s="75" t="s">
        <v>113</v>
      </c>
      <c r="B62" s="97" t="s">
        <v>114</v>
      </c>
      <c r="C62" s="98"/>
      <c r="D62" s="99"/>
      <c r="E62" s="99"/>
      <c r="F62" s="99"/>
      <c r="G62" s="99"/>
      <c r="H62" s="99"/>
      <c r="I62" s="193"/>
      <c r="J62" s="180">
        <v>9</v>
      </c>
      <c r="K62" s="180">
        <v>1</v>
      </c>
      <c r="L62" s="201" t="s">
        <v>51</v>
      </c>
      <c r="M62" s="197">
        <v>450</v>
      </c>
      <c r="N62" s="183">
        <f t="shared" si="4"/>
        <v>4050</v>
      </c>
      <c r="O62" s="202" t="s">
        <v>115</v>
      </c>
    </row>
    <row r="63" s="3" customFormat="1" ht="15.95" customHeight="1" spans="1:15">
      <c r="A63" s="61" t="s">
        <v>57</v>
      </c>
      <c r="B63" s="62"/>
      <c r="C63" s="62"/>
      <c r="D63" s="62"/>
      <c r="E63" s="62"/>
      <c r="F63" s="62"/>
      <c r="G63" s="62"/>
      <c r="H63" s="62"/>
      <c r="I63" s="62"/>
      <c r="J63" s="156"/>
      <c r="K63" s="156"/>
      <c r="L63" s="156"/>
      <c r="M63" s="157"/>
      <c r="N63" s="203">
        <f>SUM(N59:N62)</f>
        <v>8450</v>
      </c>
      <c r="O63" s="158"/>
    </row>
    <row r="64" s="3" customFormat="1" ht="15.95" customHeight="1" spans="1:15">
      <c r="A64" s="100" t="s">
        <v>116</v>
      </c>
      <c r="B64" s="101"/>
      <c r="C64" s="101"/>
      <c r="D64" s="101"/>
      <c r="E64" s="101"/>
      <c r="F64" s="101"/>
      <c r="G64" s="101"/>
      <c r="H64" s="101"/>
      <c r="I64" s="101"/>
      <c r="J64" s="204"/>
      <c r="K64" s="204"/>
      <c r="L64" s="204"/>
      <c r="M64" s="205"/>
      <c r="N64" s="206">
        <f>SUM(N23,N35,N50,N56,N63)</f>
        <v>189576.93</v>
      </c>
      <c r="O64" s="207"/>
    </row>
    <row r="65" s="3" customFormat="1" ht="15.95" customHeight="1" spans="1:15">
      <c r="A65" s="59" t="s">
        <v>19</v>
      </c>
      <c r="B65" s="20" t="s">
        <v>17</v>
      </c>
      <c r="C65" s="60" t="s">
        <v>20</v>
      </c>
      <c r="D65" s="20"/>
      <c r="E65" s="20"/>
      <c r="F65" s="20"/>
      <c r="G65" s="20"/>
      <c r="H65" s="20"/>
      <c r="I65" s="20"/>
      <c r="J65" s="153" t="s">
        <v>21</v>
      </c>
      <c r="K65" s="60"/>
      <c r="L65" s="153" t="s">
        <v>23</v>
      </c>
      <c r="M65" s="154" t="s">
        <v>24</v>
      </c>
      <c r="N65" s="20" t="s">
        <v>60</v>
      </c>
      <c r="O65" s="155" t="s">
        <v>26</v>
      </c>
    </row>
    <row r="66" s="3" customFormat="1" ht="15.95" customHeight="1" spans="1:15">
      <c r="A66" s="209" t="s">
        <v>117</v>
      </c>
      <c r="B66" s="50" t="s">
        <v>118</v>
      </c>
      <c r="C66" s="50"/>
      <c r="D66" s="50"/>
      <c r="E66" s="50"/>
      <c r="F66" s="50"/>
      <c r="G66" s="50"/>
      <c r="H66" s="50"/>
      <c r="I66" s="50"/>
      <c r="J66" s="138"/>
      <c r="K66" s="138"/>
      <c r="L66" s="138"/>
      <c r="M66" s="139"/>
      <c r="N66" s="50"/>
      <c r="O66" s="140"/>
    </row>
    <row r="67" s="3" customFormat="1" ht="15.95" customHeight="1" spans="1:15">
      <c r="A67" s="210" t="s">
        <v>119</v>
      </c>
      <c r="B67" s="211" t="s">
        <v>118</v>
      </c>
      <c r="C67" s="212" t="s">
        <v>120</v>
      </c>
      <c r="D67" s="213"/>
      <c r="E67" s="213"/>
      <c r="F67" s="213"/>
      <c r="G67" s="213"/>
      <c r="H67" s="213"/>
      <c r="I67" s="232"/>
      <c r="J67" s="233">
        <f>N64</f>
        <v>189576.93</v>
      </c>
      <c r="K67" s="234"/>
      <c r="L67" s="235"/>
      <c r="M67" s="236">
        <v>0.08</v>
      </c>
      <c r="N67" s="237">
        <f>J67*M67+0.65</f>
        <v>15166.8044</v>
      </c>
      <c r="O67" s="238"/>
    </row>
    <row r="68" s="3" customFormat="1" ht="15.95" customHeight="1" spans="1:15">
      <c r="A68" s="214" t="s">
        <v>57</v>
      </c>
      <c r="B68" s="215"/>
      <c r="C68" s="215"/>
      <c r="D68" s="215"/>
      <c r="E68" s="215"/>
      <c r="F68" s="215"/>
      <c r="G68" s="215"/>
      <c r="H68" s="215"/>
      <c r="I68" s="215"/>
      <c r="J68" s="239"/>
      <c r="K68" s="239"/>
      <c r="L68" s="239"/>
      <c r="M68" s="240"/>
      <c r="N68" s="241">
        <f>SUM(N67:N67)</f>
        <v>15166.8044</v>
      </c>
      <c r="O68" s="242"/>
    </row>
    <row r="69" s="3" customFormat="1" ht="15.95" customHeight="1" spans="1:15">
      <c r="A69" s="59" t="s">
        <v>19</v>
      </c>
      <c r="B69" s="20" t="s">
        <v>17</v>
      </c>
      <c r="C69" s="60" t="s">
        <v>20</v>
      </c>
      <c r="D69" s="20"/>
      <c r="E69" s="20"/>
      <c r="F69" s="20"/>
      <c r="G69" s="20"/>
      <c r="H69" s="20"/>
      <c r="I69" s="20"/>
      <c r="J69" s="20" t="s">
        <v>58</v>
      </c>
      <c r="K69" s="20" t="s">
        <v>22</v>
      </c>
      <c r="L69" s="153" t="s">
        <v>23</v>
      </c>
      <c r="M69" s="154" t="s">
        <v>24</v>
      </c>
      <c r="N69" s="20" t="s">
        <v>60</v>
      </c>
      <c r="O69" s="155" t="s">
        <v>26</v>
      </c>
    </row>
    <row r="70" s="3" customFormat="1" ht="15.95" customHeight="1" spans="1:15">
      <c r="A70" s="209" t="s">
        <v>121</v>
      </c>
      <c r="B70" s="50" t="s">
        <v>122</v>
      </c>
      <c r="C70" s="50"/>
      <c r="D70" s="50"/>
      <c r="E70" s="50"/>
      <c r="F70" s="50"/>
      <c r="G70" s="50"/>
      <c r="H70" s="50"/>
      <c r="I70" s="50"/>
      <c r="J70" s="138"/>
      <c r="K70" s="138"/>
      <c r="L70" s="138"/>
      <c r="M70" s="139"/>
      <c r="N70" s="50"/>
      <c r="O70" s="140"/>
    </row>
    <row r="71" s="3" customFormat="1" ht="15.95" customHeight="1" spans="1:15">
      <c r="A71" s="210" t="s">
        <v>123</v>
      </c>
      <c r="B71" s="211" t="s">
        <v>124</v>
      </c>
      <c r="C71" s="212" t="s">
        <v>125</v>
      </c>
      <c r="D71" s="213"/>
      <c r="E71" s="213"/>
      <c r="F71" s="213"/>
      <c r="G71" s="213"/>
      <c r="H71" s="213"/>
      <c r="I71" s="232"/>
      <c r="J71" s="169">
        <v>2</v>
      </c>
      <c r="K71" s="169">
        <v>6</v>
      </c>
      <c r="L71" s="235" t="s">
        <v>51</v>
      </c>
      <c r="M71" s="243">
        <v>1800</v>
      </c>
      <c r="N71" s="244">
        <f>J71*K71*M71</f>
        <v>21600</v>
      </c>
      <c r="O71" s="238"/>
    </row>
    <row r="72" s="3" customFormat="1" ht="15.95" customHeight="1" spans="1:15">
      <c r="A72" s="214" t="s">
        <v>57</v>
      </c>
      <c r="B72" s="215"/>
      <c r="C72" s="215"/>
      <c r="D72" s="215"/>
      <c r="E72" s="215"/>
      <c r="F72" s="215"/>
      <c r="G72" s="215"/>
      <c r="H72" s="215"/>
      <c r="I72" s="215"/>
      <c r="J72" s="239"/>
      <c r="K72" s="239"/>
      <c r="L72" s="239"/>
      <c r="M72" s="245"/>
      <c r="N72" s="246">
        <f>SUM(N71:N71)</f>
        <v>21600</v>
      </c>
      <c r="O72" s="242"/>
    </row>
    <row r="73" s="3" customFormat="1" ht="15.95" customHeight="1" spans="1:15">
      <c r="A73" s="59" t="s">
        <v>19</v>
      </c>
      <c r="B73" s="20" t="s">
        <v>17</v>
      </c>
      <c r="C73" s="153" t="s">
        <v>20</v>
      </c>
      <c r="D73" s="216"/>
      <c r="E73" s="216"/>
      <c r="F73" s="216"/>
      <c r="G73" s="60"/>
      <c r="H73" s="20" t="s">
        <v>126</v>
      </c>
      <c r="I73" s="20" t="s">
        <v>127</v>
      </c>
      <c r="J73" s="153" t="s">
        <v>58</v>
      </c>
      <c r="K73" s="60"/>
      <c r="L73" s="153" t="s">
        <v>23</v>
      </c>
      <c r="M73" s="154" t="s">
        <v>24</v>
      </c>
      <c r="N73" s="20" t="s">
        <v>60</v>
      </c>
      <c r="O73" s="155" t="s">
        <v>26</v>
      </c>
    </row>
    <row r="74" s="3" customFormat="1" ht="15.95" customHeight="1" spans="1:15">
      <c r="A74" s="49" t="s">
        <v>128</v>
      </c>
      <c r="B74" s="50" t="s">
        <v>129</v>
      </c>
      <c r="C74" s="50"/>
      <c r="D74" s="50"/>
      <c r="E74" s="50"/>
      <c r="F74" s="50"/>
      <c r="G74" s="50"/>
      <c r="H74" s="50"/>
      <c r="I74" s="50"/>
      <c r="J74" s="138"/>
      <c r="K74" s="138"/>
      <c r="L74" s="138"/>
      <c r="M74" s="139"/>
      <c r="N74" s="50"/>
      <c r="O74" s="140"/>
    </row>
    <row r="75" s="3" customFormat="1" ht="15.95" customHeight="1" spans="1:15">
      <c r="A75" s="71" t="s">
        <v>130</v>
      </c>
      <c r="B75" s="217" t="s">
        <v>131</v>
      </c>
      <c r="C75" s="218" t="s">
        <v>132</v>
      </c>
      <c r="D75" s="218"/>
      <c r="E75" s="218"/>
      <c r="F75" s="218"/>
      <c r="G75" s="218"/>
      <c r="H75" s="219" t="s">
        <v>133</v>
      </c>
      <c r="I75" s="219" t="s">
        <v>134</v>
      </c>
      <c r="J75" s="175" t="s">
        <v>135</v>
      </c>
      <c r="K75" s="175"/>
      <c r="L75" s="112" t="s">
        <v>136</v>
      </c>
      <c r="M75" s="176">
        <v>1</v>
      </c>
      <c r="N75" s="177">
        <v>137651</v>
      </c>
      <c r="O75" s="178"/>
    </row>
    <row r="76" s="3" customFormat="1" ht="15.95" customHeight="1" spans="1:15">
      <c r="A76" s="220" t="s">
        <v>137</v>
      </c>
      <c r="B76" s="221" t="s">
        <v>138</v>
      </c>
      <c r="C76" s="222" t="s">
        <v>139</v>
      </c>
      <c r="D76" s="222"/>
      <c r="E76" s="222"/>
      <c r="F76" s="222"/>
      <c r="G76" s="222"/>
      <c r="H76" s="223"/>
      <c r="I76" s="223"/>
      <c r="J76" s="146"/>
      <c r="K76" s="146"/>
      <c r="L76" s="117" t="s">
        <v>136</v>
      </c>
      <c r="M76" s="122"/>
      <c r="N76" s="123">
        <f t="shared" ref="N76:N78" si="5">J76*M76</f>
        <v>0</v>
      </c>
      <c r="O76" s="125"/>
    </row>
    <row r="77" s="3" customFormat="1" ht="15.95" customHeight="1" spans="1:15">
      <c r="A77" s="220" t="s">
        <v>140</v>
      </c>
      <c r="B77" s="221" t="s">
        <v>141</v>
      </c>
      <c r="C77" s="222" t="s">
        <v>139</v>
      </c>
      <c r="D77" s="222"/>
      <c r="E77" s="222"/>
      <c r="F77" s="222"/>
      <c r="G77" s="222"/>
      <c r="H77" s="223"/>
      <c r="I77" s="223"/>
      <c r="J77" s="146"/>
      <c r="K77" s="146"/>
      <c r="L77" s="117" t="s">
        <v>136</v>
      </c>
      <c r="M77" s="122"/>
      <c r="N77" s="123">
        <f t="shared" si="5"/>
        <v>0</v>
      </c>
      <c r="O77" s="125"/>
    </row>
    <row r="78" s="3" customFormat="1" ht="15.95" customHeight="1" spans="1:15">
      <c r="A78" s="220" t="s">
        <v>142</v>
      </c>
      <c r="B78" s="221" t="s">
        <v>143</v>
      </c>
      <c r="C78" s="222" t="s">
        <v>139</v>
      </c>
      <c r="D78" s="222"/>
      <c r="E78" s="222"/>
      <c r="F78" s="222"/>
      <c r="G78" s="222"/>
      <c r="H78" s="223"/>
      <c r="I78" s="223"/>
      <c r="J78" s="146"/>
      <c r="K78" s="146"/>
      <c r="L78" s="117" t="s">
        <v>136</v>
      </c>
      <c r="M78" s="122"/>
      <c r="N78" s="123">
        <f t="shared" si="5"/>
        <v>0</v>
      </c>
      <c r="O78" s="125"/>
    </row>
    <row r="79" s="3" customFormat="1" ht="15.95" customHeight="1" spans="1:15">
      <c r="A79" s="224"/>
      <c r="B79" s="225" t="s">
        <v>118</v>
      </c>
      <c r="C79" s="226" t="s">
        <v>144</v>
      </c>
      <c r="D79" s="226"/>
      <c r="E79" s="226"/>
      <c r="F79" s="226"/>
      <c r="G79" s="226"/>
      <c r="H79" s="226"/>
      <c r="I79" s="226"/>
      <c r="J79" s="226"/>
      <c r="K79" s="226"/>
      <c r="L79" s="226"/>
      <c r="M79" s="247">
        <v>0.03</v>
      </c>
      <c r="N79" s="248">
        <f>SUM(N75,N78)*M79</f>
        <v>4129.53</v>
      </c>
      <c r="O79" s="249"/>
    </row>
    <row r="80" s="3" customFormat="1" ht="15.95" customHeight="1" spans="1:15">
      <c r="A80" s="214" t="s">
        <v>57</v>
      </c>
      <c r="B80" s="215"/>
      <c r="C80" s="215"/>
      <c r="D80" s="215"/>
      <c r="E80" s="215"/>
      <c r="F80" s="215"/>
      <c r="G80" s="215"/>
      <c r="H80" s="215"/>
      <c r="I80" s="215"/>
      <c r="J80" s="239"/>
      <c r="K80" s="239"/>
      <c r="L80" s="239"/>
      <c r="M80" s="240"/>
      <c r="N80" s="241">
        <f>SUM(N75:N79)</f>
        <v>141780.53</v>
      </c>
      <c r="O80" s="242"/>
    </row>
    <row r="81" s="3" customFormat="1" ht="15.95" customHeight="1" spans="1:15">
      <c r="A81" s="59" t="s">
        <v>19</v>
      </c>
      <c r="B81" s="20" t="s">
        <v>17</v>
      </c>
      <c r="C81" s="60" t="s">
        <v>20</v>
      </c>
      <c r="D81" s="20"/>
      <c r="E81" s="20"/>
      <c r="F81" s="20"/>
      <c r="G81" s="20"/>
      <c r="H81" s="20"/>
      <c r="I81" s="20"/>
      <c r="J81" s="153" t="s">
        <v>21</v>
      </c>
      <c r="K81" s="60"/>
      <c r="L81" s="153" t="s">
        <v>23</v>
      </c>
      <c r="M81" s="154" t="s">
        <v>24</v>
      </c>
      <c r="N81" s="20" t="s">
        <v>60</v>
      </c>
      <c r="O81" s="155" t="s">
        <v>26</v>
      </c>
    </row>
    <row r="82" s="3" customFormat="1" ht="15.95" customHeight="1" spans="1:15">
      <c r="A82" s="209" t="s">
        <v>145</v>
      </c>
      <c r="B82" s="50" t="s">
        <v>146</v>
      </c>
      <c r="C82" s="50"/>
      <c r="D82" s="50"/>
      <c r="E82" s="50"/>
      <c r="F82" s="50"/>
      <c r="G82" s="50"/>
      <c r="H82" s="50"/>
      <c r="I82" s="50"/>
      <c r="J82" s="138"/>
      <c r="K82" s="138"/>
      <c r="L82" s="138"/>
      <c r="M82" s="139"/>
      <c r="N82" s="50"/>
      <c r="O82" s="140"/>
    </row>
    <row r="83" s="3" customFormat="1" ht="15.95" customHeight="1" spans="1:15">
      <c r="A83" s="210" t="s">
        <v>147</v>
      </c>
      <c r="B83" s="211" t="s">
        <v>146</v>
      </c>
      <c r="C83" s="227"/>
      <c r="D83" s="228"/>
      <c r="E83" s="228"/>
      <c r="F83" s="228"/>
      <c r="G83" s="228"/>
      <c r="H83" s="228"/>
      <c r="I83" s="250"/>
      <c r="J83" s="233">
        <f>SUM(N64,N68,N72,N80)</f>
        <v>368124.2644</v>
      </c>
      <c r="K83" s="234"/>
      <c r="L83" s="235"/>
      <c r="M83" s="236">
        <v>0.06</v>
      </c>
      <c r="N83" s="237">
        <f>J83*M83</f>
        <v>22087.455864</v>
      </c>
      <c r="O83" s="238"/>
    </row>
    <row r="84" s="3" customFormat="1" ht="15.95" customHeight="1" spans="1:15">
      <c r="A84" s="100" t="s">
        <v>57</v>
      </c>
      <c r="B84" s="101"/>
      <c r="C84" s="101"/>
      <c r="D84" s="101"/>
      <c r="E84" s="101"/>
      <c r="F84" s="101"/>
      <c r="G84" s="101"/>
      <c r="H84" s="101"/>
      <c r="I84" s="101"/>
      <c r="J84" s="204"/>
      <c r="K84" s="204"/>
      <c r="L84" s="204"/>
      <c r="M84" s="205"/>
      <c r="N84" s="206">
        <f>SUM(N83,J83)</f>
        <v>390211.720264</v>
      </c>
      <c r="O84" s="207"/>
    </row>
    <row r="85" s="3" customFormat="1" ht="15.95" customHeight="1" spans="1:15">
      <c r="A85" s="44"/>
      <c r="B85" s="45" t="s">
        <v>148</v>
      </c>
      <c r="C85" s="45"/>
      <c r="D85" s="45"/>
      <c r="E85" s="45"/>
      <c r="F85" s="45"/>
      <c r="G85" s="45"/>
      <c r="H85" s="45"/>
      <c r="I85" s="45"/>
      <c r="J85" s="131"/>
      <c r="K85" s="131"/>
      <c r="L85" s="131"/>
      <c r="M85" s="251"/>
      <c r="N85" s="252"/>
      <c r="O85" s="253"/>
    </row>
    <row r="86" s="3" customFormat="1" ht="15" customHeight="1" spans="10:12">
      <c r="J86" s="5"/>
      <c r="K86" s="5"/>
      <c r="L86" s="5"/>
    </row>
    <row r="87" s="3" customFormat="1" ht="15" customHeight="1" spans="10:12">
      <c r="J87" s="5"/>
      <c r="K87" s="5"/>
      <c r="L87" s="5"/>
    </row>
    <row r="88" s="3" customFormat="1" ht="15" customHeight="1" spans="10:12">
      <c r="J88" s="5"/>
      <c r="K88" s="5"/>
      <c r="L88" s="5"/>
    </row>
    <row r="89" s="3" customFormat="1" ht="15" customHeight="1" spans="10:12">
      <c r="J89" s="5"/>
      <c r="K89" s="5"/>
      <c r="L89" s="5"/>
    </row>
    <row r="90" s="3" customFormat="1" ht="15" customHeight="1" spans="10:12">
      <c r="J90" s="5"/>
      <c r="K90" s="5"/>
      <c r="L90" s="5"/>
    </row>
    <row r="91" s="3" customFormat="1" ht="15" customHeight="1" spans="10:12">
      <c r="J91" s="5"/>
      <c r="K91" s="5"/>
      <c r="L91" s="5"/>
    </row>
    <row r="92" s="3" customFormat="1" ht="15" customHeight="1" spans="10:12">
      <c r="J92" s="5"/>
      <c r="K92" s="5"/>
      <c r="L92" s="5"/>
    </row>
    <row r="93" s="3" customFormat="1" ht="15" customHeight="1" spans="10:12">
      <c r="J93" s="5"/>
      <c r="K93" s="5"/>
      <c r="L93" s="5"/>
    </row>
    <row r="94" s="3" customFormat="1" ht="15" customHeight="1" spans="10:12">
      <c r="J94" s="5"/>
      <c r="K94" s="5"/>
      <c r="L94" s="5"/>
    </row>
    <row r="95" s="3" customFormat="1" ht="15" customHeight="1" spans="10:12">
      <c r="J95" s="5"/>
      <c r="K95" s="5"/>
      <c r="L95" s="5"/>
    </row>
    <row r="96" s="3" customFormat="1" ht="15" customHeight="1" spans="10:12">
      <c r="J96" s="5"/>
      <c r="K96" s="5"/>
      <c r="L96" s="5"/>
    </row>
    <row r="97" s="3" customFormat="1" ht="15" customHeight="1" spans="10:12">
      <c r="J97" s="5"/>
      <c r="K97" s="5"/>
      <c r="L97" s="5"/>
    </row>
    <row r="98" s="3" customFormat="1" ht="15" customHeight="1" spans="10:12">
      <c r="J98" s="5"/>
      <c r="K98" s="5"/>
      <c r="L98" s="5"/>
    </row>
    <row r="99" s="3" customFormat="1" ht="15" customHeight="1" spans="10:12">
      <c r="J99" s="5"/>
      <c r="K99" s="5"/>
      <c r="L99" s="5"/>
    </row>
    <row r="100" s="3" customFormat="1" ht="15" customHeight="1" spans="10:12">
      <c r="J100" s="5"/>
      <c r="K100" s="5"/>
      <c r="L100" s="5"/>
    </row>
    <row r="101" s="3" customFormat="1" ht="15" customHeight="1" spans="10:12">
      <c r="J101" s="5"/>
      <c r="K101" s="5"/>
      <c r="L101" s="5"/>
    </row>
    <row r="102" s="3" customFormat="1" ht="15" customHeight="1" spans="10:12">
      <c r="J102" s="5"/>
      <c r="K102" s="5"/>
      <c r="L102" s="5"/>
    </row>
    <row r="103" s="3" customFormat="1" ht="15" customHeight="1" spans="10:12">
      <c r="J103" s="5"/>
      <c r="K103" s="5"/>
      <c r="L103" s="5"/>
    </row>
    <row r="104" s="3" customFormat="1" ht="15" customHeight="1" spans="10:12">
      <c r="J104" s="5"/>
      <c r="K104" s="5"/>
      <c r="L104" s="5"/>
    </row>
    <row r="105" s="3" customFormat="1" ht="15" customHeight="1" spans="10:12">
      <c r="J105" s="5"/>
      <c r="K105" s="5"/>
      <c r="L105" s="5"/>
    </row>
    <row r="106" s="3" customFormat="1" ht="15" customHeight="1" spans="10:12">
      <c r="J106" s="5"/>
      <c r="K106" s="5"/>
      <c r="L106" s="5"/>
    </row>
    <row r="107" s="3" customFormat="1" ht="15" customHeight="1" spans="10:12">
      <c r="J107" s="5"/>
      <c r="K107" s="5"/>
      <c r="L107" s="5"/>
    </row>
    <row r="108" s="3" customFormat="1" ht="15" customHeight="1" spans="10:12">
      <c r="J108" s="5"/>
      <c r="K108" s="5"/>
      <c r="L108" s="5"/>
    </row>
    <row r="109" s="3" customFormat="1" ht="15" customHeight="1" spans="1:12">
      <c r="A109" s="229"/>
      <c r="B109" s="229"/>
      <c r="C109" s="229"/>
      <c r="D109" s="230"/>
      <c r="E109" s="231"/>
      <c r="J109" s="5"/>
      <c r="K109" s="5"/>
      <c r="L109" s="5"/>
    </row>
    <row r="110" s="3" customFormat="1" ht="15" customHeight="1" spans="1:12">
      <c r="A110" s="229" t="s">
        <v>70</v>
      </c>
      <c r="B110" s="229" t="s">
        <v>149</v>
      </c>
      <c r="C110" s="229" t="s">
        <v>133</v>
      </c>
      <c r="D110" s="230" t="s">
        <v>134</v>
      </c>
      <c r="E110" s="231" t="s">
        <v>150</v>
      </c>
      <c r="J110" s="5"/>
      <c r="K110" s="5"/>
      <c r="L110" s="5"/>
    </row>
    <row r="111" s="3" customFormat="1" ht="15" customHeight="1" spans="1:12">
      <c r="A111" s="229" t="s">
        <v>34</v>
      </c>
      <c r="B111" s="229" t="s">
        <v>151</v>
      </c>
      <c r="C111" s="229" t="s">
        <v>152</v>
      </c>
      <c r="D111" s="230" t="s">
        <v>153</v>
      </c>
      <c r="E111" s="231" t="s">
        <v>65</v>
      </c>
      <c r="J111" s="5"/>
      <c r="K111" s="5"/>
      <c r="L111" s="5"/>
    </row>
    <row r="112" s="3" customFormat="1" ht="15" customHeight="1" spans="1:12">
      <c r="A112" s="229"/>
      <c r="B112" s="229" t="s">
        <v>154</v>
      </c>
      <c r="C112" s="229" t="s">
        <v>155</v>
      </c>
      <c r="D112" s="230"/>
      <c r="E112" s="231" t="s">
        <v>156</v>
      </c>
      <c r="J112" s="5"/>
      <c r="K112" s="5"/>
      <c r="L112" s="5"/>
    </row>
    <row r="113" s="3" customFormat="1" ht="15" customHeight="1" spans="1:12">
      <c r="A113" s="229">
        <v>1</v>
      </c>
      <c r="B113" s="229"/>
      <c r="J113" s="5"/>
      <c r="K113" s="5"/>
      <c r="L113" s="5"/>
    </row>
    <row r="114" s="3" customFormat="1" ht="15" customHeight="1" spans="1:12">
      <c r="A114" s="229">
        <f t="shared" ref="A114:A143" si="6">A113+1</f>
        <v>2</v>
      </c>
      <c r="B114" s="229"/>
      <c r="J114" s="5"/>
      <c r="K114" s="5"/>
      <c r="L114" s="5"/>
    </row>
    <row r="115" s="3" customFormat="1" ht="15" customHeight="1" spans="1:12">
      <c r="A115" s="229">
        <f t="shared" si="6"/>
        <v>3</v>
      </c>
      <c r="B115" s="229"/>
      <c r="J115" s="5"/>
      <c r="K115" s="5"/>
      <c r="L115" s="5"/>
    </row>
    <row r="116" s="3" customFormat="1" ht="15" customHeight="1" spans="1:12">
      <c r="A116" s="229">
        <f t="shared" si="6"/>
        <v>4</v>
      </c>
      <c r="B116" s="229"/>
      <c r="J116" s="5"/>
      <c r="K116" s="5"/>
      <c r="L116" s="5"/>
    </row>
    <row r="117" s="3" customFormat="1" ht="15" customHeight="1" spans="1:12">
      <c r="A117" s="229">
        <f t="shared" si="6"/>
        <v>5</v>
      </c>
      <c r="B117" s="229"/>
      <c r="J117" s="5"/>
      <c r="K117" s="5"/>
      <c r="L117" s="5"/>
    </row>
    <row r="118" s="3" customFormat="1" ht="15" customHeight="1" spans="1:12">
      <c r="A118" s="229">
        <f t="shared" si="6"/>
        <v>6</v>
      </c>
      <c r="B118" s="229"/>
      <c r="J118" s="5"/>
      <c r="K118" s="5"/>
      <c r="L118" s="5"/>
    </row>
    <row r="119" s="3" customFormat="1" ht="15" customHeight="1" spans="1:12">
      <c r="A119" s="229">
        <f t="shared" si="6"/>
        <v>7</v>
      </c>
      <c r="B119" s="229"/>
      <c r="J119" s="5"/>
      <c r="K119" s="5"/>
      <c r="L119" s="5"/>
    </row>
    <row r="120" s="3" customFormat="1" ht="15" customHeight="1" spans="1:12">
      <c r="A120" s="229">
        <f t="shared" si="6"/>
        <v>8</v>
      </c>
      <c r="B120" s="229"/>
      <c r="J120" s="5"/>
      <c r="K120" s="5"/>
      <c r="L120" s="5"/>
    </row>
    <row r="121" s="3" customFormat="1" ht="15" customHeight="1" spans="1:12">
      <c r="A121" s="229">
        <f t="shared" si="6"/>
        <v>9</v>
      </c>
      <c r="B121" s="229"/>
      <c r="J121" s="5"/>
      <c r="K121" s="5"/>
      <c r="L121" s="5"/>
    </row>
    <row r="122" s="3" customFormat="1" ht="15" customHeight="1" spans="1:12">
      <c r="A122" s="229">
        <f t="shared" si="6"/>
        <v>10</v>
      </c>
      <c r="B122" s="229"/>
      <c r="J122" s="5"/>
      <c r="K122" s="5"/>
      <c r="L122" s="5"/>
    </row>
    <row r="123" s="3" customFormat="1" ht="15" customHeight="1" spans="1:12">
      <c r="A123" s="229">
        <f t="shared" si="6"/>
        <v>11</v>
      </c>
      <c r="B123" s="229"/>
      <c r="J123" s="5"/>
      <c r="K123" s="5"/>
      <c r="L123" s="5"/>
    </row>
    <row r="124" s="3" customFormat="1" ht="15" customHeight="1" spans="1:12">
      <c r="A124" s="229">
        <f t="shared" si="6"/>
        <v>12</v>
      </c>
      <c r="B124" s="229"/>
      <c r="J124" s="5"/>
      <c r="K124" s="5"/>
      <c r="L124" s="5"/>
    </row>
    <row r="125" s="3" customFormat="1" ht="15" customHeight="1" spans="1:12">
      <c r="A125" s="229">
        <f t="shared" si="6"/>
        <v>13</v>
      </c>
      <c r="B125" s="229"/>
      <c r="J125" s="5"/>
      <c r="K125" s="5"/>
      <c r="L125" s="5"/>
    </row>
    <row r="126" s="3" customFormat="1" ht="15" customHeight="1" spans="1:12">
      <c r="A126" s="229">
        <f t="shared" si="6"/>
        <v>14</v>
      </c>
      <c r="B126" s="229"/>
      <c r="J126" s="5"/>
      <c r="K126" s="5"/>
      <c r="L126" s="5"/>
    </row>
    <row r="127" s="3" customFormat="1" ht="15" customHeight="1" spans="1:12">
      <c r="A127" s="229">
        <f t="shared" si="6"/>
        <v>15</v>
      </c>
      <c r="B127" s="229"/>
      <c r="J127" s="5"/>
      <c r="K127" s="5"/>
      <c r="L127" s="5"/>
    </row>
    <row r="128" s="3" customFormat="1" ht="15" customHeight="1" spans="1:12">
      <c r="A128" s="229">
        <f t="shared" si="6"/>
        <v>16</v>
      </c>
      <c r="B128" s="229"/>
      <c r="J128" s="5"/>
      <c r="K128" s="5"/>
      <c r="L128" s="5"/>
    </row>
    <row r="129" s="3" customFormat="1" ht="15" customHeight="1" spans="1:12">
      <c r="A129" s="229">
        <f t="shared" si="6"/>
        <v>17</v>
      </c>
      <c r="B129" s="229"/>
      <c r="J129" s="5"/>
      <c r="K129" s="5"/>
      <c r="L129" s="5"/>
    </row>
    <row r="130" s="3" customFormat="1" ht="15" customHeight="1" spans="1:12">
      <c r="A130" s="229">
        <f t="shared" si="6"/>
        <v>18</v>
      </c>
      <c r="B130" s="229"/>
      <c r="J130" s="5"/>
      <c r="K130" s="5"/>
      <c r="L130" s="5"/>
    </row>
    <row r="131" s="3" customFormat="1" ht="15" customHeight="1" spans="1:12">
      <c r="A131" s="229">
        <f t="shared" si="6"/>
        <v>19</v>
      </c>
      <c r="B131" s="229"/>
      <c r="J131" s="5"/>
      <c r="K131" s="5"/>
      <c r="L131" s="5"/>
    </row>
    <row r="132" s="3" customFormat="1" ht="15" customHeight="1" spans="1:12">
      <c r="A132" s="229">
        <f t="shared" si="6"/>
        <v>20</v>
      </c>
      <c r="B132" s="229"/>
      <c r="J132" s="5"/>
      <c r="K132" s="5"/>
      <c r="L132" s="5"/>
    </row>
    <row r="133" s="3" customFormat="1" ht="15" customHeight="1" spans="1:12">
      <c r="A133" s="229">
        <f t="shared" si="6"/>
        <v>21</v>
      </c>
      <c r="B133" s="229"/>
      <c r="J133" s="5"/>
      <c r="K133" s="5"/>
      <c r="L133" s="5"/>
    </row>
    <row r="134" s="3" customFormat="1" ht="15" customHeight="1" spans="1:12">
      <c r="A134" s="229">
        <f t="shared" si="6"/>
        <v>22</v>
      </c>
      <c r="B134" s="229"/>
      <c r="J134" s="5"/>
      <c r="K134" s="5"/>
      <c r="L134" s="5"/>
    </row>
    <row r="135" s="3" customFormat="1" ht="15" customHeight="1" spans="1:12">
      <c r="A135" s="229">
        <f t="shared" si="6"/>
        <v>23</v>
      </c>
      <c r="B135" s="229"/>
      <c r="J135" s="5"/>
      <c r="K135" s="5"/>
      <c r="L135" s="5"/>
    </row>
    <row r="136" s="3" customFormat="1" ht="15" customHeight="1" spans="1:12">
      <c r="A136" s="229">
        <f t="shared" si="6"/>
        <v>24</v>
      </c>
      <c r="B136" s="229"/>
      <c r="J136" s="5"/>
      <c r="K136" s="5"/>
      <c r="L136" s="5"/>
    </row>
    <row r="137" s="3" customFormat="1" ht="15" customHeight="1" spans="1:12">
      <c r="A137" s="229">
        <f t="shared" si="6"/>
        <v>25</v>
      </c>
      <c r="B137" s="229"/>
      <c r="J137" s="5"/>
      <c r="K137" s="5"/>
      <c r="L137" s="5"/>
    </row>
    <row r="138" s="3" customFormat="1" ht="15" customHeight="1" spans="1:12">
      <c r="A138" s="229">
        <f t="shared" si="6"/>
        <v>26</v>
      </c>
      <c r="B138" s="229"/>
      <c r="J138" s="5"/>
      <c r="K138" s="5"/>
      <c r="L138" s="5"/>
    </row>
    <row r="139" s="3" customFormat="1" ht="15" customHeight="1" spans="1:12">
      <c r="A139" s="229">
        <f t="shared" si="6"/>
        <v>27</v>
      </c>
      <c r="B139" s="229"/>
      <c r="J139" s="5"/>
      <c r="K139" s="5"/>
      <c r="L139" s="5"/>
    </row>
    <row r="140" s="3" customFormat="1" ht="15" customHeight="1" spans="1:12">
      <c r="A140" s="229">
        <f t="shared" si="6"/>
        <v>28</v>
      </c>
      <c r="B140" s="229"/>
      <c r="J140" s="5"/>
      <c r="K140" s="5"/>
      <c r="L140" s="5"/>
    </row>
    <row r="141" s="3" customFormat="1" ht="15" customHeight="1" spans="1:12">
      <c r="A141" s="229">
        <f t="shared" si="6"/>
        <v>29</v>
      </c>
      <c r="B141" s="229"/>
      <c r="J141" s="5"/>
      <c r="K141" s="5"/>
      <c r="L141" s="5"/>
    </row>
    <row r="142" s="3" customFormat="1" ht="15" customHeight="1" spans="1:12">
      <c r="A142" s="229">
        <f t="shared" si="6"/>
        <v>30</v>
      </c>
      <c r="B142" s="229"/>
      <c r="J142" s="5"/>
      <c r="K142" s="5"/>
      <c r="L142" s="5"/>
    </row>
    <row r="143" s="3" customFormat="1" ht="15" customHeight="1" spans="1:12">
      <c r="A143" s="229">
        <f t="shared" si="6"/>
        <v>31</v>
      </c>
      <c r="B143" s="229"/>
      <c r="J143" s="5"/>
      <c r="K143" s="5"/>
      <c r="L143" s="5"/>
    </row>
    <row r="144" s="3" customFormat="1" ht="15" customHeight="1" spans="10:12">
      <c r="J144" s="5"/>
      <c r="K144" s="5"/>
      <c r="L144" s="5"/>
    </row>
    <row r="145" s="3" customFormat="1" ht="15" customHeight="1" spans="10:12">
      <c r="J145" s="5"/>
      <c r="K145" s="5"/>
      <c r="L145" s="5"/>
    </row>
    <row r="146" s="3" customFormat="1" ht="15" customHeight="1" spans="10:12">
      <c r="J146" s="5"/>
      <c r="K146" s="5"/>
      <c r="L146" s="5"/>
    </row>
    <row r="147" s="3" customFormat="1" ht="15" customHeight="1" spans="10:12">
      <c r="J147" s="5"/>
      <c r="K147" s="5"/>
      <c r="L147" s="5"/>
    </row>
    <row r="148" s="3" customFormat="1" ht="15" customHeight="1" spans="10:12">
      <c r="J148" s="5"/>
      <c r="K148" s="5"/>
      <c r="L148" s="5"/>
    </row>
    <row r="149" s="3" customFormat="1" ht="15" customHeight="1" spans="10:12">
      <c r="J149" s="5"/>
      <c r="K149" s="5"/>
      <c r="L149" s="5"/>
    </row>
    <row r="150" s="3" customFormat="1" ht="15" customHeight="1" spans="10:12">
      <c r="J150" s="5"/>
      <c r="K150" s="5"/>
      <c r="L150" s="5"/>
    </row>
    <row r="151" s="3" customFormat="1" ht="15" customHeight="1" spans="10:12">
      <c r="J151" s="5"/>
      <c r="K151" s="5"/>
      <c r="L151" s="5"/>
    </row>
    <row r="152" s="3" customFormat="1" ht="15" customHeight="1" spans="10:12">
      <c r="J152" s="5"/>
      <c r="K152" s="5"/>
      <c r="L152" s="5"/>
    </row>
    <row r="153" s="3" customFormat="1" ht="15" customHeight="1" spans="10:12">
      <c r="J153" s="5"/>
      <c r="K153" s="5"/>
      <c r="L153" s="5"/>
    </row>
    <row r="154" s="3" customFormat="1" ht="15" customHeight="1" spans="10:12">
      <c r="J154" s="5"/>
      <c r="K154" s="5"/>
      <c r="L154" s="5"/>
    </row>
    <row r="155" s="3" customFormat="1" ht="15" customHeight="1" spans="10:12">
      <c r="J155" s="5"/>
      <c r="K155" s="5"/>
      <c r="L155" s="5"/>
    </row>
    <row r="156" s="3" customFormat="1" ht="15" customHeight="1" spans="10:12">
      <c r="J156" s="5"/>
      <c r="K156" s="5"/>
      <c r="L156" s="5"/>
    </row>
    <row r="157" s="3" customFormat="1" ht="15" customHeight="1" spans="10:12">
      <c r="J157" s="5"/>
      <c r="K157" s="5"/>
      <c r="L157" s="5"/>
    </row>
    <row r="158" s="3" customFormat="1" ht="15" customHeight="1" spans="10:12">
      <c r="J158" s="5"/>
      <c r="K158" s="5"/>
      <c r="L158" s="5"/>
    </row>
    <row r="159" s="3" customFormat="1" ht="15" customHeight="1" spans="10:12">
      <c r="J159" s="5"/>
      <c r="K159" s="5"/>
      <c r="L159" s="5"/>
    </row>
    <row r="160" s="3" customFormat="1" ht="15" customHeight="1" spans="10:12">
      <c r="J160" s="5"/>
      <c r="K160" s="5"/>
      <c r="L160" s="5"/>
    </row>
    <row r="161" s="3" customFormat="1" ht="15" customHeight="1" spans="10:12">
      <c r="J161" s="5"/>
      <c r="K161" s="5"/>
      <c r="L161" s="5"/>
    </row>
    <row r="162" s="3" customFormat="1" ht="15" customHeight="1" spans="10:12">
      <c r="J162" s="5"/>
      <c r="K162" s="5"/>
      <c r="L162" s="5"/>
    </row>
    <row r="163" s="3" customFormat="1" ht="15" customHeight="1" spans="10:12">
      <c r="J163" s="5"/>
      <c r="K163" s="5"/>
      <c r="L163" s="5"/>
    </row>
    <row r="164" s="3" customFormat="1" ht="15" customHeight="1" spans="10:12">
      <c r="J164" s="5"/>
      <c r="K164" s="5"/>
      <c r="L164" s="5"/>
    </row>
    <row r="165" s="3" customFormat="1" ht="15" customHeight="1" spans="10:12">
      <c r="J165" s="5"/>
      <c r="K165" s="5"/>
      <c r="L165" s="5"/>
    </row>
    <row r="166" s="3" customFormat="1" ht="15" customHeight="1" spans="10:12">
      <c r="J166" s="5"/>
      <c r="K166" s="5"/>
      <c r="L166" s="5"/>
    </row>
    <row r="167" s="3" customFormat="1" ht="15" customHeight="1" spans="10:12">
      <c r="J167" s="5"/>
      <c r="K167" s="5"/>
      <c r="L167" s="5"/>
    </row>
    <row r="168" s="3" customFormat="1" ht="15" customHeight="1" spans="10:12">
      <c r="J168" s="5"/>
      <c r="K168" s="5"/>
      <c r="L168" s="5"/>
    </row>
    <row r="169" s="3" customFormat="1" ht="15" customHeight="1" spans="10:12">
      <c r="J169" s="5"/>
      <c r="K169" s="5"/>
      <c r="L169" s="5"/>
    </row>
    <row r="170" s="3" customFormat="1" ht="15" customHeight="1" spans="10:12">
      <c r="J170" s="5"/>
      <c r="K170" s="5"/>
      <c r="L170" s="5"/>
    </row>
    <row r="171" s="3" customFormat="1" ht="15" customHeight="1" spans="10:12">
      <c r="J171" s="5"/>
      <c r="K171" s="5"/>
      <c r="L171" s="5"/>
    </row>
    <row r="172" s="3" customFormat="1" ht="15" customHeight="1" spans="10:12">
      <c r="J172" s="5"/>
      <c r="K172" s="5"/>
      <c r="L172" s="5"/>
    </row>
    <row r="173" s="3" customFormat="1" ht="15" customHeight="1" spans="10:12">
      <c r="J173" s="5"/>
      <c r="K173" s="5"/>
      <c r="L173" s="5"/>
    </row>
    <row r="174" s="3" customFormat="1" ht="15" customHeight="1" spans="10:12">
      <c r="J174" s="5"/>
      <c r="K174" s="5"/>
      <c r="L174" s="5"/>
    </row>
    <row r="175" s="3" customFormat="1" ht="15" customHeight="1" spans="10:12">
      <c r="J175" s="5"/>
      <c r="K175" s="5"/>
      <c r="L175" s="5"/>
    </row>
    <row r="176" s="3" customFormat="1" ht="15" customHeight="1" spans="10:12">
      <c r="J176" s="5"/>
      <c r="K176" s="5"/>
      <c r="L176" s="5"/>
    </row>
    <row r="177" s="3" customFormat="1" ht="15" customHeight="1" spans="10:12">
      <c r="J177" s="5"/>
      <c r="K177" s="5"/>
      <c r="L177" s="5"/>
    </row>
    <row r="178" s="3" customFormat="1" ht="15" customHeight="1" spans="10:12">
      <c r="J178" s="5"/>
      <c r="K178" s="5"/>
      <c r="L178" s="5"/>
    </row>
    <row r="179" s="3" customFormat="1" ht="15" customHeight="1" spans="10:12">
      <c r="J179" s="5"/>
      <c r="K179" s="5"/>
      <c r="L179" s="5"/>
    </row>
    <row r="180" s="3" customFormat="1" ht="15" customHeight="1" spans="10:12">
      <c r="J180" s="5"/>
      <c r="K180" s="5"/>
      <c r="L180" s="5"/>
    </row>
    <row r="181" s="3" customFormat="1" ht="15" customHeight="1" spans="10:12">
      <c r="J181" s="5"/>
      <c r="K181" s="5"/>
      <c r="L181" s="5"/>
    </row>
    <row r="182" s="3" customFormat="1" ht="15" customHeight="1" spans="10:12">
      <c r="J182" s="5"/>
      <c r="K182" s="5"/>
      <c r="L182" s="5"/>
    </row>
    <row r="183" s="3" customFormat="1" ht="15" customHeight="1" spans="10:12">
      <c r="J183" s="5"/>
      <c r="K183" s="5"/>
      <c r="L183" s="5"/>
    </row>
    <row r="184" s="3" customFormat="1" ht="15" customHeight="1" spans="10:12">
      <c r="J184" s="5"/>
      <c r="K184" s="5"/>
      <c r="L184" s="5"/>
    </row>
    <row r="185" s="3" customFormat="1" ht="15" customHeight="1" spans="10:12">
      <c r="J185" s="5"/>
      <c r="K185" s="5"/>
      <c r="L185" s="5"/>
    </row>
    <row r="186" s="3" customFormat="1" ht="15" customHeight="1" spans="10:12">
      <c r="J186" s="5"/>
      <c r="K186" s="5"/>
      <c r="L186" s="5"/>
    </row>
    <row r="187" s="3" customFormat="1" ht="15" customHeight="1" spans="10:12">
      <c r="J187" s="5"/>
      <c r="K187" s="5"/>
      <c r="L187" s="5"/>
    </row>
    <row r="188" s="3" customFormat="1" ht="15" customHeight="1" spans="10:12">
      <c r="J188" s="5"/>
      <c r="K188" s="5"/>
      <c r="L188" s="5"/>
    </row>
    <row r="189" s="3" customFormat="1" ht="15" customHeight="1" spans="10:12">
      <c r="J189" s="5"/>
      <c r="K189" s="5"/>
      <c r="L189" s="5"/>
    </row>
    <row r="190" s="3" customFormat="1" ht="15" customHeight="1" spans="10:12">
      <c r="J190" s="5"/>
      <c r="K190" s="5"/>
      <c r="L190" s="5"/>
    </row>
    <row r="191" s="3" customFormat="1" ht="15" customHeight="1" spans="10:12">
      <c r="J191" s="5"/>
      <c r="K191" s="5"/>
      <c r="L191" s="5"/>
    </row>
    <row r="192" s="3" customFormat="1" ht="15" customHeight="1" spans="10:12">
      <c r="J192" s="5"/>
      <c r="K192" s="5"/>
      <c r="L192" s="5"/>
    </row>
    <row r="193" s="3" customFormat="1" ht="15" customHeight="1" spans="10:12">
      <c r="J193" s="5"/>
      <c r="K193" s="5"/>
      <c r="L193" s="5"/>
    </row>
    <row r="194" s="3" customFormat="1" ht="15" customHeight="1" spans="10:12">
      <c r="J194" s="5"/>
      <c r="K194" s="5"/>
      <c r="L194" s="5"/>
    </row>
    <row r="195" s="3" customFormat="1" ht="15" customHeight="1" spans="10:12">
      <c r="J195" s="5"/>
      <c r="K195" s="5"/>
      <c r="L195" s="5"/>
    </row>
    <row r="196" s="3" customFormat="1" ht="15" customHeight="1" spans="10:12">
      <c r="J196" s="5"/>
      <c r="K196" s="5"/>
      <c r="L196" s="5"/>
    </row>
    <row r="197" s="3" customFormat="1" ht="15" customHeight="1" spans="10:12">
      <c r="J197" s="5"/>
      <c r="K197" s="5"/>
      <c r="L197" s="5"/>
    </row>
    <row r="198" s="3" customFormat="1" ht="15" customHeight="1" spans="10:12">
      <c r="J198" s="5"/>
      <c r="K198" s="5"/>
      <c r="L198" s="5"/>
    </row>
    <row r="199" s="3" customFormat="1" ht="15" customHeight="1" spans="10:12">
      <c r="J199" s="5"/>
      <c r="K199" s="5"/>
      <c r="L199" s="5"/>
    </row>
  </sheetData>
  <mergeCells count="82">
    <mergeCell ref="A1:O1"/>
    <mergeCell ref="A2:B2"/>
    <mergeCell ref="C2:E2"/>
    <mergeCell ref="I2:J2"/>
    <mergeCell ref="L2:M2"/>
    <mergeCell ref="N2:O2"/>
    <mergeCell ref="A3:B3"/>
    <mergeCell ref="I3:J3"/>
    <mergeCell ref="L3:M3"/>
    <mergeCell ref="N3:O3"/>
    <mergeCell ref="A4:B4"/>
    <mergeCell ref="L4:M4"/>
    <mergeCell ref="N4:O4"/>
    <mergeCell ref="B6:O6"/>
    <mergeCell ref="A7:L7"/>
    <mergeCell ref="M7:O7"/>
    <mergeCell ref="C8:I8"/>
    <mergeCell ref="C16:I16"/>
    <mergeCell ref="C17:I17"/>
    <mergeCell ref="C18:I18"/>
    <mergeCell ref="C19:I19"/>
    <mergeCell ref="C20:I20"/>
    <mergeCell ref="C21:I21"/>
    <mergeCell ref="C22:I22"/>
    <mergeCell ref="C24:I24"/>
    <mergeCell ref="C36:I36"/>
    <mergeCell ref="C38:I38"/>
    <mergeCell ref="C39:I39"/>
    <mergeCell ref="C40:I40"/>
    <mergeCell ref="C41:I41"/>
    <mergeCell ref="C42:I42"/>
    <mergeCell ref="C43:I43"/>
    <mergeCell ref="C44:I44"/>
    <mergeCell ref="C45:I45"/>
    <mergeCell ref="C46:I46"/>
    <mergeCell ref="C47:I47"/>
    <mergeCell ref="C48:I48"/>
    <mergeCell ref="C49:I49"/>
    <mergeCell ref="C51:I51"/>
    <mergeCell ref="J51:K51"/>
    <mergeCell ref="J53:K53"/>
    <mergeCell ref="J54:K54"/>
    <mergeCell ref="C55:I55"/>
    <mergeCell ref="J55:K55"/>
    <mergeCell ref="C57:I57"/>
    <mergeCell ref="C59:I59"/>
    <mergeCell ref="C62:I62"/>
    <mergeCell ref="C65:I65"/>
    <mergeCell ref="J65:K65"/>
    <mergeCell ref="C67:I67"/>
    <mergeCell ref="J67:K67"/>
    <mergeCell ref="C69:I69"/>
    <mergeCell ref="C71:I71"/>
    <mergeCell ref="C73:G73"/>
    <mergeCell ref="J73:K73"/>
    <mergeCell ref="C75:G75"/>
    <mergeCell ref="J75:K75"/>
    <mergeCell ref="C76:G76"/>
    <mergeCell ref="J76:K76"/>
    <mergeCell ref="C77:G77"/>
    <mergeCell ref="J77:K77"/>
    <mergeCell ref="C78:G78"/>
    <mergeCell ref="J78:K78"/>
    <mergeCell ref="C79:L79"/>
    <mergeCell ref="C81:I81"/>
    <mergeCell ref="J81:K81"/>
    <mergeCell ref="C83:I83"/>
    <mergeCell ref="J83:K83"/>
    <mergeCell ref="A10:A13"/>
    <mergeCell ref="A14:A15"/>
    <mergeCell ref="A17:A22"/>
    <mergeCell ref="A38:A40"/>
    <mergeCell ref="A41:A47"/>
    <mergeCell ref="A48:A49"/>
    <mergeCell ref="A53:A54"/>
    <mergeCell ref="A59:A61"/>
    <mergeCell ref="B10:B13"/>
    <mergeCell ref="B14:B15"/>
    <mergeCell ref="B38:B40"/>
    <mergeCell ref="B41:B47"/>
    <mergeCell ref="B53:B54"/>
    <mergeCell ref="C53:I54"/>
  </mergeCells>
  <dataValidations count="7">
    <dataValidation type="list" allowBlank="1" showInputMessage="1" showErrorMessage="1" sqref="C3:E3">
      <formula1>"国内会议,国际会议"</formula1>
    </dataValidation>
    <dataValidation type="list" allowBlank="1" showInputMessage="1" showErrorMessage="1" sqref="C26:C34">
      <formula1>$E$109:$E$112</formula1>
    </dataValidation>
    <dataValidation type="list" allowBlank="1" showInputMessage="1" showErrorMessage="1" sqref="D10:D15 D26:D34">
      <formula1>$A$112:$A$124</formula1>
    </dataValidation>
    <dataValidation type="list" allowBlank="1" showInputMessage="1" showErrorMessage="1" sqref="F10:F15 F26:F34">
      <formula1>$A$112:$A$143</formula1>
    </dataValidation>
    <dataValidation type="list" allowBlank="1" showInputMessage="1" showErrorMessage="1" sqref="H26:H34">
      <formula1>$A$110:$A$111</formula1>
    </dataValidation>
    <dataValidation type="list" allowBlank="1" showInputMessage="1" showErrorMessage="1" sqref="H75:H78">
      <formula1>$C$109:$C$112</formula1>
    </dataValidation>
    <dataValidation type="list" allowBlank="1" showInputMessage="1" showErrorMessage="1" sqref="I75:I78">
      <formula1>$D$109:$D$111</formula1>
    </dataValidation>
  </dataValidation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娜</cp:lastModifiedBy>
  <dcterms:created xsi:type="dcterms:W3CDTF">2018-02-27T11:14:00Z</dcterms:created>
  <dcterms:modified xsi:type="dcterms:W3CDTF">2018-12-06T09:09:04Z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2052-10.1.0.7671</vt:lpwstr>
  </property>
</Properties>
</file>