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<sst xmlns="http://schemas.openxmlformats.org/spreadsheetml/2006/main" count="118" uniqueCount="92">
  <si>
    <t>【借款报销单】</t>
  </si>
  <si>
    <t>团号：HMEA-190522-SXY299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</si>
  <si>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</si>
  <si>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</si>
  <si>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</si>
  <si>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</si>
  <si>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</si>
  <si>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</si>
  <si>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</si>
  <si>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</si>
  <si>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</si>
  <si>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</si>
  <si>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</si>
  <si>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</si>
  <si>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</si>
  <si>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</si>
  <si>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</si>
  <si>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</si>
  <si>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</si>
  <si>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</si>
  <si>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</si>
  <si>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</si>
  <si>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外出用餐客户垫付报销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</si>
  <si>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</si>
  <si>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</si>
  <si>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</si>
  <si>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</si>
  <si>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</si>
  <si>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</si>
  <si>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</si>
  <si>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</si>
  <si>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</si>
  <si>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</si>
  <si>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</si>
  <si>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</si>
  <si>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</si>
  <si>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</si>
  <si>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</si>
  <si>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</si>
  <si>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</si>
  <si>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</si>
  <si>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</si>
  <si>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</si>
  <si>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</si>
  <si>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</si>
  <si>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</si>
  <si>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</si>
  <si>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</si>
  <si>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</si>
  <si>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</si>
  <si>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</si>
  <si>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</si>
  <si>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</si>
  <si>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</si>
  <si>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</si>
  <si>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</si>
  <si>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</si>
  <si>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</si>
  <si>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</si>
  <si>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</si>
  <si>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</si>
  <si>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</si>
  <si>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</si>
  <si>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</si>
  <si>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2019-12-15日-21日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</si>
  <si>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</si>
  <si>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</si>
  <si>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</si>
  <si>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</si>
  <si>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</si>
  <si>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</si>
  <si>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</si>
  <si>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</si>
  <si>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</si>
  <si>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</si>
  <si>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工作人员酒店-客户酒店送机</t>
  </si>
  <si>
    <t>餐费</t>
  </si>
  <si>
    <t>15日午餐费用</t>
  </si>
  <si>
    <t>21日咖啡费用</t>
  </si>
  <si>
    <t>18日奶茶费用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</si>
  <si>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</si>
  <si>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</si>
  <si>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</si>
  <si>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</si>
  <si>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</si>
  <si>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</si>
  <si>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</si>
  <si>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</si>
  <si>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</si>
  <si>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澳洲</t>
  </si>
  <si>
    <t>12月15日、21日</t>
  </si>
  <si>
    <t>12月16日-20日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</si>
</sst>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17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9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4" borderId="18" applyNumberFormat="0" applyAlignment="0" applyProtection="0">
      <alignment vertical="center"/>
    </xf>
    <xf numFmtId="0" fontId="26" fillId="14" borderId="22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4" sqref="H4:I5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7" max="7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7329</v>
      </c>
      <c r="G17" s="65">
        <v>0</v>
      </c>
      <c r="H17" s="65">
        <f t="shared" si="0"/>
        <v>7329</v>
      </c>
      <c r="I17" s="86" t="s">
        <v>22</v>
      </c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7329</v>
      </c>
      <c r="G21" s="69">
        <f t="shared" ref="G21:H21" si="5">SUM(G17:G20)</f>
        <v>0</v>
      </c>
      <c r="H21" s="69">
        <f t="shared" si="5"/>
        <v>7329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26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27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30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31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33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34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35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36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38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39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41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42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43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44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7329</v>
      </c>
      <c r="G53" s="69">
        <f t="shared" si="22"/>
        <v>0</v>
      </c>
      <c r="H53" s="69">
        <f t="shared" si="22"/>
        <v>7329</v>
      </c>
      <c r="I53" s="89"/>
      <c r="J53" s="97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8" t="s">
        <v>49</v>
      </c>
    </row>
    <row r="58" customHeight="1" spans="1:9">
      <c r="A58" s="80">
        <f>E53</f>
        <v>0</v>
      </c>
      <c r="B58" s="81"/>
      <c r="C58" s="81">
        <f>H53</f>
        <v>7329</v>
      </c>
      <c r="D58" s="81"/>
      <c r="E58" s="81">
        <f>F53</f>
        <v>7329</v>
      </c>
      <c r="F58" s="81"/>
      <c r="G58" s="81">
        <f>G53</f>
        <v>0</v>
      </c>
      <c r="H58" s="81"/>
      <c r="I58" s="99">
        <f>A58-C58</f>
        <v>-7329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view="pageBreakPreview" zoomScaleNormal="100" zoomScaleSheetLayoutView="100" workbookViewId="0">
      <selection activeCell="I15" sqref="I15:J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9"/>
      <c r="J7" s="12">
        <v>43822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0"/>
      <c r="J8" s="16"/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6" t="s">
        <v>74</v>
      </c>
      <c r="F11" s="26"/>
      <c r="G11" s="27">
        <f t="shared" ref="G11:G18" si="0">H11+I11</f>
        <v>157.05</v>
      </c>
      <c r="H11" s="27">
        <v>127.05</v>
      </c>
      <c r="I11" s="42">
        <v>30</v>
      </c>
      <c r="J11" s="43"/>
      <c r="K11" s="44"/>
    </row>
    <row r="12" ht="20.1" customHeight="1" spans="2:11">
      <c r="B12" s="23">
        <v>2</v>
      </c>
      <c r="C12" s="24"/>
      <c r="D12" s="28"/>
      <c r="E12" s="26" t="s">
        <v>74</v>
      </c>
      <c r="F12" s="26"/>
      <c r="G12" s="27">
        <f t="shared" si="0"/>
        <v>163.34</v>
      </c>
      <c r="H12" s="27">
        <v>133.34</v>
      </c>
      <c r="I12" s="42">
        <v>30</v>
      </c>
      <c r="J12" s="43"/>
      <c r="K12" s="44"/>
    </row>
    <row r="13" ht="20.1" customHeight="1" spans="2:11">
      <c r="B13" s="23">
        <v>2</v>
      </c>
      <c r="C13" s="24"/>
      <c r="D13" s="28"/>
      <c r="E13" s="26" t="s">
        <v>74</v>
      </c>
      <c r="F13" s="26"/>
      <c r="G13" s="27">
        <f t="shared" si="0"/>
        <v>102</v>
      </c>
      <c r="H13" s="27">
        <v>102</v>
      </c>
      <c r="I13" s="42">
        <v>0</v>
      </c>
      <c r="J13" s="43"/>
      <c r="K13" s="44"/>
    </row>
    <row r="14" ht="14.25" spans="2:11">
      <c r="B14" s="23">
        <v>3</v>
      </c>
      <c r="C14" s="24"/>
      <c r="D14" s="28"/>
      <c r="E14" s="26" t="s">
        <v>74</v>
      </c>
      <c r="F14" s="26"/>
      <c r="G14" s="27">
        <f t="shared" si="0"/>
        <v>13.32</v>
      </c>
      <c r="H14" s="27">
        <v>13.32</v>
      </c>
      <c r="I14" s="42"/>
      <c r="J14" s="43"/>
      <c r="K14" s="45" t="s">
        <v>75</v>
      </c>
    </row>
    <row r="15" ht="20.1" customHeight="1" spans="2:11">
      <c r="B15" s="23">
        <v>4</v>
      </c>
      <c r="C15" s="24"/>
      <c r="D15" s="28"/>
      <c r="E15" s="23" t="s">
        <v>76</v>
      </c>
      <c r="F15" s="24"/>
      <c r="G15" s="27">
        <f t="shared" si="0"/>
        <v>26</v>
      </c>
      <c r="H15" s="27">
        <v>26</v>
      </c>
      <c r="I15" s="42"/>
      <c r="J15" s="43"/>
      <c r="K15" s="44" t="s">
        <v>77</v>
      </c>
    </row>
    <row r="16" ht="20.1" customHeight="1" spans="2:11">
      <c r="B16" s="23">
        <v>5</v>
      </c>
      <c r="C16" s="24"/>
      <c r="D16" s="25" t="s">
        <v>42</v>
      </c>
      <c r="E16" s="23" t="s">
        <v>76</v>
      </c>
      <c r="F16" s="24"/>
      <c r="G16" s="27">
        <f t="shared" si="0"/>
        <v>34</v>
      </c>
      <c r="H16" s="27">
        <v>34</v>
      </c>
      <c r="I16" s="42"/>
      <c r="J16" s="43"/>
      <c r="K16" s="44" t="s">
        <v>78</v>
      </c>
    </row>
    <row r="17" ht="20.1" customHeight="1" spans="2:11">
      <c r="B17" s="23">
        <v>6</v>
      </c>
      <c r="C17" s="24"/>
      <c r="D17" s="28"/>
      <c r="E17" s="23" t="s">
        <v>76</v>
      </c>
      <c r="F17" s="24"/>
      <c r="G17" s="27">
        <f t="shared" si="0"/>
        <v>31</v>
      </c>
      <c r="H17" s="27">
        <v>0</v>
      </c>
      <c r="I17" s="42">
        <v>31</v>
      </c>
      <c r="J17" s="43"/>
      <c r="K17" s="44" t="s">
        <v>79</v>
      </c>
    </row>
    <row r="18" ht="20.1" customHeight="1" spans="2:11">
      <c r="B18" s="23">
        <v>7</v>
      </c>
      <c r="C18" s="24"/>
      <c r="D18" s="29"/>
      <c r="E18" s="23" t="s">
        <v>76</v>
      </c>
      <c r="F18" s="24"/>
      <c r="G18" s="27">
        <f t="shared" si="0"/>
        <v>0</v>
      </c>
      <c r="H18" s="27">
        <v>0</v>
      </c>
      <c r="I18" s="42"/>
      <c r="J18" s="43"/>
      <c r="K18" s="44"/>
    </row>
    <row r="19" ht="20.1" customHeight="1" spans="2:11">
      <c r="B19" s="20" t="s">
        <v>44</v>
      </c>
      <c r="C19" s="30"/>
      <c r="D19" s="30"/>
      <c r="E19" s="30"/>
      <c r="F19" s="21"/>
      <c r="G19" s="31">
        <f>SUM(G11:G18)</f>
        <v>526.71</v>
      </c>
      <c r="H19" s="31">
        <f>SUM(H11:H18)</f>
        <v>435.71</v>
      </c>
      <c r="I19" s="46">
        <f>SUM(I11:J18)</f>
        <v>91</v>
      </c>
      <c r="J19" s="47"/>
      <c r="K19" s="48"/>
    </row>
    <row r="20" ht="20.1" customHeight="1" spans="2:11">
      <c r="B20" s="17"/>
      <c r="C20" s="17"/>
      <c r="D20" s="17"/>
      <c r="E20" s="17"/>
      <c r="F20" s="17"/>
      <c r="G20" s="17"/>
      <c r="H20" s="17"/>
      <c r="I20" s="17"/>
      <c r="J20" s="49"/>
      <c r="K20" s="17"/>
    </row>
    <row r="21" ht="20.1" customHeight="1" spans="2:11">
      <c r="B21" s="22" t="s">
        <v>70</v>
      </c>
      <c r="C21" s="22"/>
      <c r="D21" s="22"/>
      <c r="E21" s="22"/>
      <c r="F21" s="22"/>
      <c r="G21" s="22" t="s">
        <v>80</v>
      </c>
      <c r="H21" s="22"/>
      <c r="I21" s="22"/>
      <c r="J21" s="22"/>
      <c r="K21" s="22" t="s">
        <v>81</v>
      </c>
    </row>
    <row r="22" ht="20.1" customHeight="1" spans="2:11">
      <c r="B22" s="32">
        <f>H19</f>
        <v>435.71</v>
      </c>
      <c r="C22" s="32"/>
      <c r="D22" s="32"/>
      <c r="E22" s="32"/>
      <c r="F22" s="32"/>
      <c r="G22" s="32">
        <f>I19</f>
        <v>91</v>
      </c>
      <c r="H22" s="32"/>
      <c r="I22" s="32"/>
      <c r="J22" s="32"/>
      <c r="K22" s="50">
        <f>SUM(B22:J22)</f>
        <v>526.71</v>
      </c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ht="20.1" customHeight="1" spans="2:11">
      <c r="B24" s="17" t="s">
        <v>82</v>
      </c>
      <c r="C24" s="17"/>
      <c r="D24" s="17"/>
      <c r="E24" s="17"/>
      <c r="F24" s="17" t="s">
        <v>51</v>
      </c>
      <c r="G24" s="17" t="s">
        <v>83</v>
      </c>
      <c r="H24" s="17"/>
      <c r="I24" s="17"/>
      <c r="J24" s="17" t="s">
        <v>53</v>
      </c>
      <c r="K24" s="17"/>
    </row>
    <row r="27" ht="18.75" spans="1:11">
      <c r="A27" s="2" t="s">
        <v>84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55</v>
      </c>
      <c r="E29" s="6"/>
      <c r="F29" s="7" t="str">
        <f>F5</f>
        <v>安黎欢</v>
      </c>
      <c r="G29" s="7"/>
      <c r="H29" s="6" t="s">
        <v>57</v>
      </c>
      <c r="I29" s="5"/>
      <c r="J29" s="7" t="str">
        <f>J5</f>
        <v>项目经理</v>
      </c>
      <c r="K29" s="37"/>
    </row>
    <row r="30" ht="20.1" customHeight="1" spans="2:11">
      <c r="B30" s="8"/>
      <c r="C30" s="9"/>
      <c r="D30" s="10" t="s">
        <v>59</v>
      </c>
      <c r="E30" s="10"/>
      <c r="F30" s="11" t="str">
        <f>F6</f>
        <v>北京</v>
      </c>
      <c r="G30" s="11"/>
      <c r="H30" s="10" t="s">
        <v>61</v>
      </c>
      <c r="I30" s="9"/>
      <c r="J30" s="11" t="str">
        <f>J6</f>
        <v>业务6组</v>
      </c>
      <c r="K30" s="38"/>
    </row>
    <row r="31" ht="20.1" customHeight="1" spans="2:11">
      <c r="B31" s="8"/>
      <c r="C31" s="9"/>
      <c r="D31" s="10" t="s">
        <v>63</v>
      </c>
      <c r="E31" s="10"/>
      <c r="F31" s="11" t="str">
        <f>F7</f>
        <v>2019-12-15日-21日</v>
      </c>
      <c r="G31" s="11"/>
      <c r="H31" s="10" t="s">
        <v>65</v>
      </c>
      <c r="I31" s="39"/>
      <c r="J31" s="11">
        <f>J7</f>
        <v>43822</v>
      </c>
      <c r="K31" s="38"/>
    </row>
    <row r="32" ht="20.1" customHeight="1" spans="2:11">
      <c r="B32" s="13"/>
      <c r="C32" s="14"/>
      <c r="D32" s="15"/>
      <c r="E32" s="15"/>
      <c r="F32" s="16"/>
      <c r="G32" s="16"/>
      <c r="H32" s="15" t="s">
        <v>66</v>
      </c>
      <c r="I32" s="40"/>
      <c r="J32" s="16">
        <f>J8</f>
        <v>0</v>
      </c>
      <c r="K32" s="41"/>
    </row>
    <row r="33" ht="20.1" customHeight="1"/>
    <row r="34" ht="20.1" customHeight="1" spans="2:11">
      <c r="B34" s="26"/>
      <c r="C34" s="26"/>
      <c r="D34" s="33" t="s">
        <v>85</v>
      </c>
      <c r="E34" s="26" t="s">
        <v>86</v>
      </c>
      <c r="F34" s="26"/>
      <c r="G34" s="27" t="s">
        <v>87</v>
      </c>
      <c r="H34" s="27" t="s">
        <v>88</v>
      </c>
      <c r="I34" s="27" t="s">
        <v>44</v>
      </c>
      <c r="J34" s="27"/>
      <c r="K34" s="51" t="s">
        <v>72</v>
      </c>
    </row>
    <row r="35" ht="20.1" customHeight="1" spans="2:11">
      <c r="B35" s="26">
        <v>1</v>
      </c>
      <c r="C35" s="26"/>
      <c r="D35" s="34" t="s">
        <v>89</v>
      </c>
      <c r="E35" s="35" t="s">
        <v>90</v>
      </c>
      <c r="F35" s="26"/>
      <c r="G35" s="27">
        <v>200</v>
      </c>
      <c r="H35" s="27">
        <v>2</v>
      </c>
      <c r="I35" s="42">
        <f>G35*H35</f>
        <v>400</v>
      </c>
      <c r="J35" s="43"/>
      <c r="K35" s="45"/>
    </row>
    <row r="36" ht="20.1" customHeight="1" spans="2:11">
      <c r="B36" s="26">
        <v>2</v>
      </c>
      <c r="C36" s="26"/>
      <c r="D36" s="34"/>
      <c r="E36" s="26" t="s">
        <v>91</v>
      </c>
      <c r="F36" s="26"/>
      <c r="G36" s="27">
        <v>100</v>
      </c>
      <c r="H36" s="27">
        <v>5</v>
      </c>
      <c r="I36" s="42">
        <f t="shared" ref="I36:I37" si="1">G36*H36</f>
        <v>500</v>
      </c>
      <c r="J36" s="43"/>
      <c r="K36" s="45"/>
    </row>
    <row r="37" ht="20.1" customHeight="1" spans="2:11">
      <c r="B37" s="26">
        <v>3</v>
      </c>
      <c r="C37" s="26"/>
      <c r="D37" s="34"/>
      <c r="E37" s="26"/>
      <c r="F37" s="26"/>
      <c r="G37" s="27">
        <v>0</v>
      </c>
      <c r="H37" s="27">
        <v>0</v>
      </c>
      <c r="I37" s="42">
        <f t="shared" si="1"/>
        <v>0</v>
      </c>
      <c r="J37" s="43"/>
      <c r="K37" s="45"/>
    </row>
    <row r="38" ht="20.1" customHeight="1" spans="2:11">
      <c r="B38" s="20" t="s">
        <v>44</v>
      </c>
      <c r="C38" s="30"/>
      <c r="D38" s="30"/>
      <c r="E38" s="30"/>
      <c r="F38" s="21"/>
      <c r="G38" s="31"/>
      <c r="H38" s="31">
        <f>SUM(H20:H37)</f>
        <v>7</v>
      </c>
      <c r="I38" s="46">
        <f>SUM(I35:J37)</f>
        <v>900</v>
      </c>
      <c r="J38" s="47"/>
      <c r="K38" s="48"/>
    </row>
    <row r="39" ht="20.1" customHeight="1" spans="2:11">
      <c r="B39" s="17" t="s">
        <v>82</v>
      </c>
      <c r="C39" s="17"/>
      <c r="D39" s="17"/>
      <c r="E39" s="17"/>
      <c r="F39" s="17" t="s">
        <v>51</v>
      </c>
      <c r="G39" s="17" t="s">
        <v>83</v>
      </c>
      <c r="H39" s="17"/>
      <c r="I39" s="17"/>
      <c r="J39" s="17" t="s">
        <v>53</v>
      </c>
      <c r="K39" s="17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2020-01-10T02:49:30Z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