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<sst xmlns="http://schemas.openxmlformats.org/spreadsheetml/2006/main" count="213" uniqueCount="94">
  <si>
    <t>客户名称</t>
  </si>
  <si>
    <t>业务联系人</t>
  </si>
  <si>
    <t>蒋苗</t>
  </si>
  <si>
    <t>联系方式</t>
  </si>
  <si>
    <t>项目名称</t>
  </si>
  <si>
    <t>采购联系人</t>
  </si>
  <si>
    <t>冯岩</t>
  </si>
  <si>
    <t>项目日期</t>
  </si>
  <si>
    <t>3月26日-28日</t>
  </si>
  <si>
    <t>接待人数</t>
  </si>
  <si>
    <t>目的地</t>
  </si>
  <si>
    <t>北京</t>
  </si>
  <si>
    <t>报价时间</t>
  </si>
  <si>
    <t>项目经理</t>
  </si>
  <si>
    <t>王佳琦</t>
  </si>
  <si>
    <t>邮箱地址</t>
  </si>
  <si>
    <t>hefangyu@cct.cn</t>
  </si>
  <si>
    <t>收入明细</t>
  </si>
  <si>
    <t>项目</t>
  </si>
  <si>
    <t>房间类型</t>
  </si>
  <si>
    <t>数量</t>
  </si>
  <si>
    <t>单位</t>
  </si>
  <si>
    <t>单价</t>
  </si>
  <si>
    <t>预估采购金额</t>
  </si>
  <si>
    <t>备注</t>
  </si>
  <si>
    <t>酒店住宿</t>
  </si>
  <si>
    <t>成都东方美豪丽致酒店</t>
  </si>
  <si>
    <t>高级大床</t>
  </si>
  <si>
    <t>晚</t>
  </si>
  <si>
    <t>元</t>
  </si>
  <si>
    <t>房费400元/天，由协会承担</t>
  </si>
  <si>
    <t>高级双床</t>
  </si>
  <si>
    <t>单项小计:</t>
  </si>
  <si>
    <t>需求类型</t>
  </si>
  <si>
    <t>会议
（含场地）</t>
  </si>
  <si>
    <t>锦江厅</t>
  </si>
  <si>
    <t>全天场租</t>
  </si>
  <si>
    <t>pcs</t>
  </si>
  <si>
    <t>26-28日，3天，100人会场，协会总共支付30000元</t>
  </si>
  <si>
    <t>锦城厅</t>
  </si>
  <si>
    <t>26-28日，3天，80人会场及30人会场，协会总共支付24000元</t>
  </si>
  <si>
    <t>锦蓉厅</t>
  </si>
  <si>
    <t>26-27日，1.5天，40人会场，协会总共支付6000元</t>
  </si>
  <si>
    <t>餐饮</t>
  </si>
  <si>
    <t>自助晚餐</t>
  </si>
  <si>
    <t>人/次</t>
  </si>
  <si>
    <t>25号晚餐，按98元/人计算，协会支付90元/人</t>
  </si>
  <si>
    <t>自助午餐</t>
  </si>
  <si>
    <t>26号午餐，按98元/人计算，协会支付90元/人</t>
  </si>
  <si>
    <t>26号晚餐，按98元/人计算，协会支付90元/人</t>
  </si>
  <si>
    <t>27号午餐，按98元/人计算，协会支付90元/人</t>
  </si>
  <si>
    <t>27号晚餐，按98元/人计算，协会支付90元/人</t>
  </si>
  <si>
    <t>28号午餐，按98元/人计算，协会支付90元/人</t>
  </si>
  <si>
    <t>28号晚餐，按98元/人计算，协会支付90元/人</t>
  </si>
  <si>
    <t>费用合计</t>
  </si>
  <si>
    <t>制作物料</t>
  </si>
  <si>
    <t>签到背板</t>
  </si>
  <si>
    <t>物料</t>
  </si>
  <si>
    <t>平米</t>
  </si>
  <si>
    <t>锦江厅会议签到背板，刀刮布行架。预估4m*3m，以实际场地尺寸测量为准</t>
  </si>
  <si>
    <t>锦城厅会议签到背板，刀刮布行架。预估4m*3m，以实际场地尺寸测量为准</t>
  </si>
  <si>
    <t>锦蓉厅会议签到背板，刀刮布行架。预估4m*4m，以实际场地尺寸测量为准</t>
  </si>
  <si>
    <t>代表证</t>
  </si>
  <si>
    <t>套</t>
  </si>
  <si>
    <t>PVC正反彩印+胸卡绳（纯色无印字）</t>
  </si>
  <si>
    <t>餐券</t>
  </si>
  <si>
    <t>张</t>
  </si>
  <si>
    <t>铜版纸彩印</t>
  </si>
  <si>
    <t>参会指南</t>
  </si>
  <si>
    <t>250克特种纸单面彩印</t>
  </si>
  <si>
    <t>文件袋</t>
  </si>
  <si>
    <t>A4塑料防水袋(加厚)</t>
  </si>
  <si>
    <t>笔记本</t>
  </si>
  <si>
    <t>个</t>
  </si>
  <si>
    <t>得力笔记本B5大小（40页)，预估，据实结算</t>
  </si>
  <si>
    <t>签字笔</t>
  </si>
  <si>
    <t>得力黑色水笔（0.5mm），预估，据实结算</t>
  </si>
  <si>
    <t>工作人员</t>
  </si>
  <si>
    <t>活动现场执行人员</t>
  </si>
  <si>
    <t>工作时长8小时、3月25日-28日，3人4天</t>
  </si>
  <si>
    <t>人员补助</t>
  </si>
  <si>
    <t>餐补</t>
  </si>
  <si>
    <t>其他</t>
  </si>
  <si>
    <t>3月25日-28日，3人4天</t>
  </si>
  <si>
    <t>交通补助</t>
  </si>
  <si>
    <t>运营费用</t>
  </si>
  <si>
    <t>备用金</t>
  </si>
  <si>
    <t>项</t>
  </si>
  <si>
    <t>餐饮提质</t>
  </si>
  <si>
    <t>合计（货币单位）</t>
  </si>
  <si>
    <t>服务费（人民币：元）</t>
  </si>
  <si>
    <t>（协会213500+快手75075=288575）*6%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</si>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</sst>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4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1"/>
      <color rgb="FF800080"/>
      <name val="等线"/>
      <charset val="134"/>
      <scheme val="minor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theme="1"/>
      <name val="微软雅黑"/>
      <charset val="134"/>
    </font>
    <font>
      <b/>
      <i/>
      <sz val="9"/>
      <color indexed="12"/>
      <name val="微软雅黑"/>
      <charset val="134"/>
    </font>
    <font>
      <b/>
      <i/>
      <sz val="9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4" applyNumberFormat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30" fillId="10" borderId="14" applyNumberFormat="0" applyAlignment="0" applyProtection="0">
      <alignment vertical="center"/>
    </xf>
    <xf numFmtId="0" fontId="31" fillId="11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0" fontId="39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4" fontId="6" fillId="0" borderId="2" xfId="6" applyNumberFormat="1" applyFont="1" applyFill="1" applyBorder="1" applyAlignment="1" applyProtection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77" fontId="5" fillId="0" borderId="5" xfId="1" applyNumberFormat="1" applyFont="1" applyFill="1" applyBorder="1" applyAlignment="1">
      <alignment horizontal="center" vertical="center"/>
    </xf>
    <xf numFmtId="0" fontId="3" fillId="4" borderId="5" xfId="1" applyNumberFormat="1" applyFont="1" applyFill="1" applyBorder="1" applyAlignment="1">
      <alignment horizontal="center" vertical="center"/>
    </xf>
    <xf numFmtId="178" fontId="10" fillId="4" borderId="5" xfId="1" applyNumberFormat="1" applyFont="1" applyFill="1" applyBorder="1" applyAlignment="1">
      <alignment vertical="center"/>
    </xf>
    <xf numFmtId="0" fontId="3" fillId="0" borderId="5" xfId="1" applyNumberFormat="1" applyFont="1" applyFill="1" applyBorder="1" applyAlignment="1">
      <alignment horizontal="center" vertical="center"/>
    </xf>
    <xf numFmtId="179" fontId="11" fillId="5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8" fontId="3" fillId="4" borderId="5" xfId="1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9" fontId="12" fillId="5" borderId="5" xfId="1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/>
    </xf>
    <xf numFmtId="178" fontId="5" fillId="4" borderId="5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center" vertical="center"/>
    </xf>
    <xf numFmtId="178" fontId="3" fillId="0" borderId="5" xfId="1" applyNumberFormat="1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 wrapText="1"/>
    </xf>
    <xf numFmtId="178" fontId="8" fillId="3" borderId="5" xfId="1" applyNumberFormat="1" applyFont="1" applyFill="1" applyBorder="1" applyAlignment="1">
      <alignment horizontal="center" vertical="center"/>
    </xf>
    <xf numFmtId="177" fontId="8" fillId="3" borderId="5" xfId="1" applyNumberFormat="1" applyFont="1" applyFill="1" applyBorder="1" applyAlignment="1">
      <alignment horizontal="center" vertical="center"/>
    </xf>
    <xf numFmtId="40" fontId="5" fillId="0" borderId="5" xfId="1" applyNumberFormat="1" applyFont="1" applyBorder="1" applyAlignment="1">
      <alignment horizontal="right" vertical="center"/>
    </xf>
    <xf numFmtId="178" fontId="5" fillId="0" borderId="5" xfId="1" applyNumberFormat="1" applyFont="1" applyBorder="1" applyAlignment="1">
      <alignment vertical="center"/>
    </xf>
    <xf numFmtId="58" fontId="10" fillId="0" borderId="5" xfId="1" applyNumberFormat="1" applyFont="1" applyFill="1" applyBorder="1" applyAlignment="1">
      <alignment horizontal="center" vertical="center" wrapText="1"/>
    </xf>
    <xf numFmtId="178" fontId="11" fillId="5" borderId="5" xfId="49" applyNumberFormat="1" applyFont="1" applyFill="1" applyBorder="1" applyAlignment="1">
      <alignment horizontal="right" vertical="center"/>
    </xf>
    <xf numFmtId="177" fontId="16" fillId="5" borderId="5" xfId="1" applyNumberFormat="1" applyFont="1" applyFill="1" applyBorder="1" applyAlignment="1">
      <alignment horizontal="center" vertical="center" wrapText="1"/>
    </xf>
    <xf numFmtId="58" fontId="3" fillId="0" borderId="5" xfId="1" applyNumberFormat="1" applyFont="1" applyFill="1" applyBorder="1" applyAlignment="1">
      <alignment horizontal="center" vertical="center" wrapText="1"/>
    </xf>
    <xf numFmtId="178" fontId="3" fillId="0" borderId="5" xfId="1" applyNumberFormat="1" applyFont="1" applyFill="1" applyBorder="1" applyAlignment="1">
      <alignment horizontal="right" vertical="center"/>
    </xf>
    <xf numFmtId="178" fontId="3" fillId="0" borderId="5" xfId="1" applyNumberFormat="1" applyFont="1" applyBorder="1" applyAlignment="1">
      <alignment vertical="center"/>
    </xf>
    <xf numFmtId="177" fontId="3" fillId="0" borderId="5" xfId="1" applyNumberFormat="1" applyFont="1" applyFill="1" applyBorder="1" applyAlignment="1">
      <alignment horizontal="center" vertical="center" wrapText="1"/>
    </xf>
    <xf numFmtId="178" fontId="12" fillId="5" borderId="5" xfId="49" applyNumberFormat="1" applyFont="1" applyFill="1" applyBorder="1" applyAlignment="1">
      <alignment horizontal="right" vertical="center"/>
    </xf>
    <xf numFmtId="177" fontId="12" fillId="5" borderId="5" xfId="1" applyNumberFormat="1" applyFont="1" applyFill="1" applyBorder="1" applyAlignment="1">
      <alignment horizontal="center" vertical="center" wrapText="1"/>
    </xf>
    <xf numFmtId="177" fontId="3" fillId="4" borderId="5" xfId="1" applyNumberFormat="1" applyFont="1" applyFill="1" applyBorder="1" applyAlignment="1">
      <alignment horizontal="center" vertical="center" wrapText="1"/>
    </xf>
    <xf numFmtId="177" fontId="10" fillId="4" borderId="5" xfId="1" applyNumberFormat="1" applyFont="1" applyFill="1" applyBorder="1" applyAlignment="1">
      <alignment horizontal="center" vertical="center" wrapText="1"/>
    </xf>
    <xf numFmtId="177" fontId="10" fillId="0" borderId="5" xfId="1" applyNumberFormat="1" applyFont="1" applyFill="1" applyBorder="1" applyAlignment="1">
      <alignment horizontal="center" vertical="center" wrapText="1"/>
    </xf>
    <xf numFmtId="178" fontId="5" fillId="0" borderId="5" xfId="1" applyNumberFormat="1" applyFont="1" applyBorder="1" applyAlignment="1">
      <alignment horizontal="right" vertical="center"/>
    </xf>
    <xf numFmtId="178" fontId="7" fillId="2" borderId="5" xfId="49" applyNumberFormat="1" applyFont="1" applyFill="1" applyBorder="1" applyAlignment="1">
      <alignment horizontal="right" vertical="center"/>
    </xf>
    <xf numFmtId="179" fontId="17" fillId="2" borderId="5" xfId="49" applyNumberFormat="1" applyFont="1" applyFill="1" applyBorder="1" applyAlignment="1">
      <alignment horizontal="center" vertical="center" wrapText="1"/>
    </xf>
    <xf numFmtId="9" fontId="18" fillId="6" borderId="5" xfId="0" applyNumberFormat="1" applyFont="1" applyFill="1" applyBorder="1" applyAlignment="1">
      <alignment horizontal="center" vertical="center"/>
    </xf>
    <xf numFmtId="178" fontId="12" fillId="7" borderId="5" xfId="49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178" fontId="11" fillId="0" borderId="5" xfId="49" applyNumberFormat="1" applyFont="1" applyFill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center" vertical="center" wrapText="1"/>
    </xf>
    <xf numFmtId="178" fontId="14" fillId="4" borderId="5" xfId="49" applyNumberFormat="1" applyFont="1" applyFill="1" applyBorder="1" applyAlignment="1">
      <alignment horizontal="right" vertical="center"/>
    </xf>
    <xf numFmtId="179" fontId="14" fillId="4" borderId="5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zoomScale="80" zoomScaleNormal="80" workbookViewId="0">
      <selection activeCell="K28" sqref="K28"/>
    </sheetView>
  </sheetViews>
  <sheetFormatPr defaultColWidth="13.3333333333333" defaultRowHeight="17.4"/>
  <cols>
    <col min="1" max="1" width="21.7777777777778" style="3" customWidth="1"/>
    <col min="2" max="2" width="43.2222222222222" style="3" customWidth="1"/>
    <col min="3" max="3" width="20.4444444444444" style="3" customWidth="1"/>
    <col min="4" max="4" width="13.3333333333333" style="4"/>
    <col min="5" max="5" width="7" style="4" customWidth="1"/>
    <col min="6" max="6" width="12.7777777777778" style="3" customWidth="1"/>
    <col min="7" max="7" width="10.2222222222222" style="3" customWidth="1"/>
    <col min="8" max="8" width="16.3333333333333" style="3" customWidth="1"/>
    <col min="9" max="9" width="14.4444444444444" style="3" customWidth="1"/>
    <col min="10" max="10" width="18.8888888888889" style="3" customWidth="1"/>
    <col min="11" max="11" width="52.7777777777778" style="5" customWidth="1"/>
    <col min="12" max="16384" width="13.3333333333333" style="3"/>
  </cols>
  <sheetData>
    <row r="1" ht="13.8" spans="1:11">
      <c r="A1" s="6" t="s">
        <v>0</v>
      </c>
      <c r="B1" s="7"/>
      <c r="C1" s="8"/>
      <c r="D1" s="8"/>
      <c r="E1" s="8"/>
      <c r="F1" s="9"/>
      <c r="G1" s="10" t="s">
        <v>1</v>
      </c>
      <c r="H1" s="7" t="s">
        <v>2</v>
      </c>
      <c r="I1" s="9"/>
      <c r="J1" s="55" t="s">
        <v>3</v>
      </c>
      <c r="K1" s="56">
        <v>17690573965</v>
      </c>
    </row>
    <row r="2" ht="13.8" spans="1:11">
      <c r="A2" s="6" t="s">
        <v>4</v>
      </c>
      <c r="B2" s="7"/>
      <c r="C2" s="8"/>
      <c r="D2" s="8"/>
      <c r="E2" s="8"/>
      <c r="F2" s="9"/>
      <c r="G2" s="10" t="s">
        <v>5</v>
      </c>
      <c r="H2" s="7" t="s">
        <v>6</v>
      </c>
      <c r="I2" s="9"/>
      <c r="J2" s="55" t="s">
        <v>3</v>
      </c>
      <c r="K2" s="56"/>
    </row>
    <row r="3" ht="15" spans="1:11">
      <c r="A3" s="6" t="s">
        <v>7</v>
      </c>
      <c r="B3" s="11" t="s">
        <v>8</v>
      </c>
      <c r="C3" s="12" t="s">
        <v>9</v>
      </c>
      <c r="D3" s="13">
        <v>250</v>
      </c>
      <c r="E3" s="14"/>
      <c r="F3" s="15"/>
      <c r="G3" s="16" t="s">
        <v>10</v>
      </c>
      <c r="H3" s="17" t="s">
        <v>11</v>
      </c>
      <c r="I3" s="57"/>
      <c r="J3" s="21" t="s">
        <v>12</v>
      </c>
      <c r="K3" s="58">
        <v>45350</v>
      </c>
    </row>
    <row r="4" ht="13.8" spans="1:11">
      <c r="A4" s="6" t="s">
        <v>13</v>
      </c>
      <c r="B4" s="11" t="s">
        <v>14</v>
      </c>
      <c r="C4" s="12" t="s">
        <v>15</v>
      </c>
      <c r="D4" s="18" t="s">
        <v>16</v>
      </c>
      <c r="E4" s="19"/>
      <c r="F4" s="20"/>
      <c r="G4" s="21" t="s">
        <v>3</v>
      </c>
      <c r="H4" s="22"/>
      <c r="I4" s="59">
        <v>17801082043</v>
      </c>
      <c r="J4" s="60"/>
      <c r="K4" s="61"/>
    </row>
    <row r="5" ht="13.8" spans="1:11">
      <c r="A5" s="23" t="s">
        <v>17</v>
      </c>
      <c r="B5" s="24"/>
      <c r="C5" s="24"/>
      <c r="D5" s="24"/>
      <c r="E5" s="24"/>
      <c r="F5" s="24"/>
      <c r="G5" s="24"/>
      <c r="H5" s="24"/>
      <c r="I5" s="24"/>
      <c r="J5" s="24"/>
      <c r="K5" s="62"/>
    </row>
    <row r="6" ht="13.8" spans="1:11">
      <c r="A6" s="25" t="s">
        <v>18</v>
      </c>
      <c r="B6" s="25"/>
      <c r="C6" s="25" t="s">
        <v>19</v>
      </c>
      <c r="D6" s="26" t="s">
        <v>20</v>
      </c>
      <c r="E6" s="26"/>
      <c r="F6" s="26" t="s">
        <v>21</v>
      </c>
      <c r="G6" s="26"/>
      <c r="H6" s="26" t="s">
        <v>22</v>
      </c>
      <c r="I6" s="26"/>
      <c r="J6" s="63" t="s">
        <v>23</v>
      </c>
      <c r="K6" s="64" t="s">
        <v>24</v>
      </c>
    </row>
    <row r="7" ht="13.8" spans="1:11">
      <c r="A7" s="27" t="s">
        <v>25</v>
      </c>
      <c r="B7" s="28" t="s">
        <v>26</v>
      </c>
      <c r="C7" s="28" t="s">
        <v>27</v>
      </c>
      <c r="D7" s="29">
        <v>40</v>
      </c>
      <c r="E7" s="29"/>
      <c r="F7" s="28" t="s">
        <v>28</v>
      </c>
      <c r="G7" s="28"/>
      <c r="H7" s="30">
        <v>0</v>
      </c>
      <c r="I7" s="65" t="s">
        <v>29</v>
      </c>
      <c r="J7" s="66">
        <f>D7*H7</f>
        <v>0</v>
      </c>
      <c r="K7" s="67" t="s">
        <v>30</v>
      </c>
    </row>
    <row r="8" ht="13.8" spans="1:11">
      <c r="A8" s="27"/>
      <c r="B8" s="28" t="s">
        <v>26</v>
      </c>
      <c r="C8" s="28" t="s">
        <v>31</v>
      </c>
      <c r="D8" s="31">
        <v>40</v>
      </c>
      <c r="E8" s="31"/>
      <c r="F8" s="28" t="s">
        <v>28</v>
      </c>
      <c r="G8" s="28"/>
      <c r="H8" s="30">
        <v>0</v>
      </c>
      <c r="I8" s="65" t="s">
        <v>29</v>
      </c>
      <c r="J8" s="66">
        <f>D8*H8</f>
        <v>0</v>
      </c>
      <c r="K8" s="67" t="s">
        <v>30</v>
      </c>
    </row>
    <row r="9" ht="13.8" spans="1:11">
      <c r="A9" s="32" t="s">
        <v>32</v>
      </c>
      <c r="B9" s="32"/>
      <c r="C9" s="32"/>
      <c r="D9" s="32"/>
      <c r="E9" s="32"/>
      <c r="F9" s="32"/>
      <c r="G9" s="32"/>
      <c r="H9" s="32"/>
      <c r="I9" s="32"/>
      <c r="J9" s="68">
        <f>SUM(J7:J8)</f>
        <v>0</v>
      </c>
      <c r="K9" s="69"/>
    </row>
    <row r="10" ht="13.8" spans="1:11">
      <c r="A10" s="25" t="s">
        <v>18</v>
      </c>
      <c r="B10" s="25"/>
      <c r="C10" s="25" t="s">
        <v>33</v>
      </c>
      <c r="D10" s="26" t="s">
        <v>20</v>
      </c>
      <c r="E10" s="26"/>
      <c r="F10" s="26" t="s">
        <v>21</v>
      </c>
      <c r="G10" s="26"/>
      <c r="H10" s="26" t="s">
        <v>22</v>
      </c>
      <c r="I10" s="26"/>
      <c r="J10" s="63" t="s">
        <v>23</v>
      </c>
      <c r="K10" s="64" t="s">
        <v>24</v>
      </c>
    </row>
    <row r="11" ht="16.2" customHeight="1" spans="1:11">
      <c r="A11" s="33" t="s">
        <v>34</v>
      </c>
      <c r="B11" s="28" t="s">
        <v>35</v>
      </c>
      <c r="C11" s="28" t="s">
        <v>36</v>
      </c>
      <c r="D11" s="29">
        <v>3</v>
      </c>
      <c r="E11" s="29"/>
      <c r="F11" s="28" t="s">
        <v>37</v>
      </c>
      <c r="G11" s="28"/>
      <c r="H11" s="30">
        <v>0</v>
      </c>
      <c r="I11" s="65" t="s">
        <v>29</v>
      </c>
      <c r="J11" s="66">
        <f>D11*H11</f>
        <v>0</v>
      </c>
      <c r="K11" s="70" t="s">
        <v>38</v>
      </c>
    </row>
    <row r="12" ht="16.2" customHeight="1" spans="1:11">
      <c r="A12" s="34"/>
      <c r="B12" s="28" t="s">
        <v>39</v>
      </c>
      <c r="C12" s="28" t="s">
        <v>36</v>
      </c>
      <c r="D12" s="29">
        <v>3</v>
      </c>
      <c r="E12" s="29"/>
      <c r="F12" s="28" t="s">
        <v>37</v>
      </c>
      <c r="G12" s="28"/>
      <c r="H12" s="30">
        <v>0</v>
      </c>
      <c r="I12" s="65" t="s">
        <v>29</v>
      </c>
      <c r="J12" s="66">
        <f>D12*H12</f>
        <v>0</v>
      </c>
      <c r="K12" s="70" t="s">
        <v>40</v>
      </c>
    </row>
    <row r="13" ht="13.8" spans="1:11">
      <c r="A13" s="35"/>
      <c r="B13" s="28" t="s">
        <v>41</v>
      </c>
      <c r="C13" s="28" t="s">
        <v>36</v>
      </c>
      <c r="D13" s="29">
        <v>1.5</v>
      </c>
      <c r="E13" s="29"/>
      <c r="F13" s="28" t="s">
        <v>37</v>
      </c>
      <c r="G13" s="28"/>
      <c r="H13" s="30">
        <v>0</v>
      </c>
      <c r="I13" s="65" t="s">
        <v>29</v>
      </c>
      <c r="J13" s="66">
        <f>D13*H13</f>
        <v>0</v>
      </c>
      <c r="K13" s="70" t="s">
        <v>42</v>
      </c>
    </row>
    <row r="14" ht="13.8" spans="1:11">
      <c r="A14" s="32" t="s">
        <v>32</v>
      </c>
      <c r="B14" s="32"/>
      <c r="C14" s="32"/>
      <c r="D14" s="32"/>
      <c r="E14" s="32"/>
      <c r="F14" s="32"/>
      <c r="G14" s="32"/>
      <c r="H14" s="32"/>
      <c r="I14" s="32"/>
      <c r="J14" s="68">
        <f>SUM(J11:J12)</f>
        <v>0</v>
      </c>
      <c r="K14" s="69"/>
    </row>
    <row r="15" ht="13.8" spans="1:11">
      <c r="A15" s="25" t="s">
        <v>18</v>
      </c>
      <c r="B15" s="25"/>
      <c r="C15" s="25" t="s">
        <v>33</v>
      </c>
      <c r="D15" s="26" t="s">
        <v>20</v>
      </c>
      <c r="E15" s="26"/>
      <c r="F15" s="26" t="s">
        <v>21</v>
      </c>
      <c r="G15" s="26"/>
      <c r="H15" s="26" t="s">
        <v>22</v>
      </c>
      <c r="I15" s="26"/>
      <c r="J15" s="63" t="s">
        <v>23</v>
      </c>
      <c r="K15" s="64" t="s">
        <v>24</v>
      </c>
    </row>
    <row r="16" s="1" customFormat="1" ht="13.8" spans="1:11">
      <c r="A16" s="36" t="s">
        <v>43</v>
      </c>
      <c r="B16" s="31" t="s">
        <v>26</v>
      </c>
      <c r="C16" s="29" t="s">
        <v>44</v>
      </c>
      <c r="D16" s="29">
        <v>195</v>
      </c>
      <c r="E16" s="29"/>
      <c r="F16" s="29" t="s">
        <v>45</v>
      </c>
      <c r="G16" s="29"/>
      <c r="H16" s="37">
        <v>8</v>
      </c>
      <c r="I16" s="71" t="s">
        <v>29</v>
      </c>
      <c r="J16" s="72">
        <f t="shared" ref="J16:J22" si="0">D16*H16</f>
        <v>1560</v>
      </c>
      <c r="K16" s="73" t="s">
        <v>46</v>
      </c>
    </row>
    <row r="17" s="1" customFormat="1" ht="13.8" spans="1:11">
      <c r="A17" s="38"/>
      <c r="B17" s="31" t="s">
        <v>26</v>
      </c>
      <c r="C17" s="31" t="s">
        <v>47</v>
      </c>
      <c r="D17" s="31">
        <v>190</v>
      </c>
      <c r="E17" s="31"/>
      <c r="F17" s="31" t="s">
        <v>45</v>
      </c>
      <c r="G17" s="31"/>
      <c r="H17" s="37">
        <v>8</v>
      </c>
      <c r="I17" s="71" t="s">
        <v>29</v>
      </c>
      <c r="J17" s="72">
        <f t="shared" si="0"/>
        <v>1520</v>
      </c>
      <c r="K17" s="73" t="s">
        <v>48</v>
      </c>
    </row>
    <row r="18" s="1" customFormat="1" ht="13.8" spans="1:11">
      <c r="A18" s="38"/>
      <c r="B18" s="31" t="s">
        <v>26</v>
      </c>
      <c r="C18" s="29" t="s">
        <v>44</v>
      </c>
      <c r="D18" s="29">
        <v>195</v>
      </c>
      <c r="E18" s="29"/>
      <c r="F18" s="29" t="s">
        <v>45</v>
      </c>
      <c r="G18" s="29"/>
      <c r="H18" s="37">
        <v>8</v>
      </c>
      <c r="I18" s="71" t="s">
        <v>29</v>
      </c>
      <c r="J18" s="72">
        <f t="shared" si="0"/>
        <v>1560</v>
      </c>
      <c r="K18" s="73" t="s">
        <v>49</v>
      </c>
    </row>
    <row r="19" s="1" customFormat="1" ht="13.8" spans="1:11">
      <c r="A19" s="38"/>
      <c r="B19" s="31" t="s">
        <v>26</v>
      </c>
      <c r="C19" s="31" t="s">
        <v>47</v>
      </c>
      <c r="D19" s="31">
        <v>190</v>
      </c>
      <c r="E19" s="31"/>
      <c r="F19" s="31" t="s">
        <v>45</v>
      </c>
      <c r="G19" s="31"/>
      <c r="H19" s="37">
        <v>8</v>
      </c>
      <c r="I19" s="71" t="s">
        <v>29</v>
      </c>
      <c r="J19" s="72">
        <f t="shared" si="0"/>
        <v>1520</v>
      </c>
      <c r="K19" s="73" t="s">
        <v>50</v>
      </c>
    </row>
    <row r="20" s="1" customFormat="1" ht="13.8" spans="1:11">
      <c r="A20" s="39"/>
      <c r="B20" s="31" t="s">
        <v>26</v>
      </c>
      <c r="C20" s="29" t="s">
        <v>44</v>
      </c>
      <c r="D20" s="29">
        <v>195</v>
      </c>
      <c r="E20" s="29"/>
      <c r="F20" s="29" t="s">
        <v>45</v>
      </c>
      <c r="G20" s="29"/>
      <c r="H20" s="37">
        <v>8</v>
      </c>
      <c r="I20" s="71" t="s">
        <v>29</v>
      </c>
      <c r="J20" s="72">
        <f t="shared" si="0"/>
        <v>1560</v>
      </c>
      <c r="K20" s="73" t="s">
        <v>51</v>
      </c>
    </row>
    <row r="21" s="1" customFormat="1" ht="13.8" spans="1:11">
      <c r="A21" s="39"/>
      <c r="B21" s="31" t="s">
        <v>26</v>
      </c>
      <c r="C21" s="31" t="s">
        <v>47</v>
      </c>
      <c r="D21" s="31">
        <v>190</v>
      </c>
      <c r="E21" s="31"/>
      <c r="F21" s="31" t="s">
        <v>45</v>
      </c>
      <c r="G21" s="31"/>
      <c r="H21" s="37">
        <v>8</v>
      </c>
      <c r="I21" s="71" t="s">
        <v>29</v>
      </c>
      <c r="J21" s="72">
        <f t="shared" si="0"/>
        <v>1520</v>
      </c>
      <c r="K21" s="73" t="s">
        <v>52</v>
      </c>
    </row>
    <row r="22" s="1" customFormat="1" ht="13.8" spans="1:11">
      <c r="A22" s="40"/>
      <c r="B22" s="31" t="s">
        <v>26</v>
      </c>
      <c r="C22" s="29" t="s">
        <v>44</v>
      </c>
      <c r="D22" s="29">
        <v>195</v>
      </c>
      <c r="E22" s="29"/>
      <c r="F22" s="29" t="s">
        <v>45</v>
      </c>
      <c r="G22" s="29"/>
      <c r="H22" s="37">
        <v>8</v>
      </c>
      <c r="I22" s="71" t="s">
        <v>29</v>
      </c>
      <c r="J22" s="72">
        <f t="shared" si="0"/>
        <v>1560</v>
      </c>
      <c r="K22" s="73" t="s">
        <v>53</v>
      </c>
    </row>
    <row r="23" s="1" customFormat="1" ht="13.8" spans="1:11">
      <c r="A23" s="41" t="s">
        <v>32</v>
      </c>
      <c r="B23" s="41"/>
      <c r="C23" s="41"/>
      <c r="D23" s="41"/>
      <c r="E23" s="41"/>
      <c r="F23" s="41"/>
      <c r="G23" s="41"/>
      <c r="H23" s="41" t="s">
        <v>54</v>
      </c>
      <c r="I23" s="41"/>
      <c r="J23" s="74">
        <f>SUM(J16:J22)</f>
        <v>10800</v>
      </c>
      <c r="K23" s="75"/>
    </row>
    <row r="24" ht="13.8" spans="1:11">
      <c r="A24" s="25" t="s">
        <v>18</v>
      </c>
      <c r="B24" s="25"/>
      <c r="C24" s="25" t="s">
        <v>33</v>
      </c>
      <c r="D24" s="26" t="s">
        <v>20</v>
      </c>
      <c r="E24" s="26"/>
      <c r="F24" s="26" t="s">
        <v>21</v>
      </c>
      <c r="G24" s="26"/>
      <c r="H24" s="26" t="s">
        <v>22</v>
      </c>
      <c r="I24" s="26"/>
      <c r="J24" s="63" t="s">
        <v>23</v>
      </c>
      <c r="K24" s="64" t="s">
        <v>24</v>
      </c>
    </row>
    <row r="25" s="1" customFormat="1" ht="26.4" spans="1:11">
      <c r="A25" s="42" t="s">
        <v>55</v>
      </c>
      <c r="B25" s="43" t="s">
        <v>56</v>
      </c>
      <c r="C25" s="44" t="s">
        <v>57</v>
      </c>
      <c r="D25" s="45">
        <v>12</v>
      </c>
      <c r="E25" s="45"/>
      <c r="F25" s="46" t="s">
        <v>58</v>
      </c>
      <c r="G25" s="46"/>
      <c r="H25" s="47">
        <v>350</v>
      </c>
      <c r="I25" s="65" t="s">
        <v>29</v>
      </c>
      <c r="J25" s="66">
        <f>D25*H25</f>
        <v>4200</v>
      </c>
      <c r="K25" s="73" t="s">
        <v>59</v>
      </c>
    </row>
    <row r="26" s="2" customFormat="1" ht="33" customHeight="1" spans="1:11">
      <c r="A26" s="42"/>
      <c r="B26" s="43" t="s">
        <v>56</v>
      </c>
      <c r="C26" s="44" t="s">
        <v>57</v>
      </c>
      <c r="D26" s="45">
        <v>12</v>
      </c>
      <c r="E26" s="45"/>
      <c r="F26" s="46" t="s">
        <v>58</v>
      </c>
      <c r="G26" s="46"/>
      <c r="H26" s="47">
        <v>350</v>
      </c>
      <c r="I26" s="65" t="s">
        <v>29</v>
      </c>
      <c r="J26" s="66">
        <f>D26*H26</f>
        <v>4200</v>
      </c>
      <c r="K26" s="76" t="s">
        <v>60</v>
      </c>
    </row>
    <row r="27" s="2" customFormat="1" ht="27" customHeight="1" spans="1:11">
      <c r="A27" s="42"/>
      <c r="B27" s="43" t="s">
        <v>56</v>
      </c>
      <c r="C27" s="44" t="s">
        <v>57</v>
      </c>
      <c r="D27" s="45">
        <v>12</v>
      </c>
      <c r="E27" s="45"/>
      <c r="F27" s="46" t="s">
        <v>58</v>
      </c>
      <c r="G27" s="46"/>
      <c r="H27" s="47">
        <v>350</v>
      </c>
      <c r="I27" s="65" t="s">
        <v>29</v>
      </c>
      <c r="J27" s="66">
        <f>D27*H27</f>
        <v>4200</v>
      </c>
      <c r="K27" s="76" t="s">
        <v>61</v>
      </c>
    </row>
    <row r="28" ht="18" customHeight="1" spans="1:11">
      <c r="A28" s="42"/>
      <c r="B28" s="43" t="s">
        <v>62</v>
      </c>
      <c r="C28" s="44" t="s">
        <v>57</v>
      </c>
      <c r="D28" s="45">
        <v>250</v>
      </c>
      <c r="E28" s="45"/>
      <c r="F28" s="46" t="s">
        <v>63</v>
      </c>
      <c r="G28" s="46"/>
      <c r="H28" s="47">
        <v>15</v>
      </c>
      <c r="I28" s="65" t="s">
        <v>29</v>
      </c>
      <c r="J28" s="66">
        <f t="shared" ref="J28:J35" si="1">D28*H28</f>
        <v>3750</v>
      </c>
      <c r="K28" s="77" t="s">
        <v>64</v>
      </c>
    </row>
    <row r="29" ht="19.2" customHeight="1" spans="1:11">
      <c r="A29" s="42"/>
      <c r="B29" s="43" t="s">
        <v>65</v>
      </c>
      <c r="C29" s="44" t="s">
        <v>57</v>
      </c>
      <c r="D29" s="45">
        <v>1350</v>
      </c>
      <c r="E29" s="45"/>
      <c r="F29" s="46" t="s">
        <v>66</v>
      </c>
      <c r="G29" s="46"/>
      <c r="H29" s="47">
        <v>0.5</v>
      </c>
      <c r="I29" s="65" t="s">
        <v>29</v>
      </c>
      <c r="J29" s="66">
        <f t="shared" si="1"/>
        <v>675</v>
      </c>
      <c r="K29" s="77" t="s">
        <v>67</v>
      </c>
    </row>
    <row r="30" ht="21" customHeight="1" spans="1:11">
      <c r="A30" s="42"/>
      <c r="B30" s="43" t="s">
        <v>68</v>
      </c>
      <c r="C30" s="44" t="s">
        <v>57</v>
      </c>
      <c r="D30" s="45">
        <v>250</v>
      </c>
      <c r="E30" s="45"/>
      <c r="F30" s="46" t="s">
        <v>66</v>
      </c>
      <c r="G30" s="46"/>
      <c r="H30" s="47">
        <v>4</v>
      </c>
      <c r="I30" s="65" t="s">
        <v>29</v>
      </c>
      <c r="J30" s="66">
        <f t="shared" si="1"/>
        <v>1000</v>
      </c>
      <c r="K30" s="77" t="s">
        <v>69</v>
      </c>
    </row>
    <row r="31" ht="13.8" spans="1:11">
      <c r="A31" s="42"/>
      <c r="B31" s="43" t="s">
        <v>70</v>
      </c>
      <c r="C31" s="44" t="s">
        <v>57</v>
      </c>
      <c r="D31" s="45">
        <v>250</v>
      </c>
      <c r="E31" s="45"/>
      <c r="F31" s="46" t="s">
        <v>66</v>
      </c>
      <c r="G31" s="46"/>
      <c r="H31" s="47">
        <v>1.5</v>
      </c>
      <c r="I31" s="65" t="s">
        <v>29</v>
      </c>
      <c r="J31" s="66">
        <f t="shared" si="1"/>
        <v>375</v>
      </c>
      <c r="K31" s="77" t="s">
        <v>71</v>
      </c>
    </row>
    <row r="32" ht="13.8" spans="1:11">
      <c r="A32" s="42"/>
      <c r="B32" s="43" t="s">
        <v>72</v>
      </c>
      <c r="C32" s="44" t="s">
        <v>57</v>
      </c>
      <c r="D32" s="45">
        <v>250</v>
      </c>
      <c r="E32" s="45"/>
      <c r="F32" s="46" t="s">
        <v>73</v>
      </c>
      <c r="G32" s="46"/>
      <c r="H32" s="47">
        <v>3.5</v>
      </c>
      <c r="I32" s="65" t="s">
        <v>29</v>
      </c>
      <c r="J32" s="66">
        <f t="shared" si="1"/>
        <v>875</v>
      </c>
      <c r="K32" s="78" t="s">
        <v>74</v>
      </c>
    </row>
    <row r="33" ht="13.8" spans="1:11">
      <c r="A33" s="42"/>
      <c r="B33" s="43" t="s">
        <v>75</v>
      </c>
      <c r="C33" s="44" t="s">
        <v>57</v>
      </c>
      <c r="D33" s="45">
        <v>250</v>
      </c>
      <c r="E33" s="45"/>
      <c r="F33" s="46" t="s">
        <v>73</v>
      </c>
      <c r="G33" s="46"/>
      <c r="H33" s="47">
        <v>1.6</v>
      </c>
      <c r="I33" s="65" t="s">
        <v>29</v>
      </c>
      <c r="J33" s="66">
        <f t="shared" si="1"/>
        <v>400</v>
      </c>
      <c r="K33" s="78" t="s">
        <v>76</v>
      </c>
    </row>
    <row r="34" ht="13.8" spans="1:11">
      <c r="A34" s="32" t="s">
        <v>32</v>
      </c>
      <c r="B34" s="32"/>
      <c r="C34" s="32"/>
      <c r="D34" s="32"/>
      <c r="E34" s="32"/>
      <c r="F34" s="32"/>
      <c r="G34" s="32"/>
      <c r="H34" s="32"/>
      <c r="I34" s="32"/>
      <c r="J34" s="68">
        <f>SUM(J25:J33)</f>
        <v>19675</v>
      </c>
      <c r="K34" s="69"/>
    </row>
    <row r="35" ht="13.8" spans="1:11">
      <c r="A35" s="25" t="s">
        <v>18</v>
      </c>
      <c r="B35" s="25"/>
      <c r="C35" s="25" t="s">
        <v>33</v>
      </c>
      <c r="D35" s="26" t="s">
        <v>20</v>
      </c>
      <c r="E35" s="26"/>
      <c r="F35" s="26" t="s">
        <v>21</v>
      </c>
      <c r="G35" s="26"/>
      <c r="H35" s="26" t="s">
        <v>22</v>
      </c>
      <c r="I35" s="26"/>
      <c r="J35" s="63" t="s">
        <v>23</v>
      </c>
      <c r="K35" s="64" t="s">
        <v>24</v>
      </c>
    </row>
    <row r="36" ht="13.8" spans="1:11">
      <c r="A36" s="42" t="s">
        <v>77</v>
      </c>
      <c r="B36" s="45" t="s">
        <v>78</v>
      </c>
      <c r="C36" s="44" t="s">
        <v>77</v>
      </c>
      <c r="D36" s="45">
        <v>12</v>
      </c>
      <c r="E36" s="45"/>
      <c r="F36" s="45" t="s">
        <v>45</v>
      </c>
      <c r="G36" s="45"/>
      <c r="H36" s="47">
        <v>600</v>
      </c>
      <c r="I36" s="65" t="s">
        <v>29</v>
      </c>
      <c r="J36" s="79">
        <f>H36*D36</f>
        <v>7200</v>
      </c>
      <c r="K36" s="78" t="s">
        <v>79</v>
      </c>
    </row>
    <row r="37" ht="13.8" spans="1:11">
      <c r="A37" s="36" t="s">
        <v>80</v>
      </c>
      <c r="B37" s="45" t="s">
        <v>81</v>
      </c>
      <c r="C37" s="44" t="s">
        <v>82</v>
      </c>
      <c r="D37" s="45">
        <v>12</v>
      </c>
      <c r="E37" s="45"/>
      <c r="F37" s="45" t="s">
        <v>45</v>
      </c>
      <c r="G37" s="45"/>
      <c r="H37" s="47">
        <v>100</v>
      </c>
      <c r="I37" s="65" t="s">
        <v>29</v>
      </c>
      <c r="J37" s="79">
        <f>H37*D37</f>
        <v>1200</v>
      </c>
      <c r="K37" s="78" t="s">
        <v>83</v>
      </c>
    </row>
    <row r="38" ht="13.8" spans="1:11">
      <c r="A38" s="38"/>
      <c r="B38" s="45" t="s">
        <v>84</v>
      </c>
      <c r="C38" s="44" t="s">
        <v>82</v>
      </c>
      <c r="D38" s="45">
        <v>12</v>
      </c>
      <c r="E38" s="45"/>
      <c r="F38" s="45" t="s">
        <v>45</v>
      </c>
      <c r="G38" s="45"/>
      <c r="H38" s="47">
        <v>100</v>
      </c>
      <c r="I38" s="65" t="s">
        <v>29</v>
      </c>
      <c r="J38" s="79">
        <f>H38*D38</f>
        <v>1200</v>
      </c>
      <c r="K38" s="78" t="s">
        <v>83</v>
      </c>
    </row>
    <row r="39" ht="13.8" spans="1:11">
      <c r="A39" s="32" t="s">
        <v>32</v>
      </c>
      <c r="B39" s="32"/>
      <c r="C39" s="32"/>
      <c r="D39" s="32"/>
      <c r="E39" s="32"/>
      <c r="F39" s="32"/>
      <c r="G39" s="32"/>
      <c r="H39" s="32" t="s">
        <v>54</v>
      </c>
      <c r="I39" s="32"/>
      <c r="J39" s="68">
        <f>SUM(J36:J38)</f>
        <v>9600</v>
      </c>
      <c r="K39" s="69"/>
    </row>
    <row r="40" ht="13.8" spans="1:11">
      <c r="A40" s="25" t="s">
        <v>18</v>
      </c>
      <c r="B40" s="25"/>
      <c r="C40" s="25" t="s">
        <v>33</v>
      </c>
      <c r="D40" s="26" t="s">
        <v>20</v>
      </c>
      <c r="E40" s="26"/>
      <c r="F40" s="26" t="s">
        <v>21</v>
      </c>
      <c r="G40" s="26"/>
      <c r="H40" s="26" t="s">
        <v>22</v>
      </c>
      <c r="I40" s="26"/>
      <c r="J40" s="63" t="s">
        <v>23</v>
      </c>
      <c r="K40" s="64" t="s">
        <v>24</v>
      </c>
    </row>
    <row r="41" s="1" customFormat="1" ht="13.8" spans="1:11">
      <c r="A41" s="36" t="s">
        <v>85</v>
      </c>
      <c r="B41" s="31" t="s">
        <v>86</v>
      </c>
      <c r="C41" s="48" t="s">
        <v>82</v>
      </c>
      <c r="D41" s="31">
        <v>1</v>
      </c>
      <c r="E41" s="31"/>
      <c r="F41" s="31" t="s">
        <v>87</v>
      </c>
      <c r="G41" s="31"/>
      <c r="H41" s="49">
        <v>20000</v>
      </c>
      <c r="I41" s="71" t="s">
        <v>29</v>
      </c>
      <c r="J41" s="72">
        <f>D41*H41</f>
        <v>20000</v>
      </c>
      <c r="K41" s="73" t="s">
        <v>57</v>
      </c>
    </row>
    <row r="42" customFormat="1" ht="13.8" spans="1:11">
      <c r="A42" s="50"/>
      <c r="B42" s="31" t="s">
        <v>86</v>
      </c>
      <c r="C42" s="48" t="s">
        <v>82</v>
      </c>
      <c r="D42" s="31">
        <v>1</v>
      </c>
      <c r="E42" s="31"/>
      <c r="F42" s="31" t="s">
        <v>87</v>
      </c>
      <c r="G42" s="31"/>
      <c r="H42" s="49">
        <v>15000</v>
      </c>
      <c r="I42" s="71" t="s">
        <v>29</v>
      </c>
      <c r="J42" s="72">
        <f>D42*H42</f>
        <v>15000</v>
      </c>
      <c r="K42" s="73" t="s">
        <v>88</v>
      </c>
    </row>
    <row r="43" ht="13.8" spans="1:11">
      <c r="A43" s="32" t="s">
        <v>32</v>
      </c>
      <c r="B43" s="32"/>
      <c r="C43" s="32"/>
      <c r="D43" s="32"/>
      <c r="E43" s="32"/>
      <c r="F43" s="32"/>
      <c r="G43" s="32"/>
      <c r="H43" s="32" t="s">
        <v>54</v>
      </c>
      <c r="I43" s="32"/>
      <c r="J43" s="68">
        <f>SUM(J41:J42)</f>
        <v>35000</v>
      </c>
      <c r="K43" s="69"/>
    </row>
    <row r="44" ht="13.8" spans="1:11">
      <c r="A44" s="51" t="s">
        <v>89</v>
      </c>
      <c r="B44" s="51"/>
      <c r="C44" s="51"/>
      <c r="D44" s="51"/>
      <c r="E44" s="51"/>
      <c r="F44" s="51"/>
      <c r="G44" s="51"/>
      <c r="H44" s="51"/>
      <c r="I44" s="51"/>
      <c r="J44" s="80">
        <f>J9+J14+J23+J34+J39+J43</f>
        <v>75075</v>
      </c>
      <c r="K44" s="81"/>
    </row>
    <row r="45" ht="16.95" customHeight="1" spans="1:11">
      <c r="A45" s="52" t="s">
        <v>90</v>
      </c>
      <c r="B45" s="52"/>
      <c r="C45" s="52"/>
      <c r="D45" s="52"/>
      <c r="E45" s="52"/>
      <c r="F45" s="52"/>
      <c r="G45" s="52"/>
      <c r="H45" s="52"/>
      <c r="I45" s="82">
        <v>0.06</v>
      </c>
      <c r="J45" s="83">
        <v>17314.5</v>
      </c>
      <c r="K45" s="84" t="s">
        <v>91</v>
      </c>
    </row>
    <row r="46" ht="13.8" spans="1:11">
      <c r="A46" s="53" t="s">
        <v>92</v>
      </c>
      <c r="B46" s="53"/>
      <c r="C46" s="53"/>
      <c r="D46" s="53"/>
      <c r="E46" s="53"/>
      <c r="F46" s="53"/>
      <c r="G46" s="53"/>
      <c r="H46" s="53"/>
      <c r="I46" s="53"/>
      <c r="J46" s="85">
        <f>(J44+J45)*6%</f>
        <v>5543.37</v>
      </c>
      <c r="K46" s="86"/>
    </row>
    <row r="47" spans="1:11">
      <c r="A47" s="54" t="s">
        <v>93</v>
      </c>
      <c r="B47" s="54"/>
      <c r="C47" s="54"/>
      <c r="D47" s="54"/>
      <c r="E47" s="54"/>
      <c r="F47" s="54"/>
      <c r="G47" s="54"/>
      <c r="H47" s="54"/>
      <c r="I47" s="54"/>
      <c r="J47" s="87">
        <f>SUM(J44:J46)</f>
        <v>97932.87</v>
      </c>
      <c r="K47" s="88"/>
    </row>
  </sheetData>
  <mergeCells count="102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A9:I9"/>
    <mergeCell ref="A10:B10"/>
    <mergeCell ref="D10:E10"/>
    <mergeCell ref="F10:G10"/>
    <mergeCell ref="H10:I10"/>
    <mergeCell ref="D11:E11"/>
    <mergeCell ref="F11:G11"/>
    <mergeCell ref="D12:E12"/>
    <mergeCell ref="F12:G12"/>
    <mergeCell ref="D13:E13"/>
    <mergeCell ref="F13:G13"/>
    <mergeCell ref="A14:I14"/>
    <mergeCell ref="A15:B15"/>
    <mergeCell ref="D15:E15"/>
    <mergeCell ref="F15:G15"/>
    <mergeCell ref="H15:I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A23:I23"/>
    <mergeCell ref="A24:B24"/>
    <mergeCell ref="D24:E24"/>
    <mergeCell ref="F24:G24"/>
    <mergeCell ref="H24:I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I34"/>
    <mergeCell ref="A35:B35"/>
    <mergeCell ref="D35:E35"/>
    <mergeCell ref="F35:G35"/>
    <mergeCell ref="H35:I35"/>
    <mergeCell ref="D36:E36"/>
    <mergeCell ref="F36:G36"/>
    <mergeCell ref="D37:E37"/>
    <mergeCell ref="F37:G37"/>
    <mergeCell ref="D38:E38"/>
    <mergeCell ref="F38:G38"/>
    <mergeCell ref="A39:I39"/>
    <mergeCell ref="A40:B40"/>
    <mergeCell ref="D40:E40"/>
    <mergeCell ref="F40:G40"/>
    <mergeCell ref="H40:I40"/>
    <mergeCell ref="D41:E41"/>
    <mergeCell ref="F41:G41"/>
    <mergeCell ref="D42:E42"/>
    <mergeCell ref="F42:G42"/>
    <mergeCell ref="A43:I43"/>
    <mergeCell ref="A44:I44"/>
    <mergeCell ref="A45:H45"/>
    <mergeCell ref="A46:I46"/>
    <mergeCell ref="A47:I47"/>
    <mergeCell ref="A7:A8"/>
    <mergeCell ref="A11:A13"/>
    <mergeCell ref="A16:A22"/>
    <mergeCell ref="A25:A33"/>
    <mergeCell ref="A37:A38"/>
    <mergeCell ref="A41:A42"/>
  </mergeCells>
  <dataValidations count="5">
    <dataValidation type="list" allowBlank="1" showInputMessage="1" showErrorMessage="1" sqref="C7 C8">
      <formula1>"高级大床,高级双床,豪华大床,豪华双床,行政大床,行政双床,小套房,加床,加餐,WIFI,单人房差,其他"</formula1>
    </dataValidation>
    <dataValidation type="list" allowBlank="1" showInputMessage="1" showErrorMessage="1" sqref="C11 C12:C13">
      <formula1>"半日场租,全天场租,半天会议包价,全天会议包价,进场费,茶歇,投影仪,其他"</formula1>
    </dataValidation>
    <dataValidation type="list" allowBlank="1" showInputMessage="1" showErrorMessage="1" sqref="C16 C17 C18 C19 C20 C21 C22">
      <formula1>"酒店早餐,自助午餐,围桌午餐,自助晚餐,围桌晚餐,鸡尾酒会,酒水,特色餐,其他"</formula1>
    </dataValidation>
    <dataValidation type="list" allowBlank="1" showInputMessage="1" showErrorMessage="1" sqref="C36 C37 C38">
      <formula1>"工作人员,餐费,住宿,交通,通信费,导游超时费,其他"</formula1>
    </dataValidation>
    <dataValidation type="list" allowBlank="1" showInputMessage="1" showErrorMessage="1" sqref="C25:C27 C28:C33">
      <formula1>"工作人员,餐费,住宿,交通,通信费,导游超时费,其他,物料"</formula1>
    </dataValidation>
  </dataValidations>
  <hyperlinks>
    <hyperlink ref="D4" r:id="rId1" display="hefangyu@cct.c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Aurevoir</cp:lastModifiedBy>
  <dcterms:created xsi:type="dcterms:W3CDTF">2015-06-05T18:19:00Z</dcterms:created>
  <cp:lastPrinted>2023-09-15T02:00:00Z</cp:lastPrinted>
  <dcterms:modified xsi:type="dcterms:W3CDTF">2024-02-28T14:48:19Z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5797569116AB4581B0B7F18C55ED4985_13</vt:lpwstr>
  </property>
  <property fmtid="{D5CDD505-2E9C-101B-9397-08002B2CF9AE}" pid="3" name="KSOProductBuildVer">
    <vt:lpwstr>2052-12.1.0.16388</vt:lpwstr>
  </property>
</Properties>
</file>