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B53A2F1C-E769-49DF-B5E7-EE5CFEE6B7F8}" xr6:coauthVersionLast="47" xr6:coauthVersionMax="47" xr10:uidLastSave="{00000000-0000-0000-0000-000000000000}"/>
  <bookViews>
    <workbookView xWindow="-98" yWindow="-98" windowWidth="23596" windowHeight="15076" activeTab="3" xr2:uid="{00000000-000D-0000-FFFF-FFFF00000000}"/>
  </bookViews>
  <sheets>
    <sheet name="汇总费用" sheetId="4" r:id="rId1"/>
    <sheet name="火车票" sheetId="1" r:id="rId2"/>
    <sheet name="交通费" sheetId="2" r:id="rId3"/>
    <sheet name="餐费" sheetId="3" r:id="rId4"/>
  </sheets>
  <definedNames>
    <definedName name="_xlnm._FilterDatabase" localSheetId="1" hidden="1">火车票!$A$1:$M$19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3" l="1"/>
  <c r="C7" i="4"/>
  <c r="C8" i="4" s="1"/>
  <c r="G19" i="2"/>
  <c r="H20" i="1"/>
  <c r="C6" i="4"/>
  <c r="C5" i="4"/>
  <c r="G12" i="2"/>
  <c r="G3" i="2"/>
  <c r="G5" i="2"/>
  <c r="G8" i="2"/>
  <c r="G9" i="2"/>
  <c r="G10" i="2"/>
  <c r="G11" i="2"/>
  <c r="G2" i="2"/>
  <c r="D4" i="3"/>
  <c r="D7" i="3"/>
  <c r="J2" i="1"/>
  <c r="J3" i="1"/>
  <c r="J5" i="1"/>
  <c r="L5" i="1"/>
  <c r="L9" i="1"/>
</calcChain>
</file>

<file path=xl/sharedStrings.xml><?xml version="1.0" encoding="utf-8"?>
<sst xmlns="http://schemas.openxmlformats.org/spreadsheetml/2006/main" count="276" uniqueCount="135">
  <si>
    <t>序号</t>
  </si>
  <si>
    <t>姓名</t>
  </si>
  <si>
    <t>医院</t>
  </si>
  <si>
    <t>去程火车票</t>
  </si>
  <si>
    <t>金额</t>
  </si>
  <si>
    <t>返程火车票</t>
  </si>
  <si>
    <t>总计</t>
  </si>
  <si>
    <t>刘广军</t>
  </si>
  <si>
    <t>常州市第二人民医院</t>
  </si>
  <si>
    <t>G14</t>
  </si>
  <si>
    <t>G17</t>
  </si>
  <si>
    <t>刘文佳</t>
  </si>
  <si>
    <t>叶新华</t>
  </si>
  <si>
    <t>G139</t>
  </si>
  <si>
    <t>张春宝</t>
  </si>
  <si>
    <t>衡水市人民医院</t>
  </si>
  <si>
    <t>G184</t>
  </si>
  <si>
    <t>G1091</t>
  </si>
  <si>
    <t>董晓林</t>
  </si>
  <si>
    <t>济南市中心医院</t>
  </si>
  <si>
    <t>G384</t>
  </si>
  <si>
    <t>G147</t>
  </si>
  <si>
    <t>陈昀</t>
  </si>
  <si>
    <t>温清</t>
  </si>
  <si>
    <t>G954</t>
  </si>
  <si>
    <t>何建强</t>
  </si>
  <si>
    <t>江苏大学附属医院</t>
  </si>
  <si>
    <t>G136</t>
  </si>
  <si>
    <t>G195</t>
  </si>
  <si>
    <t>王胜军</t>
  </si>
  <si>
    <t>G144</t>
  </si>
  <si>
    <t>杨玲</t>
  </si>
  <si>
    <t>G24</t>
  </si>
  <si>
    <t>G7</t>
  </si>
  <si>
    <t>张会杰</t>
  </si>
  <si>
    <t>南京医科大学第二附属医院</t>
  </si>
  <si>
    <t>郭兴</t>
  </si>
  <si>
    <t>鲁一兵</t>
  </si>
  <si>
    <t>自行前往</t>
  </si>
  <si>
    <t>苏州大学附属第一医院</t>
  </si>
  <si>
    <t>G15</t>
  </si>
  <si>
    <t>张华</t>
  </si>
  <si>
    <t>张庆瑜</t>
  </si>
  <si>
    <t>天津医科大学总医院</t>
  </si>
  <si>
    <t>G8902</t>
  </si>
  <si>
    <t>C2623</t>
  </si>
  <si>
    <t>刘书宏</t>
  </si>
  <si>
    <t>重庆大学附属三峡医院</t>
  </si>
  <si>
    <t>G52</t>
  </si>
  <si>
    <t>G53</t>
  </si>
  <si>
    <t>王静</t>
  </si>
  <si>
    <t>持卡人姓名</t>
  </si>
  <si>
    <t>手机号</t>
  </si>
  <si>
    <t>6214860251231417</t>
  </si>
  <si>
    <t>招商银行南京分行营业部</t>
  </si>
  <si>
    <t>6226902501089256</t>
  </si>
  <si>
    <t>中信银行济南天桥支行</t>
  </si>
  <si>
    <t>6217586000004547689</t>
  </si>
  <si>
    <t>中国银行济南山大路支行</t>
  </si>
  <si>
    <t>6217001300002188248</t>
  </si>
  <si>
    <t>建设银行江苏镇江江滨支行</t>
  </si>
  <si>
    <t>6217 7700 1788 5215</t>
  </si>
  <si>
    <t>南京银行南京分行黄山路支行</t>
  </si>
  <si>
    <t>6214830252376115</t>
  </si>
  <si>
    <t>招商银行南京汉中门支行</t>
  </si>
  <si>
    <t>6214862218636688</t>
  </si>
  <si>
    <t>招商银行天津分行南门外支行</t>
  </si>
  <si>
    <t>6217550200029825</t>
  </si>
  <si>
    <t>重庆三峡银行新城路支行</t>
  </si>
  <si>
    <t>交通费</t>
  </si>
  <si>
    <t>李海平</t>
  </si>
  <si>
    <t>十堰市太和医院</t>
  </si>
  <si>
    <t>CA1924</t>
  </si>
  <si>
    <t>邓锐东</t>
  </si>
  <si>
    <t>惠州市中心人民医院</t>
  </si>
  <si>
    <t>CA1958</t>
  </si>
  <si>
    <t>CA1957</t>
  </si>
  <si>
    <t>吴敏江</t>
  </si>
  <si>
    <t>CA1521</t>
  </si>
  <si>
    <t>餐费金额</t>
  </si>
  <si>
    <t>胡清</t>
  </si>
  <si>
    <t>持卡人姓名</t>
    <phoneticPr fontId="7" type="noConversion"/>
  </si>
  <si>
    <t>手机号</t>
    <phoneticPr fontId="7" type="noConversion"/>
  </si>
  <si>
    <t>开户行信息</t>
    <phoneticPr fontId="7" type="noConversion"/>
  </si>
  <si>
    <t>银行账号</t>
    <phoneticPr fontId="7" type="noConversion"/>
  </si>
  <si>
    <t>刘书宏</t>
    <phoneticPr fontId="7" type="noConversion"/>
  </si>
  <si>
    <t>张会杰</t>
    <phoneticPr fontId="7" type="noConversion"/>
  </si>
  <si>
    <t>南京银行南京分行黄山路支行</t>
    <phoneticPr fontId="7" type="noConversion"/>
  </si>
  <si>
    <t>6217680502477305</t>
  </si>
  <si>
    <t>中信银行镇江分行营业部</t>
  </si>
  <si>
    <t>吴敏江</t>
    <phoneticPr fontId="7" type="noConversion"/>
  </si>
  <si>
    <t>6227003172060165846</t>
    <phoneticPr fontId="7" type="noConversion"/>
  </si>
  <si>
    <t>建设银行惠州鹅岭支行</t>
    <phoneticPr fontId="7" type="noConversion"/>
  </si>
  <si>
    <t>十堰茅箭支行</t>
  </si>
  <si>
    <t>董晓林</t>
    <phoneticPr fontId="7" type="noConversion"/>
  </si>
  <si>
    <t>6226902501089256</t>
    <phoneticPr fontId="7" type="noConversion"/>
  </si>
  <si>
    <t>中信银行济南天桥支行</t>
    <phoneticPr fontId="7" type="noConversion"/>
  </si>
  <si>
    <t>陈昀</t>
    <phoneticPr fontId="7" type="noConversion"/>
  </si>
  <si>
    <t>6217586000004547689</t>
    <phoneticPr fontId="7" type="noConversion"/>
  </si>
  <si>
    <t>中国银行济南山大路支行</t>
    <phoneticPr fontId="7" type="noConversion"/>
  </si>
  <si>
    <t>刘天宇</t>
  </si>
  <si>
    <t>6227 0000 1269 0066 699</t>
  </si>
  <si>
    <t>建设银行北京市通州区云景东路贵友大厦储蓄所</t>
  </si>
  <si>
    <t>张庆瑜</t>
    <phoneticPr fontId="7" type="noConversion"/>
  </si>
  <si>
    <t>13512019570</t>
    <phoneticPr fontId="7" type="noConversion"/>
  </si>
  <si>
    <t>6214862218636688</t>
    <phoneticPr fontId="7" type="noConversion"/>
  </si>
  <si>
    <t>招商银行天津分行南门外支行</t>
    <phoneticPr fontId="7" type="noConversion"/>
  </si>
  <si>
    <t>温清</t>
    <phoneticPr fontId="7" type="noConversion"/>
  </si>
  <si>
    <t>招商银行济南分行营业部</t>
    <phoneticPr fontId="7" type="noConversion"/>
  </si>
  <si>
    <t>施毕旻</t>
    <phoneticPr fontId="7" type="noConversion"/>
  </si>
  <si>
    <t>开户行</t>
    <phoneticPr fontId="7" type="noConversion"/>
  </si>
  <si>
    <t>62178561010089306820</t>
    <phoneticPr fontId="7" type="noConversion"/>
  </si>
  <si>
    <t>中国银行南环支行</t>
  </si>
  <si>
    <t>6217 7312 0018 1259</t>
  </si>
  <si>
    <t>中信银行万州支行</t>
  </si>
  <si>
    <t>叶新华</t>
    <phoneticPr fontId="7" type="noConversion"/>
  </si>
  <si>
    <t>6222021105006925347</t>
    <phoneticPr fontId="7" type="noConversion"/>
  </si>
  <si>
    <t>中国工商银行常州中吴支行营业室</t>
    <phoneticPr fontId="7" type="noConversion"/>
  </si>
  <si>
    <t>苏仁嫒</t>
    <phoneticPr fontId="7" type="noConversion"/>
  </si>
  <si>
    <t>6222620910020656801</t>
    <phoneticPr fontId="7" type="noConversion"/>
  </si>
  <si>
    <t>交通银行王府井支行</t>
    <phoneticPr fontId="7" type="noConversion"/>
  </si>
  <si>
    <t>李娜</t>
    <phoneticPr fontId="7" type="noConversion"/>
  </si>
  <si>
    <t>李书阳</t>
    <phoneticPr fontId="7" type="noConversion"/>
  </si>
  <si>
    <t>纪立农</t>
    <phoneticPr fontId="7" type="noConversion"/>
  </si>
  <si>
    <t>张克洲</t>
    <phoneticPr fontId="7" type="noConversion"/>
  </si>
  <si>
    <t>6222 0211 0204 3556 409</t>
  </si>
  <si>
    <t>中国工商银行苏州道前支行</t>
  </si>
  <si>
    <t>Martin</t>
    <phoneticPr fontId="7" type="noConversion"/>
  </si>
  <si>
    <t>医生</t>
    <phoneticPr fontId="7" type="noConversion"/>
  </si>
  <si>
    <t>汇总</t>
    <phoneticPr fontId="7" type="noConversion"/>
  </si>
  <si>
    <t>6214855300514193</t>
    <phoneticPr fontId="7" type="noConversion"/>
  </si>
  <si>
    <t>6217867600002240512</t>
    <phoneticPr fontId="7" type="noConversion"/>
  </si>
  <si>
    <t>火车票</t>
    <phoneticPr fontId="7" type="noConversion"/>
  </si>
  <si>
    <t>交通费</t>
    <phoneticPr fontId="7" type="noConversion"/>
  </si>
  <si>
    <t>餐费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</si>
</sst>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¥&quot;#,##0.00;&quot;¥&quot;\-#,##0.00"/>
    <numFmt numFmtId="176" formatCode="m&quot;月&quot;d&quot;日&quot;;@"/>
    <numFmt numFmtId="177" formatCode="0.00_ "/>
    <numFmt numFmtId="178" formatCode="&quot;¥&quot;#,##0.00_);[Red]\(&quot;¥&quot;#,##0.00\)"/>
  </numFmts>
  <fonts count="17">
    <font>
      <sz val="11"/>
      <color theme="1"/>
      <name val="等线"/>
      <family val="2"/>
      <scheme val="minor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name val="微软雅黑"/>
      <family val="2"/>
      <charset val="134"/>
    </font>
    <font>
      <sz val="9"/>
      <name val="等线"/>
      <family val="3"/>
      <charset val="134"/>
      <scheme val="minor"/>
    </font>
    <font>
      <sz val="16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</font>
    <font>
      <sz val="11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1"/>
      <color theme="1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7" fontId="2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7" fontId="5" fillId="5" borderId="1" xfId="0" applyNumberFormat="1" applyFont="1" applyFill="1" applyBorder="1" applyAlignment="1">
      <alignment horizontal="center" vertical="center"/>
    </xf>
    <xf numFmtId="176" fontId="5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7" fontId="6" fillId="5" borderId="1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49" fontId="13" fillId="5" borderId="5" xfId="0" quotePrefix="1" applyNumberFormat="1" applyFont="1" applyFill="1" applyBorder="1" applyAlignment="1">
      <alignment horizontal="center" vertical="center"/>
    </xf>
    <xf numFmtId="49" fontId="13" fillId="5" borderId="5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49" fontId="15" fillId="5" borderId="5" xfId="0" applyNumberFormat="1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0" fillId="0" borderId="5" xfId="0" applyBorder="1"/>
    <xf numFmtId="177" fontId="14" fillId="4" borderId="5" xfId="0" applyNumberFormat="1" applyFont="1" applyFill="1" applyBorder="1" applyAlignment="1">
      <alignment horizontal="center" vertical="center"/>
    </xf>
    <xf numFmtId="177" fontId="6" fillId="5" borderId="5" xfId="0" applyNumberFormat="1" applyFont="1" applyFill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7" fontId="10" fillId="3" borderId="2" xfId="0" applyNumberFormat="1" applyFont="1" applyFill="1" applyBorder="1" applyAlignment="1">
      <alignment horizontal="center" vertical="center"/>
    </xf>
    <xf numFmtId="177" fontId="1" fillId="3" borderId="5" xfId="0" applyNumberFormat="1" applyFont="1" applyFill="1" applyBorder="1" applyAlignment="1">
      <alignment horizontal="center" vertical="center"/>
    </xf>
    <xf numFmtId="177" fontId="0" fillId="0" borderId="0" xfId="0" applyNumberFormat="1"/>
    <xf numFmtId="0" fontId="4" fillId="3" borderId="1" xfId="0" quotePrefix="1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49" fontId="15" fillId="5" borderId="5" xfId="0" applyNumberFormat="1" applyFont="1" applyFill="1" applyBorder="1" applyAlignment="1">
      <alignment horizontal="center" vertical="center"/>
    </xf>
    <xf numFmtId="177" fontId="14" fillId="4" borderId="10" xfId="0" applyNumberFormat="1" applyFont="1" applyFill="1" applyBorder="1" applyAlignment="1">
      <alignment horizontal="center" vertical="center"/>
    </xf>
    <xf numFmtId="177" fontId="14" fillId="4" borderId="12" xfId="0" applyNumberFormat="1" applyFont="1" applyFill="1" applyBorder="1" applyAlignment="1">
      <alignment horizontal="center" vertical="center"/>
    </xf>
    <xf numFmtId="177" fontId="14" fillId="4" borderId="9" xfId="0" applyNumberFormat="1" applyFont="1" applyFill="1" applyBorder="1" applyAlignment="1">
      <alignment horizontal="center" vertical="center"/>
    </xf>
    <xf numFmtId="177" fontId="6" fillId="5" borderId="5" xfId="0" applyNumberFormat="1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49" fontId="13" fillId="5" borderId="10" xfId="0" applyNumberFormat="1" applyFont="1" applyFill="1" applyBorder="1" applyAlignment="1">
      <alignment horizontal="center" vertical="center"/>
    </xf>
    <xf numFmtId="49" fontId="13" fillId="5" borderId="12" xfId="0" applyNumberFormat="1" applyFont="1" applyFill="1" applyBorder="1" applyAlignment="1">
      <alignment horizontal="center" vertical="center"/>
    </xf>
    <xf numFmtId="49" fontId="13" fillId="5" borderId="9" xfId="0" applyNumberFormat="1" applyFont="1" applyFill="1" applyBorder="1" applyAlignment="1">
      <alignment horizontal="center" vertical="center"/>
    </xf>
    <xf numFmtId="177" fontId="10" fillId="3" borderId="3" xfId="0" applyNumberFormat="1" applyFont="1" applyFill="1" applyBorder="1" applyAlignment="1">
      <alignment horizontal="center" vertical="center"/>
    </xf>
    <xf numFmtId="177" fontId="10" fillId="3" borderId="4" xfId="0" applyNumberFormat="1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49" fontId="13" fillId="5" borderId="8" xfId="0" applyNumberFormat="1" applyFont="1" applyFill="1" applyBorder="1" applyAlignment="1">
      <alignment horizontal="center" vertical="center"/>
    </xf>
    <xf numFmtId="7" fontId="2" fillId="0" borderId="0" xfId="0" applyNumberFormat="1" applyFont="1" applyAlignment="1">
      <alignment horizontal="center" vertical="center"/>
    </xf>
    <xf numFmtId="7" fontId="0" fillId="0" borderId="0" xfId="0" applyNumberFormat="1"/>
    <xf numFmtId="177" fontId="16" fillId="0" borderId="0" xfId="0" applyNumberFormat="1" applyFont="1"/>
    <xf numFmtId="178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76A25-48F1-48D9-806E-5DA46672904A}">
  <dimension ref="B5:C8"/>
  <sheetViews>
    <sheetView workbookViewId="0">
      <selection activeCell="B5" sqref="B5:C9"/>
    </sheetView>
  </sheetViews>
  <sheetFormatPr defaultRowHeight="13.9"/>
  <cols>
    <col min="3" max="3" width="11.1328125" customWidth="1"/>
  </cols>
  <sheetData>
    <row r="5" spans="2:3">
      <c r="B5" t="s">
        <v>132</v>
      </c>
      <c r="C5" s="68">
        <f>火车票!H20</f>
        <v>25794</v>
      </c>
    </row>
    <row r="6" spans="2:3">
      <c r="B6" t="s">
        <v>133</v>
      </c>
      <c r="C6" s="70">
        <f>交通费!G19</f>
        <v>1821.7600000000002</v>
      </c>
    </row>
    <row r="7" spans="2:3">
      <c r="B7" t="s">
        <v>134</v>
      </c>
      <c r="C7" s="70">
        <f>餐费!D14</f>
        <v>1788.3</v>
      </c>
    </row>
    <row r="8" spans="2:3">
      <c r="C8" s="68">
        <f>SUM(C5:C7)</f>
        <v>29404.06</v>
      </c>
    </row>
  </sheetData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2"/>
  <sheetViews>
    <sheetView workbookViewId="0">
      <selection activeCell="H20" sqref="H20"/>
    </sheetView>
  </sheetViews>
  <sheetFormatPr defaultRowHeight="13.9"/>
  <cols>
    <col min="1" max="1" width="4.19921875" bestFit="1" customWidth="1"/>
    <col min="2" max="2" width="8.19921875" customWidth="1"/>
    <col min="3" max="3" width="19.265625" bestFit="1" customWidth="1"/>
    <col min="4" max="4" width="9.1328125" bestFit="1" customWidth="1"/>
    <col min="5" max="5" width="10.86328125" bestFit="1" customWidth="1"/>
    <col min="6" max="6" width="20.265625" bestFit="1" customWidth="1"/>
    <col min="7" max="7" width="33.3984375" bestFit="1" customWidth="1"/>
    <col min="8" max="8" width="14.1328125" customWidth="1"/>
    <col min="9" max="9" width="9.1328125" hidden="1" customWidth="1"/>
    <col min="10" max="10" width="8.33203125" hidden="1" customWidth="1"/>
    <col min="11" max="11" width="9.1328125" hidden="1" customWidth="1"/>
    <col min="12" max="12" width="8.33203125" hidden="1" customWidth="1"/>
  </cols>
  <sheetData>
    <row r="1" spans="1:12" ht="14.65">
      <c r="A1" s="2" t="s">
        <v>0</v>
      </c>
      <c r="B1" s="2" t="s">
        <v>1</v>
      </c>
      <c r="C1" s="2" t="s">
        <v>2</v>
      </c>
      <c r="D1" s="2" t="s">
        <v>51</v>
      </c>
      <c r="E1" s="2" t="s">
        <v>52</v>
      </c>
      <c r="F1" s="2" t="s">
        <v>84</v>
      </c>
      <c r="G1" s="2" t="s">
        <v>110</v>
      </c>
      <c r="H1" s="2" t="s">
        <v>6</v>
      </c>
      <c r="I1" s="2" t="s">
        <v>3</v>
      </c>
      <c r="J1" s="2" t="s">
        <v>4</v>
      </c>
      <c r="K1" s="2" t="s">
        <v>5</v>
      </c>
      <c r="L1" s="2" t="s">
        <v>4</v>
      </c>
    </row>
    <row r="2" spans="1:12" ht="20.100000000000001" customHeight="1">
      <c r="A2" s="3">
        <v>1</v>
      </c>
      <c r="B2" s="4" t="s">
        <v>7</v>
      </c>
      <c r="C2" s="5" t="s">
        <v>8</v>
      </c>
      <c r="D2" s="4" t="s">
        <v>11</v>
      </c>
      <c r="E2" s="5">
        <v>13806128862</v>
      </c>
      <c r="F2" s="5" t="s">
        <v>53</v>
      </c>
      <c r="G2" s="5" t="s">
        <v>54</v>
      </c>
      <c r="H2" s="6">
        <v>1868</v>
      </c>
      <c r="I2" s="14" t="s">
        <v>9</v>
      </c>
      <c r="J2" s="16">
        <f>852+72</f>
        <v>924</v>
      </c>
      <c r="K2" s="14" t="s">
        <v>10</v>
      </c>
      <c r="L2" s="16">
        <v>944</v>
      </c>
    </row>
    <row r="3" spans="1:12" ht="20.100000000000001" customHeight="1">
      <c r="A3" s="3">
        <v>2</v>
      </c>
      <c r="B3" s="4" t="s">
        <v>11</v>
      </c>
      <c r="C3" s="5" t="s">
        <v>8</v>
      </c>
      <c r="D3" s="4" t="s">
        <v>11</v>
      </c>
      <c r="E3" s="5">
        <v>13806128862</v>
      </c>
      <c r="F3" s="5" t="s">
        <v>53</v>
      </c>
      <c r="G3" s="5" t="s">
        <v>54</v>
      </c>
      <c r="H3" s="6">
        <v>1868</v>
      </c>
      <c r="I3" s="14" t="s">
        <v>9</v>
      </c>
      <c r="J3" s="16">
        <f>852+72</f>
        <v>924</v>
      </c>
      <c r="K3" s="14" t="s">
        <v>10</v>
      </c>
      <c r="L3" s="16">
        <v>944</v>
      </c>
    </row>
    <row r="4" spans="1:12" ht="20.100000000000001" customHeight="1">
      <c r="A4" s="3">
        <v>3</v>
      </c>
      <c r="B4" s="4" t="s">
        <v>12</v>
      </c>
      <c r="C4" s="5" t="s">
        <v>8</v>
      </c>
      <c r="D4" s="4" t="s">
        <v>115</v>
      </c>
      <c r="E4" s="5">
        <v>13616125500</v>
      </c>
      <c r="F4" s="22" t="s">
        <v>116</v>
      </c>
      <c r="G4" s="5" t="s">
        <v>117</v>
      </c>
      <c r="H4" s="6">
        <v>1399</v>
      </c>
      <c r="I4" s="14" t="s">
        <v>9</v>
      </c>
      <c r="J4" s="16">
        <v>590</v>
      </c>
      <c r="K4" s="14" t="s">
        <v>13</v>
      </c>
      <c r="L4" s="16">
        <v>809</v>
      </c>
    </row>
    <row r="5" spans="1:12" ht="20.100000000000001" customHeight="1">
      <c r="A5" s="3">
        <v>4</v>
      </c>
      <c r="B5" s="4" t="s">
        <v>14</v>
      </c>
      <c r="C5" s="5" t="s">
        <v>15</v>
      </c>
      <c r="D5" s="4" t="s">
        <v>100</v>
      </c>
      <c r="E5" s="5">
        <v>13901328641</v>
      </c>
      <c r="F5" s="5" t="s">
        <v>101</v>
      </c>
      <c r="G5" s="5" t="s">
        <v>102</v>
      </c>
      <c r="H5" s="6">
        <v>610</v>
      </c>
      <c r="I5" s="17" t="s">
        <v>16</v>
      </c>
      <c r="J5" s="16">
        <f>242+53</f>
        <v>295</v>
      </c>
      <c r="K5" s="17" t="s">
        <v>17</v>
      </c>
      <c r="L5" s="16">
        <f>262+53</f>
        <v>315</v>
      </c>
    </row>
    <row r="6" spans="1:12" ht="20.100000000000001" customHeight="1">
      <c r="A6" s="3">
        <v>5</v>
      </c>
      <c r="B6" s="4" t="s">
        <v>18</v>
      </c>
      <c r="C6" s="5" t="s">
        <v>19</v>
      </c>
      <c r="D6" s="4" t="s">
        <v>18</v>
      </c>
      <c r="E6" s="5">
        <v>15318816218</v>
      </c>
      <c r="F6" s="5" t="s">
        <v>55</v>
      </c>
      <c r="G6" s="5" t="s">
        <v>56</v>
      </c>
      <c r="H6" s="6">
        <v>652</v>
      </c>
      <c r="I6" s="14" t="s">
        <v>20</v>
      </c>
      <c r="J6" s="16">
        <v>313</v>
      </c>
      <c r="K6" s="14" t="s">
        <v>21</v>
      </c>
      <c r="L6" s="16">
        <v>339</v>
      </c>
    </row>
    <row r="7" spans="1:12" ht="20.100000000000001" customHeight="1">
      <c r="A7" s="3">
        <v>6</v>
      </c>
      <c r="B7" s="4" t="s">
        <v>22</v>
      </c>
      <c r="C7" s="5" t="s">
        <v>19</v>
      </c>
      <c r="D7" s="4" t="s">
        <v>22</v>
      </c>
      <c r="E7" s="5">
        <v>13370582720</v>
      </c>
      <c r="F7" s="5" t="s">
        <v>57</v>
      </c>
      <c r="G7" s="5" t="s">
        <v>58</v>
      </c>
      <c r="H7" s="6">
        <v>313</v>
      </c>
      <c r="I7" s="14" t="s">
        <v>20</v>
      </c>
      <c r="J7" s="16">
        <v>313</v>
      </c>
      <c r="K7" s="14"/>
      <c r="L7" s="16"/>
    </row>
    <row r="8" spans="1:12" ht="20.100000000000001" customHeight="1">
      <c r="A8" s="3">
        <v>7</v>
      </c>
      <c r="B8" s="4" t="s">
        <v>23</v>
      </c>
      <c r="C8" s="7" t="s">
        <v>19</v>
      </c>
      <c r="D8" s="4" t="s">
        <v>107</v>
      </c>
      <c r="E8" s="5">
        <v>13370551767</v>
      </c>
      <c r="F8" s="44" t="s">
        <v>130</v>
      </c>
      <c r="G8" s="5" t="s">
        <v>108</v>
      </c>
      <c r="H8" s="6">
        <v>648</v>
      </c>
      <c r="I8" s="14" t="s">
        <v>24</v>
      </c>
      <c r="J8" s="16">
        <v>648</v>
      </c>
      <c r="K8" s="18"/>
      <c r="L8" s="19"/>
    </row>
    <row r="9" spans="1:12" ht="20.100000000000001" customHeight="1">
      <c r="A9" s="3">
        <v>8</v>
      </c>
      <c r="B9" s="4" t="s">
        <v>25</v>
      </c>
      <c r="C9" s="7" t="s">
        <v>26</v>
      </c>
      <c r="D9" s="4" t="s">
        <v>25</v>
      </c>
      <c r="E9" s="5">
        <v>13921596430</v>
      </c>
      <c r="F9" s="5" t="s">
        <v>59</v>
      </c>
      <c r="G9" s="5" t="s">
        <v>60</v>
      </c>
      <c r="H9" s="6">
        <v>1458</v>
      </c>
      <c r="I9" s="14" t="s">
        <v>27</v>
      </c>
      <c r="J9" s="16">
        <v>821</v>
      </c>
      <c r="K9" s="14" t="s">
        <v>28</v>
      </c>
      <c r="L9" s="16">
        <f>541+96</f>
        <v>637</v>
      </c>
    </row>
    <row r="10" spans="1:12" ht="20.100000000000001" customHeight="1">
      <c r="A10" s="3">
        <v>9</v>
      </c>
      <c r="B10" s="4" t="s">
        <v>29</v>
      </c>
      <c r="C10" s="5" t="s">
        <v>26</v>
      </c>
      <c r="D10" s="4" t="s">
        <v>25</v>
      </c>
      <c r="E10" s="5">
        <v>13921596430</v>
      </c>
      <c r="F10" s="5" t="s">
        <v>59</v>
      </c>
      <c r="G10" s="5" t="s">
        <v>60</v>
      </c>
      <c r="H10" s="6">
        <v>1673</v>
      </c>
      <c r="I10" s="14" t="s">
        <v>30</v>
      </c>
      <c r="J10" s="16">
        <v>821</v>
      </c>
      <c r="K10" s="14" t="s">
        <v>13</v>
      </c>
      <c r="L10" s="16">
        <v>852</v>
      </c>
    </row>
    <row r="11" spans="1:12" ht="20.100000000000001" customHeight="1">
      <c r="A11" s="3">
        <v>10</v>
      </c>
      <c r="B11" s="4" t="s">
        <v>31</v>
      </c>
      <c r="C11" s="5" t="s">
        <v>26</v>
      </c>
      <c r="D11" s="4" t="s">
        <v>25</v>
      </c>
      <c r="E11" s="5">
        <v>13921596430</v>
      </c>
      <c r="F11" s="5" t="s">
        <v>59</v>
      </c>
      <c r="G11" s="5" t="s">
        <v>60</v>
      </c>
      <c r="H11" s="6">
        <v>1704</v>
      </c>
      <c r="I11" s="14" t="s">
        <v>32</v>
      </c>
      <c r="J11" s="16">
        <v>852</v>
      </c>
      <c r="K11" s="14" t="s">
        <v>33</v>
      </c>
      <c r="L11" s="16">
        <v>852</v>
      </c>
    </row>
    <row r="12" spans="1:12" ht="20.100000000000001" customHeight="1">
      <c r="A12" s="3">
        <v>11</v>
      </c>
      <c r="B12" s="4" t="s">
        <v>34</v>
      </c>
      <c r="C12" s="5" t="s">
        <v>35</v>
      </c>
      <c r="D12" s="4" t="s">
        <v>34</v>
      </c>
      <c r="E12" s="5">
        <v>18151036023</v>
      </c>
      <c r="F12" s="5" t="s">
        <v>61</v>
      </c>
      <c r="G12" s="5" t="s">
        <v>62</v>
      </c>
      <c r="H12" s="6">
        <v>1704</v>
      </c>
      <c r="I12" s="14" t="s">
        <v>32</v>
      </c>
      <c r="J12" s="16">
        <v>852</v>
      </c>
      <c r="K12" s="14" t="s">
        <v>10</v>
      </c>
      <c r="L12" s="16">
        <v>852</v>
      </c>
    </row>
    <row r="13" spans="1:12" ht="20.100000000000001" customHeight="1">
      <c r="A13" s="3">
        <v>12</v>
      </c>
      <c r="B13" s="4" t="s">
        <v>36</v>
      </c>
      <c r="C13" s="5" t="s">
        <v>35</v>
      </c>
      <c r="D13" s="4" t="s">
        <v>34</v>
      </c>
      <c r="E13" s="5">
        <v>18151036023</v>
      </c>
      <c r="F13" s="5" t="s">
        <v>61</v>
      </c>
      <c r="G13" s="5" t="s">
        <v>62</v>
      </c>
      <c r="H13" s="6">
        <v>1704</v>
      </c>
      <c r="I13" s="14" t="s">
        <v>32</v>
      </c>
      <c r="J13" s="16">
        <v>852</v>
      </c>
      <c r="K13" s="14" t="s">
        <v>10</v>
      </c>
      <c r="L13" s="16">
        <v>852</v>
      </c>
    </row>
    <row r="14" spans="1:12" ht="20.100000000000001" customHeight="1">
      <c r="A14" s="3">
        <v>13</v>
      </c>
      <c r="B14" s="4" t="s">
        <v>37</v>
      </c>
      <c r="C14" s="5" t="s">
        <v>35</v>
      </c>
      <c r="D14" s="4" t="s">
        <v>37</v>
      </c>
      <c r="E14" s="5">
        <v>18951762690</v>
      </c>
      <c r="F14" s="5" t="s">
        <v>63</v>
      </c>
      <c r="G14" s="5" t="s">
        <v>64</v>
      </c>
      <c r="H14" s="6">
        <v>852</v>
      </c>
      <c r="I14" s="14" t="s">
        <v>32</v>
      </c>
      <c r="J14" s="16">
        <v>852</v>
      </c>
      <c r="K14" s="18" t="s">
        <v>38</v>
      </c>
      <c r="L14" s="19"/>
    </row>
    <row r="15" spans="1:12" ht="20.100000000000001" customHeight="1">
      <c r="A15" s="3">
        <v>14</v>
      </c>
      <c r="B15" s="4" t="s">
        <v>109</v>
      </c>
      <c r="C15" s="5" t="s">
        <v>39</v>
      </c>
      <c r="D15" s="4" t="s">
        <v>109</v>
      </c>
      <c r="E15" s="5">
        <v>13862569825</v>
      </c>
      <c r="F15" s="22" t="s">
        <v>111</v>
      </c>
      <c r="G15" s="5" t="s">
        <v>112</v>
      </c>
      <c r="H15" s="6">
        <v>2120</v>
      </c>
      <c r="I15" s="14" t="s">
        <v>32</v>
      </c>
      <c r="J15" s="16">
        <v>1060</v>
      </c>
      <c r="K15" s="14" t="s">
        <v>40</v>
      </c>
      <c r="L15" s="16">
        <v>1060</v>
      </c>
    </row>
    <row r="16" spans="1:12" ht="20.100000000000001" customHeight="1">
      <c r="A16" s="3">
        <v>15</v>
      </c>
      <c r="B16" s="4" t="s">
        <v>41</v>
      </c>
      <c r="C16" s="7" t="s">
        <v>39</v>
      </c>
      <c r="D16" s="4" t="s">
        <v>41</v>
      </c>
      <c r="E16" s="5"/>
      <c r="F16" s="5" t="s">
        <v>125</v>
      </c>
      <c r="G16" s="5" t="s">
        <v>126</v>
      </c>
      <c r="H16" s="6">
        <v>2120</v>
      </c>
      <c r="I16" s="14" t="s">
        <v>32</v>
      </c>
      <c r="J16" s="16">
        <v>1060</v>
      </c>
      <c r="K16" s="14" t="s">
        <v>40</v>
      </c>
      <c r="L16" s="16">
        <v>1060</v>
      </c>
    </row>
    <row r="17" spans="1:12" ht="20.100000000000001" customHeight="1">
      <c r="A17" s="3">
        <v>16</v>
      </c>
      <c r="B17" s="4" t="s">
        <v>42</v>
      </c>
      <c r="C17" s="5" t="s">
        <v>43</v>
      </c>
      <c r="D17" s="4" t="s">
        <v>42</v>
      </c>
      <c r="E17" s="5">
        <v>13512019570</v>
      </c>
      <c r="F17" s="5" t="s">
        <v>65</v>
      </c>
      <c r="G17" s="5" t="s">
        <v>66</v>
      </c>
      <c r="H17" s="6">
        <v>173</v>
      </c>
      <c r="I17" s="14" t="s">
        <v>44</v>
      </c>
      <c r="J17" s="16">
        <v>85</v>
      </c>
      <c r="K17" s="18" t="s">
        <v>45</v>
      </c>
      <c r="L17" s="19">
        <v>88</v>
      </c>
    </row>
    <row r="18" spans="1:12" ht="20.100000000000001" customHeight="1">
      <c r="A18" s="3">
        <v>17</v>
      </c>
      <c r="B18" s="4" t="s">
        <v>85</v>
      </c>
      <c r="C18" s="5" t="s">
        <v>47</v>
      </c>
      <c r="D18" s="4" t="s">
        <v>46</v>
      </c>
      <c r="E18" s="5">
        <v>13896277697</v>
      </c>
      <c r="F18" s="5" t="s">
        <v>113</v>
      </c>
      <c r="G18" s="5" t="s">
        <v>114</v>
      </c>
      <c r="H18" s="6">
        <v>2464</v>
      </c>
      <c r="I18" s="14" t="s">
        <v>48</v>
      </c>
      <c r="J18" s="16">
        <v>1232</v>
      </c>
      <c r="K18" s="14" t="s">
        <v>49</v>
      </c>
      <c r="L18" s="16">
        <v>1232</v>
      </c>
    </row>
    <row r="19" spans="1:12" ht="20.100000000000001" customHeight="1">
      <c r="A19" s="3">
        <v>18</v>
      </c>
      <c r="B19" s="4" t="s">
        <v>50</v>
      </c>
      <c r="C19" s="5" t="s">
        <v>47</v>
      </c>
      <c r="D19" s="4" t="s">
        <v>50</v>
      </c>
      <c r="E19" s="5">
        <v>13436268318</v>
      </c>
      <c r="F19" s="5" t="s">
        <v>67</v>
      </c>
      <c r="G19" s="5" t="s">
        <v>68</v>
      </c>
      <c r="H19" s="6">
        <v>2464</v>
      </c>
      <c r="I19" s="14" t="s">
        <v>48</v>
      </c>
      <c r="J19" s="16">
        <v>1232</v>
      </c>
      <c r="K19" s="14" t="s">
        <v>49</v>
      </c>
      <c r="L19" s="16">
        <v>1232</v>
      </c>
    </row>
    <row r="20" spans="1:12" ht="14.65">
      <c r="A20" s="1"/>
      <c r="B20" s="1"/>
      <c r="C20" s="1"/>
      <c r="D20" s="1"/>
      <c r="E20" s="1"/>
      <c r="F20" s="1"/>
      <c r="G20" s="1"/>
      <c r="H20" s="67">
        <f>SUM(H2:H19)</f>
        <v>25794</v>
      </c>
      <c r="I20" s="1"/>
      <c r="J20" s="1"/>
      <c r="K20" s="1"/>
      <c r="L20" s="1"/>
    </row>
    <row r="21" spans="1:12" ht="22.9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</sheetData>
  <phoneticPr fontId="7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AAC2D-E9AC-4054-BD5D-AC7EC921D004}">
  <sheetPr>
    <pageSetUpPr fitToPage="1"/>
  </sheetPr>
  <dimension ref="A1:K19"/>
  <sheetViews>
    <sheetView zoomScaleNormal="100" workbookViewId="0">
      <selection activeCell="G20" sqref="G20"/>
    </sheetView>
  </sheetViews>
  <sheetFormatPr defaultRowHeight="13.9"/>
  <cols>
    <col min="3" max="3" width="21.19921875" bestFit="1" customWidth="1"/>
    <col min="4" max="5" width="0" hidden="1" customWidth="1"/>
    <col min="6" max="6" width="8.796875" style="15"/>
    <col min="8" max="8" width="12.796875" customWidth="1"/>
    <col min="9" max="9" width="13.265625" bestFit="1" customWidth="1"/>
    <col min="10" max="10" width="24.6640625" customWidth="1"/>
    <col min="11" max="11" width="33.59765625" bestFit="1" customWidth="1"/>
  </cols>
  <sheetData>
    <row r="1" spans="1:11">
      <c r="A1" s="30" t="s">
        <v>0</v>
      </c>
      <c r="B1" s="30" t="s">
        <v>1</v>
      </c>
      <c r="C1" s="30" t="s">
        <v>2</v>
      </c>
      <c r="D1" s="30"/>
      <c r="E1" s="30"/>
      <c r="F1" s="30" t="s">
        <v>69</v>
      </c>
      <c r="G1" s="30" t="s">
        <v>129</v>
      </c>
      <c r="H1" s="30" t="s">
        <v>81</v>
      </c>
      <c r="I1" s="30" t="s">
        <v>82</v>
      </c>
      <c r="J1" s="30" t="s">
        <v>84</v>
      </c>
      <c r="K1" s="30" t="s">
        <v>83</v>
      </c>
    </row>
    <row r="2" spans="1:11" s="15" customFormat="1" ht="20.100000000000001" customHeight="1">
      <c r="A2" s="31">
        <v>1</v>
      </c>
      <c r="B2" s="28" t="s">
        <v>70</v>
      </c>
      <c r="C2" s="29" t="s">
        <v>71</v>
      </c>
      <c r="D2" s="32" t="s">
        <v>72</v>
      </c>
      <c r="E2" s="33" t="s">
        <v>38</v>
      </c>
      <c r="F2" s="39">
        <v>48.53</v>
      </c>
      <c r="G2" s="38">
        <f>F2</f>
        <v>48.53</v>
      </c>
      <c r="H2" s="23" t="s">
        <v>70</v>
      </c>
      <c r="I2" s="34">
        <v>13733548548</v>
      </c>
      <c r="J2" s="35" t="s">
        <v>131</v>
      </c>
      <c r="K2" s="34" t="s">
        <v>93</v>
      </c>
    </row>
    <row r="3" spans="1:11" s="15" customFormat="1" ht="20.100000000000001" customHeight="1">
      <c r="A3" s="31">
        <v>2</v>
      </c>
      <c r="B3" s="28" t="s">
        <v>73</v>
      </c>
      <c r="C3" s="29" t="s">
        <v>74</v>
      </c>
      <c r="D3" s="32" t="s">
        <v>75</v>
      </c>
      <c r="E3" s="32" t="s">
        <v>76</v>
      </c>
      <c r="F3" s="39">
        <v>54.4</v>
      </c>
      <c r="G3" s="48">
        <f>F3+F4</f>
        <v>142.4</v>
      </c>
      <c r="H3" s="45" t="s">
        <v>90</v>
      </c>
      <c r="I3" s="46">
        <v>18026689835</v>
      </c>
      <c r="J3" s="47" t="s">
        <v>91</v>
      </c>
      <c r="K3" s="46" t="s">
        <v>92</v>
      </c>
    </row>
    <row r="4" spans="1:11" s="15" customFormat="1" ht="20.100000000000001" customHeight="1">
      <c r="A4" s="31">
        <v>3</v>
      </c>
      <c r="B4" s="28" t="s">
        <v>77</v>
      </c>
      <c r="C4" s="29" t="s">
        <v>74</v>
      </c>
      <c r="D4" s="32" t="s">
        <v>75</v>
      </c>
      <c r="E4" s="32" t="s">
        <v>76</v>
      </c>
      <c r="F4" s="39">
        <v>88</v>
      </c>
      <c r="G4" s="50"/>
      <c r="H4" s="45" t="s">
        <v>90</v>
      </c>
      <c r="I4" s="46">
        <v>18026689835</v>
      </c>
      <c r="J4" s="47" t="s">
        <v>91</v>
      </c>
      <c r="K4" s="46" t="s">
        <v>92</v>
      </c>
    </row>
    <row r="5" spans="1:11" s="15" customFormat="1" ht="20.100000000000001" customHeight="1">
      <c r="A5" s="31">
        <v>4</v>
      </c>
      <c r="B5" s="28" t="s">
        <v>34</v>
      </c>
      <c r="C5" s="29" t="s">
        <v>35</v>
      </c>
      <c r="D5" s="32" t="s">
        <v>32</v>
      </c>
      <c r="E5" s="32" t="s">
        <v>10</v>
      </c>
      <c r="F5" s="51">
        <v>326.23</v>
      </c>
      <c r="G5" s="48">
        <f t="shared" ref="G5:G11" si="0">F5</f>
        <v>326.23</v>
      </c>
      <c r="H5" s="45" t="s">
        <v>86</v>
      </c>
      <c r="I5" s="46">
        <v>18951762825</v>
      </c>
      <c r="J5" s="47" t="s">
        <v>61</v>
      </c>
      <c r="K5" s="46" t="s">
        <v>87</v>
      </c>
    </row>
    <row r="6" spans="1:11" s="15" customFormat="1" ht="20.100000000000001" customHeight="1">
      <c r="A6" s="31">
        <v>5</v>
      </c>
      <c r="B6" s="28" t="s">
        <v>36</v>
      </c>
      <c r="C6" s="29" t="s">
        <v>35</v>
      </c>
      <c r="D6" s="32" t="s">
        <v>32</v>
      </c>
      <c r="E6" s="32" t="s">
        <v>10</v>
      </c>
      <c r="F6" s="51"/>
      <c r="G6" s="49"/>
      <c r="H6" s="45"/>
      <c r="I6" s="46"/>
      <c r="J6" s="47"/>
      <c r="K6" s="46"/>
    </row>
    <row r="7" spans="1:11" s="15" customFormat="1" ht="20.100000000000001" customHeight="1">
      <c r="A7" s="31">
        <v>6</v>
      </c>
      <c r="B7" s="28" t="s">
        <v>37</v>
      </c>
      <c r="C7" s="29" t="s">
        <v>35</v>
      </c>
      <c r="D7" s="32" t="s">
        <v>32</v>
      </c>
      <c r="E7" s="33" t="s">
        <v>38</v>
      </c>
      <c r="F7" s="51"/>
      <c r="G7" s="50"/>
      <c r="H7" s="45"/>
      <c r="I7" s="46"/>
      <c r="J7" s="47"/>
      <c r="K7" s="46"/>
    </row>
    <row r="8" spans="1:11" s="15" customFormat="1" ht="20.100000000000001" customHeight="1">
      <c r="A8" s="31">
        <v>7</v>
      </c>
      <c r="B8" s="28" t="s">
        <v>18</v>
      </c>
      <c r="C8" s="29" t="s">
        <v>19</v>
      </c>
      <c r="D8" s="32" t="s">
        <v>20</v>
      </c>
      <c r="E8" s="32" t="s">
        <v>21</v>
      </c>
      <c r="F8" s="39">
        <v>77.819999999999993</v>
      </c>
      <c r="G8" s="38">
        <f t="shared" si="0"/>
        <v>77.819999999999993</v>
      </c>
      <c r="H8" s="23" t="s">
        <v>94</v>
      </c>
      <c r="I8" s="34">
        <v>15318816218</v>
      </c>
      <c r="J8" s="35" t="s">
        <v>95</v>
      </c>
      <c r="K8" s="34" t="s">
        <v>96</v>
      </c>
    </row>
    <row r="9" spans="1:11" s="15" customFormat="1" ht="20.100000000000001" customHeight="1">
      <c r="A9" s="31">
        <v>8</v>
      </c>
      <c r="B9" s="28" t="s">
        <v>22</v>
      </c>
      <c r="C9" s="29" t="s">
        <v>19</v>
      </c>
      <c r="D9" s="32" t="s">
        <v>20</v>
      </c>
      <c r="E9" s="32" t="s">
        <v>78</v>
      </c>
      <c r="F9" s="39">
        <v>109</v>
      </c>
      <c r="G9" s="38">
        <f t="shared" si="0"/>
        <v>109</v>
      </c>
      <c r="H9" s="23" t="s">
        <v>97</v>
      </c>
      <c r="I9" s="34">
        <v>13370582720</v>
      </c>
      <c r="J9" s="35" t="s">
        <v>98</v>
      </c>
      <c r="K9" s="34" t="s">
        <v>99</v>
      </c>
    </row>
    <row r="10" spans="1:11" s="15" customFormat="1" ht="20.100000000000001" customHeight="1">
      <c r="A10" s="31">
        <v>9</v>
      </c>
      <c r="B10" s="28" t="s">
        <v>42</v>
      </c>
      <c r="C10" s="29" t="s">
        <v>43</v>
      </c>
      <c r="D10" s="32" t="s">
        <v>44</v>
      </c>
      <c r="E10" s="33" t="s">
        <v>45</v>
      </c>
      <c r="F10" s="39">
        <v>31.76</v>
      </c>
      <c r="G10" s="38">
        <f t="shared" si="0"/>
        <v>31.76</v>
      </c>
      <c r="H10" s="23" t="s">
        <v>103</v>
      </c>
      <c r="I10" s="34" t="s">
        <v>104</v>
      </c>
      <c r="J10" s="35" t="s">
        <v>105</v>
      </c>
      <c r="K10" s="34" t="s">
        <v>106</v>
      </c>
    </row>
    <row r="11" spans="1:11" s="15" customFormat="1" ht="20.100000000000001" customHeight="1">
      <c r="A11" s="31">
        <v>10</v>
      </c>
      <c r="B11" s="28" t="s">
        <v>23</v>
      </c>
      <c r="C11" s="33" t="s">
        <v>19</v>
      </c>
      <c r="D11" s="32" t="s">
        <v>24</v>
      </c>
      <c r="E11" s="33" t="s">
        <v>38</v>
      </c>
      <c r="F11" s="39">
        <v>57.85</v>
      </c>
      <c r="G11" s="38">
        <f t="shared" si="0"/>
        <v>57.85</v>
      </c>
      <c r="H11" s="4" t="s">
        <v>107</v>
      </c>
      <c r="I11" s="5">
        <v>13370551767</v>
      </c>
      <c r="J11" s="44" t="s">
        <v>130</v>
      </c>
      <c r="K11" s="5" t="s">
        <v>108</v>
      </c>
    </row>
    <row r="12" spans="1:11" s="15" customFormat="1" ht="20.100000000000001" customHeight="1">
      <c r="A12" s="31">
        <v>11</v>
      </c>
      <c r="B12" s="28" t="s">
        <v>121</v>
      </c>
      <c r="C12" s="33"/>
      <c r="D12" s="32"/>
      <c r="E12" s="33"/>
      <c r="F12" s="39">
        <v>13</v>
      </c>
      <c r="G12" s="48">
        <f>SUM(F12:F18)</f>
        <v>1028.17</v>
      </c>
      <c r="H12" s="45" t="s">
        <v>118</v>
      </c>
      <c r="I12" s="46">
        <v>15101106693</v>
      </c>
      <c r="J12" s="47" t="s">
        <v>119</v>
      </c>
      <c r="K12" s="46" t="s">
        <v>120</v>
      </c>
    </row>
    <row r="13" spans="1:11" s="15" customFormat="1" ht="20.100000000000001" customHeight="1">
      <c r="A13" s="31">
        <v>12</v>
      </c>
      <c r="B13" s="28" t="s">
        <v>123</v>
      </c>
      <c r="C13" s="33"/>
      <c r="D13" s="32"/>
      <c r="E13" s="33"/>
      <c r="F13" s="39">
        <v>659</v>
      </c>
      <c r="G13" s="49"/>
      <c r="H13" s="45"/>
      <c r="I13" s="46"/>
      <c r="J13" s="47"/>
      <c r="K13" s="46"/>
    </row>
    <row r="14" spans="1:11" s="15" customFormat="1" ht="20.100000000000001" customHeight="1">
      <c r="A14" s="31">
        <v>13</v>
      </c>
      <c r="B14" s="28" t="s">
        <v>122</v>
      </c>
      <c r="C14" s="29"/>
      <c r="D14" s="32"/>
      <c r="E14" s="33"/>
      <c r="F14" s="39">
        <v>70.430000000000007</v>
      </c>
      <c r="G14" s="49"/>
      <c r="H14" s="45"/>
      <c r="I14" s="46"/>
      <c r="J14" s="47"/>
      <c r="K14" s="46"/>
    </row>
    <row r="15" spans="1:11" s="15" customFormat="1" ht="20.100000000000001" customHeight="1">
      <c r="A15" s="31">
        <v>14</v>
      </c>
      <c r="B15" s="28" t="s">
        <v>14</v>
      </c>
      <c r="C15" s="29"/>
      <c r="D15" s="32"/>
      <c r="E15" s="33"/>
      <c r="F15" s="39">
        <v>24.9</v>
      </c>
      <c r="G15" s="49"/>
      <c r="H15" s="45"/>
      <c r="I15" s="46"/>
      <c r="J15" s="47"/>
      <c r="K15" s="46"/>
    </row>
    <row r="16" spans="1:11" s="15" customFormat="1" ht="20.100000000000001" customHeight="1">
      <c r="A16" s="31">
        <v>15</v>
      </c>
      <c r="B16" s="28"/>
      <c r="C16" s="33"/>
      <c r="D16" s="32"/>
      <c r="E16" s="33"/>
      <c r="F16" s="39">
        <v>106.34</v>
      </c>
      <c r="G16" s="49"/>
      <c r="H16" s="45"/>
      <c r="I16" s="46"/>
      <c r="J16" s="47"/>
      <c r="K16" s="46"/>
    </row>
    <row r="17" spans="1:11" ht="20.100000000000001" customHeight="1">
      <c r="A17" s="31">
        <v>16</v>
      </c>
      <c r="B17" s="36"/>
      <c r="C17" s="36"/>
      <c r="D17" s="36"/>
      <c r="E17" s="36"/>
      <c r="F17" s="39">
        <v>96.93</v>
      </c>
      <c r="G17" s="49"/>
      <c r="H17" s="45"/>
      <c r="I17" s="46"/>
      <c r="J17" s="47"/>
      <c r="K17" s="46"/>
    </row>
    <row r="18" spans="1:11">
      <c r="A18" s="31">
        <v>17</v>
      </c>
      <c r="B18" s="37"/>
      <c r="C18" s="37"/>
      <c r="D18" s="37"/>
      <c r="E18" s="37"/>
      <c r="F18" s="39">
        <v>57.57</v>
      </c>
      <c r="G18" s="50"/>
      <c r="H18" s="45"/>
      <c r="I18" s="46"/>
      <c r="J18" s="47"/>
      <c r="K18" s="46"/>
    </row>
    <row r="19" spans="1:11">
      <c r="G19" s="69">
        <f>SUM(G2:G18)</f>
        <v>1821.7600000000002</v>
      </c>
    </row>
  </sheetData>
  <mergeCells count="16">
    <mergeCell ref="F5:F7"/>
    <mergeCell ref="H12:H18"/>
    <mergeCell ref="I12:I18"/>
    <mergeCell ref="J12:J18"/>
    <mergeCell ref="K12:K18"/>
    <mergeCell ref="G12:G18"/>
    <mergeCell ref="H3:H4"/>
    <mergeCell ref="I3:I4"/>
    <mergeCell ref="J3:J4"/>
    <mergeCell ref="K3:K4"/>
    <mergeCell ref="G5:G7"/>
    <mergeCell ref="G3:G4"/>
    <mergeCell ref="H5:H7"/>
    <mergeCell ref="I5:I7"/>
    <mergeCell ref="J5:J7"/>
    <mergeCell ref="K5:K7"/>
  </mergeCells>
  <phoneticPr fontId="7" type="noConversion"/>
  <pageMargins left="0.7" right="0.7" top="0.75" bottom="0.75" header="0.3" footer="0.3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D3743-A8BD-4183-A8FA-0FE77D5A8B34}">
  <sheetPr>
    <pageSetUpPr fitToPage="1"/>
  </sheetPr>
  <dimension ref="A1:H14"/>
  <sheetViews>
    <sheetView tabSelected="1" workbookViewId="0">
      <selection activeCell="D17" sqref="D17"/>
    </sheetView>
  </sheetViews>
  <sheetFormatPr defaultRowHeight="13.9"/>
  <cols>
    <col min="2" max="2" width="9" customWidth="1"/>
    <col min="3" max="3" width="21.19921875" bestFit="1" customWidth="1"/>
    <col min="4" max="4" width="8.796875" style="43"/>
    <col min="5" max="6" width="21.19921875" bestFit="1" customWidth="1"/>
    <col min="7" max="7" width="22.46484375" bestFit="1" customWidth="1"/>
    <col min="8" max="8" width="26.46484375" customWidth="1"/>
  </cols>
  <sheetData>
    <row r="1" spans="1:8" ht="14.65">
      <c r="A1" s="9" t="s">
        <v>0</v>
      </c>
      <c r="B1" s="9" t="s">
        <v>1</v>
      </c>
      <c r="C1" s="9" t="s">
        <v>2</v>
      </c>
      <c r="D1" s="40" t="s">
        <v>79</v>
      </c>
      <c r="E1" s="9" t="s">
        <v>81</v>
      </c>
      <c r="F1" s="9" t="s">
        <v>82</v>
      </c>
      <c r="G1" s="9" t="s">
        <v>84</v>
      </c>
      <c r="H1" s="13" t="s">
        <v>83</v>
      </c>
    </row>
    <row r="2" spans="1:8" ht="20.100000000000001" customHeight="1">
      <c r="A2" s="12">
        <v>1</v>
      </c>
      <c r="B2" s="10" t="s">
        <v>80</v>
      </c>
      <c r="C2" s="11" t="s">
        <v>71</v>
      </c>
      <c r="D2" s="61">
        <v>261</v>
      </c>
      <c r="E2" s="63" t="s">
        <v>70</v>
      </c>
      <c r="F2" s="65">
        <v>13733548548</v>
      </c>
      <c r="G2" s="66" t="s">
        <v>131</v>
      </c>
      <c r="H2" s="55" t="s">
        <v>93</v>
      </c>
    </row>
    <row r="3" spans="1:8" ht="20.100000000000001" customHeight="1">
      <c r="A3" s="12">
        <v>2</v>
      </c>
      <c r="B3" s="10" t="s">
        <v>70</v>
      </c>
      <c r="C3" s="11" t="s">
        <v>71</v>
      </c>
      <c r="D3" s="62"/>
      <c r="E3" s="64"/>
      <c r="F3" s="57"/>
      <c r="G3" s="60"/>
      <c r="H3" s="57"/>
    </row>
    <row r="4" spans="1:8" ht="20.100000000000001" customHeight="1">
      <c r="A4" s="12">
        <v>3</v>
      </c>
      <c r="B4" s="10" t="s">
        <v>73</v>
      </c>
      <c r="C4" s="11" t="s">
        <v>74</v>
      </c>
      <c r="D4" s="61">
        <f>106+251</f>
        <v>357</v>
      </c>
      <c r="E4" s="63" t="s">
        <v>90</v>
      </c>
      <c r="F4" s="65">
        <v>18026689835</v>
      </c>
      <c r="G4" s="66" t="s">
        <v>91</v>
      </c>
      <c r="H4" s="55" t="s">
        <v>92</v>
      </c>
    </row>
    <row r="5" spans="1:8" ht="20.100000000000001" customHeight="1">
      <c r="A5" s="12">
        <v>4</v>
      </c>
      <c r="B5" s="10" t="s">
        <v>77</v>
      </c>
      <c r="C5" s="11" t="s">
        <v>74</v>
      </c>
      <c r="D5" s="62"/>
      <c r="E5" s="64"/>
      <c r="F5" s="57">
        <v>18026689835</v>
      </c>
      <c r="G5" s="60" t="s">
        <v>91</v>
      </c>
      <c r="H5" s="57" t="s">
        <v>92</v>
      </c>
    </row>
    <row r="6" spans="1:8" ht="20.100000000000001" customHeight="1">
      <c r="A6" s="12">
        <v>5</v>
      </c>
      <c r="B6" s="10" t="s">
        <v>31</v>
      </c>
      <c r="C6" s="11" t="s">
        <v>26</v>
      </c>
      <c r="D6" s="41">
        <v>96.8</v>
      </c>
      <c r="E6" s="10" t="s">
        <v>31</v>
      </c>
      <c r="F6" s="24">
        <v>13775329971</v>
      </c>
      <c r="G6" s="25" t="s">
        <v>88</v>
      </c>
      <c r="H6" s="24" t="s">
        <v>89</v>
      </c>
    </row>
    <row r="7" spans="1:8" ht="20.100000000000001" customHeight="1">
      <c r="A7" s="12">
        <v>6</v>
      </c>
      <c r="B7" s="10" t="s">
        <v>36</v>
      </c>
      <c r="C7" s="11" t="s">
        <v>35</v>
      </c>
      <c r="D7" s="41">
        <f>170+33</f>
        <v>203</v>
      </c>
      <c r="E7" s="10" t="s">
        <v>86</v>
      </c>
      <c r="F7" s="24">
        <v>18151036023</v>
      </c>
      <c r="G7" s="26" t="s">
        <v>61</v>
      </c>
      <c r="H7" s="24" t="s">
        <v>87</v>
      </c>
    </row>
    <row r="8" spans="1:8" ht="20.100000000000001" customHeight="1">
      <c r="A8" s="12"/>
      <c r="B8" s="10" t="s">
        <v>103</v>
      </c>
      <c r="C8" s="29" t="s">
        <v>43</v>
      </c>
      <c r="D8" s="41">
        <v>48</v>
      </c>
      <c r="E8" s="10" t="s">
        <v>103</v>
      </c>
      <c r="F8" s="24" t="s">
        <v>104</v>
      </c>
      <c r="G8" s="26" t="s">
        <v>105</v>
      </c>
      <c r="H8" s="24" t="s">
        <v>106</v>
      </c>
    </row>
    <row r="9" spans="1:8" ht="20.100000000000001" customHeight="1">
      <c r="A9" s="12">
        <v>7</v>
      </c>
      <c r="B9" s="10" t="s">
        <v>46</v>
      </c>
      <c r="C9" s="11" t="s">
        <v>47</v>
      </c>
      <c r="D9" s="61">
        <v>203.5</v>
      </c>
      <c r="E9" s="10" t="s">
        <v>46</v>
      </c>
      <c r="F9" s="11">
        <v>13896277697</v>
      </c>
      <c r="G9" s="11" t="s">
        <v>113</v>
      </c>
      <c r="H9" s="11" t="s">
        <v>114</v>
      </c>
    </row>
    <row r="10" spans="1:8" ht="20.100000000000001" customHeight="1">
      <c r="A10" s="12">
        <v>8</v>
      </c>
      <c r="B10" s="10" t="s">
        <v>50</v>
      </c>
      <c r="C10" s="11" t="s">
        <v>47</v>
      </c>
      <c r="D10" s="62"/>
      <c r="E10" s="10" t="s">
        <v>50</v>
      </c>
      <c r="F10" s="24">
        <v>13436268318</v>
      </c>
      <c r="G10" s="25" t="s">
        <v>67</v>
      </c>
      <c r="H10" s="24" t="s">
        <v>68</v>
      </c>
    </row>
    <row r="11" spans="1:8" ht="20.100000000000001" customHeight="1">
      <c r="A11" s="12">
        <v>9</v>
      </c>
      <c r="B11" s="20" t="s">
        <v>124</v>
      </c>
      <c r="C11" s="21"/>
      <c r="D11" s="42">
        <v>474</v>
      </c>
      <c r="E11" s="52" t="s">
        <v>118</v>
      </c>
      <c r="F11" s="55">
        <v>15101106693</v>
      </c>
      <c r="G11" s="58" t="s">
        <v>119</v>
      </c>
      <c r="H11" s="55" t="s">
        <v>120</v>
      </c>
    </row>
    <row r="12" spans="1:8" ht="24.3" customHeight="1">
      <c r="A12" s="12">
        <v>10</v>
      </c>
      <c r="B12" s="20" t="s">
        <v>128</v>
      </c>
      <c r="C12" s="27"/>
      <c r="D12" s="42">
        <v>90</v>
      </c>
      <c r="E12" s="53"/>
      <c r="F12" s="56"/>
      <c r="G12" s="59"/>
      <c r="H12" s="56"/>
    </row>
    <row r="13" spans="1:8" ht="20.100000000000001" customHeight="1">
      <c r="A13" s="12">
        <v>11</v>
      </c>
      <c r="B13" s="10" t="s">
        <v>127</v>
      </c>
      <c r="C13" s="11"/>
      <c r="D13" s="41">
        <v>55</v>
      </c>
      <c r="E13" s="54"/>
      <c r="F13" s="57"/>
      <c r="G13" s="60"/>
      <c r="H13" s="57"/>
    </row>
    <row r="14" spans="1:8">
      <c r="D14" s="43">
        <f>SUM(D2:D13)</f>
        <v>1788.3</v>
      </c>
    </row>
  </sheetData>
  <mergeCells count="15">
    <mergeCell ref="E11:E13"/>
    <mergeCell ref="F11:F13"/>
    <mergeCell ref="G11:G13"/>
    <mergeCell ref="H11:H13"/>
    <mergeCell ref="D2:D3"/>
    <mergeCell ref="D4:D5"/>
    <mergeCell ref="D9:D10"/>
    <mergeCell ref="E2:E3"/>
    <mergeCell ref="F2:F3"/>
    <mergeCell ref="H2:H3"/>
    <mergeCell ref="E4:E5"/>
    <mergeCell ref="F4:F5"/>
    <mergeCell ref="G4:G5"/>
    <mergeCell ref="H4:H5"/>
    <mergeCell ref="G2:G3"/>
  </mergeCells>
  <phoneticPr fontId="7" type="noConversion"/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汇总费用</vt:lpstr>
      <vt:lpstr>火车票</vt:lpstr>
      <vt:lpstr>交通费</vt:lpstr>
      <vt:lpstr>餐费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苏仁嫒</dc:creator>
  <cp:lastModifiedBy>凤雨 王</cp:lastModifiedBy>
  <cp:lastPrinted>2024-12-12T03:55:29Z</cp:lastPrinted>
  <dcterms:created xsi:type="dcterms:W3CDTF">2015-06-05T18:19:34Z</dcterms:created>
  <dcterms:modified xsi:type="dcterms:W3CDTF">2024-12-12T03:56:29Z</dcterms:modified>
</cp:coreProperties>
</file>