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<sst xmlns="http://schemas.openxmlformats.org/spreadsheetml/2006/main" count="107">
  <si>
    <t>供应商名称:</t>
  </si>
  <si>
    <t>康辉集团北京国际会议展览有限公司</t>
  </si>
  <si>
    <t>项目名称</t>
  </si>
  <si>
    <t>2018延保业务论坛</t>
  </si>
  <si>
    <t>时间：</t>
  </si>
  <si>
    <t>2018年8月9日</t>
  </si>
  <si>
    <t>地点</t>
  </si>
  <si>
    <t>青岛</t>
  </si>
  <si>
    <t>酒店：</t>
  </si>
  <si>
    <t>青岛嘉年华广场大酒店</t>
  </si>
  <si>
    <t>人数:</t>
  </si>
  <si>
    <t>220</t>
  </si>
  <si>
    <t>报价项目</t>
  </si>
  <si>
    <t>报价</t>
  </si>
  <si>
    <t>备注/差额</t>
  </si>
  <si>
    <t>2018年雪佛兰二区区域研讨会</t>
  </si>
  <si>
    <t>数量</t>
  </si>
  <si>
    <t>价格</t>
  </si>
  <si>
    <t>NO.</t>
  </si>
  <si>
    <t>单位</t>
  </si>
  <si>
    <t>单价</t>
  </si>
  <si>
    <t>小计</t>
  </si>
  <si>
    <t>用餐</t>
  </si>
  <si>
    <t>8月8日 晚餐代金券</t>
  </si>
  <si>
    <t>人</t>
  </si>
  <si>
    <t>次</t>
  </si>
  <si>
    <t>以实际结算为准</t>
  </si>
  <si>
    <t>8月8日 外出晚餐</t>
  </si>
  <si>
    <t>桌</t>
  </si>
  <si>
    <t>8月9日 午餐</t>
  </si>
  <si>
    <t>SGM桌餐</t>
  </si>
  <si>
    <t>8月9日 会中休息饮品</t>
  </si>
  <si>
    <t>8月9日 晚宴前VIP面条</t>
  </si>
  <si>
    <t>送房间</t>
  </si>
  <si>
    <t>8月9日 晚宴</t>
  </si>
  <si>
    <t>10人/桌</t>
  </si>
  <si>
    <t>8月9日 晚宴 主桌</t>
  </si>
  <si>
    <t>8月9日 晚宴 蛋糕</t>
  </si>
  <si>
    <t>个</t>
  </si>
  <si>
    <t>酒水</t>
  </si>
  <si>
    <t>按22桌采购</t>
  </si>
  <si>
    <t>用餐费用合计</t>
  </si>
  <si>
    <t>住宿费用</t>
  </si>
  <si>
    <t>大床房/标准间</t>
  </si>
  <si>
    <t>间</t>
  </si>
  <si>
    <t>晚</t>
  </si>
  <si>
    <t>SGM/GMAC/单男单房差</t>
  </si>
  <si>
    <t>住宿费用合计</t>
  </si>
  <si>
    <t>会议室</t>
  </si>
  <si>
    <t>上午会议+下午团建+晚宴</t>
  </si>
  <si>
    <t>天</t>
  </si>
  <si>
    <t>场</t>
  </si>
  <si>
    <t>泰山厅（1280平），上午开会半厅，下午团建+晚宴 全厅</t>
  </si>
  <si>
    <t>提前一天下午4点进场搭建</t>
  </si>
  <si>
    <t>电费</t>
  </si>
  <si>
    <t>LED</t>
  </si>
  <si>
    <t>平米</t>
  </si>
  <si>
    <t>40平米  P3屏  酒店指定供应提供含安装</t>
  </si>
  <si>
    <t>会议费用合计</t>
  </si>
  <si>
    <t>易拉宝</t>
  </si>
  <si>
    <t>块</t>
  </si>
  <si>
    <t>欢迎信</t>
  </si>
  <si>
    <t>张</t>
  </si>
  <si>
    <t>短信通知</t>
  </si>
  <si>
    <t>全员会议各节点短信通知</t>
  </si>
  <si>
    <t>短信通知费用合计</t>
  </si>
  <si>
    <t>当地接待</t>
  </si>
  <si>
    <t>GL8备车</t>
  </si>
  <si>
    <t>辆</t>
  </si>
  <si>
    <t>GL8备车加油</t>
  </si>
  <si>
    <t>XTS加油</t>
  </si>
  <si>
    <t>8月8日 KTV</t>
  </si>
  <si>
    <t>潘岚姐垫付</t>
  </si>
  <si>
    <t>8月10日 GL8赴烟台</t>
  </si>
  <si>
    <t>缪总用车</t>
  </si>
  <si>
    <t>接机，送机</t>
  </si>
  <si>
    <t>8月8日接机6趟，8月10日送机5趟</t>
  </si>
  <si>
    <t>接机人员</t>
  </si>
  <si>
    <t>礼仪</t>
  </si>
  <si>
    <t>当地接待费用合计</t>
  </si>
  <si>
    <t>杂费</t>
  </si>
  <si>
    <t>石章</t>
  </si>
  <si>
    <t>季明陆垫付</t>
  </si>
  <si>
    <t>石章摆件</t>
  </si>
  <si>
    <t>8月8日晚餐</t>
  </si>
  <si>
    <t>8月10日午餐</t>
  </si>
  <si>
    <t>干白</t>
  </si>
  <si>
    <t>干红</t>
  </si>
  <si>
    <t>邮费</t>
  </si>
  <si>
    <t>团建</t>
  </si>
  <si>
    <t>葡萄汁</t>
  </si>
  <si>
    <t>葡萄汁潘</t>
  </si>
  <si>
    <t>杂费合计</t>
  </si>
  <si>
    <t>代付</t>
  </si>
  <si>
    <t>雷神代付</t>
  </si>
  <si>
    <t>雷神团建代付10000元</t>
  </si>
  <si>
    <t>代付合计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</si>
  <si>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</si>
  <si>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</si>
  <si>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</si>
  <si>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</si>
  <si>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</si>
  <si>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</si>
  <si>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执行人员费用合计</t>
  </si>
  <si>
    <t>服务费10%</t>
  </si>
  <si>
    <t>净价合计（不含增值税6%）</t>
  </si>
  <si>
    <t>合同金额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</si>
</sst>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\¥#,##0.00_);[Red]\(\¥#,##0.00\)"/>
    <numFmt numFmtId="178" formatCode="\¥#,##0.00;\¥\-#,##0.00"/>
    <numFmt numFmtId="179" formatCode="\¥#,##0.00"/>
  </numFmts>
  <fonts count="25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22" applyNumberFormat="0" applyAlignment="0" applyProtection="0">
      <alignment vertical="center"/>
    </xf>
    <xf numFmtId="0" fontId="15" fillId="18" borderId="20" applyNumberFormat="0" applyAlignment="0" applyProtection="0">
      <alignment vertical="center"/>
    </xf>
    <xf numFmtId="0" fontId="20" fillId="19" borderId="2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77" fontId="4" fillId="3" borderId="6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3" fillId="0" borderId="8" xfId="8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right" vertical="center"/>
    </xf>
    <xf numFmtId="177" fontId="4" fillId="3" borderId="7" xfId="8" applyNumberFormat="1" applyFont="1" applyFill="1" applyBorder="1" applyAlignment="1">
      <alignment horizontal="left" vertical="center"/>
    </xf>
    <xf numFmtId="177" fontId="4" fillId="3" borderId="8" xfId="8" applyNumberFormat="1" applyFont="1" applyFill="1" applyBorder="1" applyAlignment="1">
      <alignment horizontal="left" vertical="center"/>
    </xf>
    <xf numFmtId="177" fontId="4" fillId="0" borderId="7" xfId="8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177" fontId="5" fillId="4" borderId="8" xfId="8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vertical="center"/>
    </xf>
    <xf numFmtId="177" fontId="3" fillId="4" borderId="8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left" vertical="center"/>
    </xf>
    <xf numFmtId="177" fontId="4" fillId="3" borderId="13" xfId="0" applyNumberFormat="1" applyFont="1" applyFill="1" applyBorder="1" applyAlignment="1">
      <alignment horizontal="left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horizontal="left" vertical="center"/>
    </xf>
    <xf numFmtId="177" fontId="4" fillId="0" borderId="14" xfId="0" applyNumberFormat="1" applyFont="1" applyFill="1" applyBorder="1" applyAlignment="1">
      <alignment horizontal="left" vertical="center"/>
    </xf>
    <xf numFmtId="177" fontId="4" fillId="0" borderId="15" xfId="0" applyNumberFormat="1" applyFont="1" applyFill="1" applyBorder="1" applyAlignment="1">
      <alignment horizontal="left" vertical="center"/>
    </xf>
    <xf numFmtId="177" fontId="4" fillId="0" borderId="16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177" fontId="4" fillId="5" borderId="8" xfId="0" applyNumberFormat="1" applyFont="1" applyFill="1" applyBorder="1" applyAlignment="1">
      <alignment horizontal="right" vertical="center"/>
    </xf>
    <xf numFmtId="177" fontId="4" fillId="5" borderId="13" xfId="0" applyNumberFormat="1" applyFont="1" applyFill="1" applyBorder="1" applyAlignment="1">
      <alignment horizontal="left" vertical="center"/>
    </xf>
    <xf numFmtId="177" fontId="4" fillId="5" borderId="10" xfId="0" applyNumberFormat="1" applyFont="1" applyFill="1" applyBorder="1" applyAlignment="1">
      <alignment horizontal="right" vertical="center"/>
    </xf>
    <xf numFmtId="177" fontId="4" fillId="5" borderId="17" xfId="0" applyNumberFormat="1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1"/>
  <sheetViews>
    <sheetView tabSelected="1" workbookViewId="0">
      <selection activeCell="M21" sqref="M21"/>
    </sheetView>
  </sheetViews>
  <sheetFormatPr defaultColWidth="8.88333333333333" defaultRowHeight="18" customHeight="1"/>
  <cols>
    <col min="1" max="1" width="15.8833333333333" style="2" customWidth="1"/>
    <col min="2" max="2" width="18.3833333333333" style="3" customWidth="1"/>
    <col min="3" max="3" width="19.6333333333333" style="3" customWidth="1"/>
    <col min="4" max="7" width="6.63333333333333" style="2" customWidth="1"/>
    <col min="8" max="8" width="13.5" style="4" customWidth="1"/>
    <col min="9" max="9" width="17.6333333333333" style="4" customWidth="1"/>
    <col min="10" max="10" width="45.5" style="3" customWidth="1"/>
    <col min="11" max="12" width="8.88333333333333" style="2"/>
    <col min="13" max="13" width="25.375" style="2" customWidth="1"/>
    <col min="14" max="14" width="17.125" style="2" customWidth="1"/>
    <col min="15" max="16384" width="8.88333333333333" style="2"/>
  </cols>
  <sheetData>
    <row r="1" s="1" customFormat="1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41"/>
      <c r="J1" s="42"/>
    </row>
    <row r="2" s="1" customFormat="1" customHeight="1" spans="1:10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41"/>
      <c r="J2" s="42"/>
    </row>
    <row r="3" s="1" customFormat="1" customHeight="1" spans="1:10">
      <c r="A3" s="5" t="s">
        <v>4</v>
      </c>
      <c r="B3" s="7" t="s">
        <v>5</v>
      </c>
      <c r="C3" s="6"/>
      <c r="D3" s="7"/>
      <c r="E3" s="7"/>
      <c r="F3" s="7"/>
      <c r="G3" s="7"/>
      <c r="H3" s="7"/>
      <c r="I3" s="43"/>
      <c r="J3" s="7"/>
    </row>
    <row r="4" s="1" customFormat="1" customHeight="1" spans="1:10">
      <c r="A4" s="5" t="s">
        <v>6</v>
      </c>
      <c r="B4" s="7" t="s">
        <v>7</v>
      </c>
      <c r="C4" s="6"/>
      <c r="D4" s="7"/>
      <c r="E4" s="7"/>
      <c r="F4" s="7"/>
      <c r="G4" s="7"/>
      <c r="H4" s="7"/>
      <c r="I4" s="43"/>
      <c r="J4" s="7"/>
    </row>
    <row r="5" s="1" customFormat="1" customHeight="1" spans="1:10">
      <c r="A5" s="5" t="s">
        <v>8</v>
      </c>
      <c r="B5" s="8" t="s">
        <v>9</v>
      </c>
      <c r="C5" s="6"/>
      <c r="D5" s="9"/>
      <c r="E5" s="9"/>
      <c r="F5" s="9"/>
      <c r="G5" s="9"/>
      <c r="H5" s="10"/>
      <c r="I5" s="10"/>
      <c r="J5" s="9"/>
    </row>
    <row r="6" s="1" customFormat="1" customHeight="1" spans="1:10">
      <c r="A6" s="5" t="s">
        <v>10</v>
      </c>
      <c r="B6" s="11" t="s">
        <v>11</v>
      </c>
      <c r="C6" s="11"/>
      <c r="D6" s="11"/>
      <c r="E6" s="11"/>
      <c r="F6" s="11"/>
      <c r="G6" s="11"/>
      <c r="H6" s="11"/>
      <c r="I6" s="44"/>
      <c r="J6" s="11"/>
    </row>
    <row r="7" s="2" customFormat="1" customHeight="1" spans="1:23">
      <c r="A7" s="12" t="s">
        <v>12</v>
      </c>
      <c r="B7" s="13"/>
      <c r="C7" s="14"/>
      <c r="D7" s="15" t="s">
        <v>13</v>
      </c>
      <c r="E7" s="15"/>
      <c r="F7" s="15"/>
      <c r="G7" s="15"/>
      <c r="H7" s="15"/>
      <c r="I7" s="45"/>
      <c r="J7" s="46" t="s">
        <v>14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="3" customFormat="1" customHeight="1" spans="1:23">
      <c r="A8" s="16" t="s">
        <v>15</v>
      </c>
      <c r="B8" s="17"/>
      <c r="C8" s="17"/>
      <c r="D8" s="17" t="s">
        <v>16</v>
      </c>
      <c r="E8" s="17"/>
      <c r="F8" s="17"/>
      <c r="G8" s="17"/>
      <c r="H8" s="18" t="s">
        <v>17</v>
      </c>
      <c r="I8" s="18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="3" customFormat="1" customHeight="1" spans="1:23">
      <c r="A9" s="19"/>
      <c r="B9" s="20"/>
      <c r="C9" s="20"/>
      <c r="D9" s="21" t="s">
        <v>18</v>
      </c>
      <c r="E9" s="21" t="s">
        <v>19</v>
      </c>
      <c r="F9" s="21" t="s">
        <v>18</v>
      </c>
      <c r="G9" s="21" t="s">
        <v>19</v>
      </c>
      <c r="H9" s="22" t="s">
        <v>20</v>
      </c>
      <c r="I9" s="50" t="s">
        <v>21</v>
      </c>
      <c r="J9" s="51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="3" customFormat="1" customHeight="1" spans="1:23">
      <c r="A10" s="23" t="s">
        <v>22</v>
      </c>
      <c r="B10" s="24" t="s">
        <v>23</v>
      </c>
      <c r="C10" s="24"/>
      <c r="D10" s="25">
        <v>136</v>
      </c>
      <c r="E10" s="25" t="s">
        <v>24</v>
      </c>
      <c r="F10" s="25">
        <v>1</v>
      </c>
      <c r="G10" s="25" t="s">
        <v>25</v>
      </c>
      <c r="H10" s="26">
        <v>80</v>
      </c>
      <c r="I10" s="52">
        <f t="shared" ref="I10:I19" si="0">D10*F10*H10</f>
        <v>10880</v>
      </c>
      <c r="J10" s="53" t="s">
        <v>26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</row>
    <row r="11" s="3" customFormat="1" customHeight="1" spans="1:23">
      <c r="A11" s="23"/>
      <c r="B11" s="24" t="s">
        <v>27</v>
      </c>
      <c r="C11" s="24"/>
      <c r="D11" s="25">
        <v>1</v>
      </c>
      <c r="E11" s="25" t="s">
        <v>28</v>
      </c>
      <c r="F11" s="25">
        <v>1</v>
      </c>
      <c r="G11" s="25" t="s">
        <v>25</v>
      </c>
      <c r="H11" s="26">
        <v>4748</v>
      </c>
      <c r="I11" s="52">
        <f t="shared" si="0"/>
        <v>4748</v>
      </c>
      <c r="J11" s="53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="3" customFormat="1" customHeight="1" spans="1:23">
      <c r="A12" s="23"/>
      <c r="B12" s="24" t="s">
        <v>29</v>
      </c>
      <c r="C12" s="24"/>
      <c r="D12" s="25">
        <v>203</v>
      </c>
      <c r="E12" s="25" t="s">
        <v>24</v>
      </c>
      <c r="F12" s="25">
        <v>1</v>
      </c>
      <c r="G12" s="25" t="s">
        <v>25</v>
      </c>
      <c r="H12" s="26">
        <v>150</v>
      </c>
      <c r="I12" s="52">
        <f t="shared" si="0"/>
        <v>30450</v>
      </c>
      <c r="J12" s="53" t="s">
        <v>26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="3" customFormat="1" customHeight="1" spans="1:23">
      <c r="A13" s="23"/>
      <c r="B13" s="24" t="s">
        <v>29</v>
      </c>
      <c r="C13" s="24"/>
      <c r="D13" s="25">
        <v>1</v>
      </c>
      <c r="E13" s="25" t="s">
        <v>28</v>
      </c>
      <c r="F13" s="25">
        <v>1</v>
      </c>
      <c r="G13" s="25" t="s">
        <v>25</v>
      </c>
      <c r="H13" s="26">
        <v>3751</v>
      </c>
      <c r="I13" s="52">
        <f t="shared" si="0"/>
        <v>3751</v>
      </c>
      <c r="J13" s="53" t="s">
        <v>30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="3" customFormat="1" customHeight="1" spans="1:23">
      <c r="A14" s="23"/>
      <c r="B14" s="24" t="s">
        <v>31</v>
      </c>
      <c r="C14" s="24"/>
      <c r="D14" s="25">
        <v>100</v>
      </c>
      <c r="E14" s="25" t="s">
        <v>24</v>
      </c>
      <c r="F14" s="25">
        <v>1</v>
      </c>
      <c r="G14" s="25" t="s">
        <v>25</v>
      </c>
      <c r="H14" s="26">
        <v>30</v>
      </c>
      <c r="I14" s="52">
        <f t="shared" si="0"/>
        <v>3000</v>
      </c>
      <c r="J14" s="53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="3" customFormat="1" customHeight="1" spans="1:23">
      <c r="A15" s="23"/>
      <c r="B15" s="24" t="s">
        <v>32</v>
      </c>
      <c r="C15" s="24"/>
      <c r="D15" s="25">
        <v>8</v>
      </c>
      <c r="E15" s="25" t="s">
        <v>24</v>
      </c>
      <c r="F15" s="25">
        <v>1</v>
      </c>
      <c r="G15" s="25" t="s">
        <v>25</v>
      </c>
      <c r="H15" s="26">
        <v>68</v>
      </c>
      <c r="I15" s="52">
        <f t="shared" si="0"/>
        <v>544</v>
      </c>
      <c r="J15" s="53" t="s">
        <v>33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="3" customFormat="1" customHeight="1" spans="1:23">
      <c r="A16" s="23"/>
      <c r="B16" s="24" t="s">
        <v>34</v>
      </c>
      <c r="C16" s="24"/>
      <c r="D16" s="25">
        <v>19</v>
      </c>
      <c r="E16" s="25" t="s">
        <v>28</v>
      </c>
      <c r="F16" s="25">
        <v>1</v>
      </c>
      <c r="G16" s="25" t="s">
        <v>25</v>
      </c>
      <c r="H16" s="26">
        <v>3000</v>
      </c>
      <c r="I16" s="52">
        <f t="shared" si="0"/>
        <v>57000</v>
      </c>
      <c r="J16" s="53" t="s">
        <v>35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" customFormat="1" customHeight="1" spans="1:23">
      <c r="A17" s="23"/>
      <c r="B17" s="24" t="s">
        <v>36</v>
      </c>
      <c r="C17" s="24"/>
      <c r="D17" s="25">
        <v>16</v>
      </c>
      <c r="E17" s="25" t="s">
        <v>24</v>
      </c>
      <c r="F17" s="25">
        <v>1</v>
      </c>
      <c r="G17" s="25" t="s">
        <v>25</v>
      </c>
      <c r="H17" s="26">
        <v>600</v>
      </c>
      <c r="I17" s="52">
        <f t="shared" si="0"/>
        <v>9600</v>
      </c>
      <c r="J17" s="53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</row>
    <row r="18" s="3" customFormat="1" customHeight="1" spans="1:23">
      <c r="A18" s="23"/>
      <c r="B18" s="24" t="s">
        <v>37</v>
      </c>
      <c r="C18" s="24"/>
      <c r="D18" s="25">
        <v>1</v>
      </c>
      <c r="E18" s="25" t="s">
        <v>38</v>
      </c>
      <c r="F18" s="25">
        <v>1</v>
      </c>
      <c r="G18" s="25" t="s">
        <v>25</v>
      </c>
      <c r="H18" s="26">
        <v>2000</v>
      </c>
      <c r="I18" s="52">
        <f t="shared" si="0"/>
        <v>2000</v>
      </c>
      <c r="J18" s="53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="3" customFormat="1" customHeight="1" spans="1:23">
      <c r="A19" s="23"/>
      <c r="B19" s="24" t="s">
        <v>39</v>
      </c>
      <c r="C19" s="24"/>
      <c r="D19" s="25">
        <v>22</v>
      </c>
      <c r="E19" s="25" t="s">
        <v>28</v>
      </c>
      <c r="F19" s="25">
        <v>1</v>
      </c>
      <c r="G19" s="25" t="s">
        <v>25</v>
      </c>
      <c r="H19" s="26">
        <v>300</v>
      </c>
      <c r="I19" s="52">
        <f t="shared" si="0"/>
        <v>6600</v>
      </c>
      <c r="J19" s="53" t="s">
        <v>40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  <row r="20" s="3" customFormat="1" customHeight="1" spans="1:10">
      <c r="A20" s="27" t="s">
        <v>41</v>
      </c>
      <c r="B20" s="28"/>
      <c r="C20" s="28"/>
      <c r="D20" s="21"/>
      <c r="E20" s="21"/>
      <c r="F20" s="21"/>
      <c r="G20" s="21"/>
      <c r="H20" s="21"/>
      <c r="I20" s="50">
        <f>SUM(I10:I19)</f>
        <v>128573</v>
      </c>
      <c r="J20" s="54"/>
    </row>
    <row r="21" s="3" customFormat="1" customHeight="1" spans="1:23">
      <c r="A21" s="23" t="s">
        <v>42</v>
      </c>
      <c r="B21" s="24" t="s">
        <v>43</v>
      </c>
      <c r="C21" s="24"/>
      <c r="D21" s="25">
        <v>4</v>
      </c>
      <c r="E21" s="25" t="s">
        <v>44</v>
      </c>
      <c r="F21" s="25">
        <v>1</v>
      </c>
      <c r="G21" s="25" t="s">
        <v>45</v>
      </c>
      <c r="H21" s="26">
        <v>600</v>
      </c>
      <c r="I21" s="52">
        <f t="shared" ref="I21:I25" si="1">D21*F21*H21</f>
        <v>2400</v>
      </c>
      <c r="J21" s="53" t="s">
        <v>46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="3" customFormat="1" customHeight="1" spans="1:10">
      <c r="A22" s="27" t="s">
        <v>47</v>
      </c>
      <c r="B22" s="28"/>
      <c r="C22" s="28"/>
      <c r="D22" s="21"/>
      <c r="E22" s="21"/>
      <c r="F22" s="21"/>
      <c r="G22" s="21"/>
      <c r="H22" s="21"/>
      <c r="I22" s="50">
        <f>SUM(I21:I21)</f>
        <v>2400</v>
      </c>
      <c r="J22" s="54"/>
    </row>
    <row r="23" s="3" customFormat="1" customHeight="1" spans="1:10">
      <c r="A23" s="29" t="s">
        <v>48</v>
      </c>
      <c r="B23" s="24" t="s">
        <v>49</v>
      </c>
      <c r="C23" s="24"/>
      <c r="D23" s="25">
        <v>1</v>
      </c>
      <c r="E23" s="25" t="s">
        <v>50</v>
      </c>
      <c r="F23" s="25">
        <v>1</v>
      </c>
      <c r="G23" s="25" t="s">
        <v>51</v>
      </c>
      <c r="H23" s="30">
        <v>48000</v>
      </c>
      <c r="I23" s="55">
        <f t="shared" si="1"/>
        <v>48000</v>
      </c>
      <c r="J23" s="53" t="s">
        <v>52</v>
      </c>
    </row>
    <row r="24" s="3" customFormat="1" customHeight="1" spans="1:10">
      <c r="A24" s="29"/>
      <c r="B24" s="24" t="s">
        <v>53</v>
      </c>
      <c r="C24" s="24"/>
      <c r="D24" s="25">
        <v>1</v>
      </c>
      <c r="E24" s="25" t="s">
        <v>25</v>
      </c>
      <c r="F24" s="25">
        <v>1</v>
      </c>
      <c r="G24" s="25" t="s">
        <v>51</v>
      </c>
      <c r="H24" s="30">
        <v>5000</v>
      </c>
      <c r="I24" s="55">
        <f t="shared" si="1"/>
        <v>5000</v>
      </c>
      <c r="J24" s="53" t="s">
        <v>54</v>
      </c>
    </row>
    <row r="25" s="3" customFormat="1" customHeight="1" spans="1:10">
      <c r="A25" s="29"/>
      <c r="B25" s="24" t="s">
        <v>55</v>
      </c>
      <c r="C25" s="24"/>
      <c r="D25" s="25">
        <v>1</v>
      </c>
      <c r="E25" s="25" t="s">
        <v>50</v>
      </c>
      <c r="F25" s="25">
        <v>0</v>
      </c>
      <c r="G25" s="25" t="s">
        <v>56</v>
      </c>
      <c r="H25" s="30">
        <v>350</v>
      </c>
      <c r="I25" s="55">
        <f t="shared" si="1"/>
        <v>0</v>
      </c>
      <c r="J25" s="53" t="s">
        <v>57</v>
      </c>
    </row>
    <row r="26" s="3" customFormat="1" customHeight="1" spans="1:10">
      <c r="A26" s="27" t="s">
        <v>58</v>
      </c>
      <c r="B26" s="28"/>
      <c r="C26" s="28"/>
      <c r="D26" s="21"/>
      <c r="E26" s="21"/>
      <c r="F26" s="21"/>
      <c r="G26" s="21"/>
      <c r="H26" s="21"/>
      <c r="I26" s="50">
        <f>SUM(I23:I25)</f>
        <v>53000</v>
      </c>
      <c r="J26" s="54"/>
    </row>
    <row r="27" s="3" customFormat="1" customHeight="1" spans="1:10">
      <c r="A27" s="29"/>
      <c r="B27" s="24" t="s">
        <v>59</v>
      </c>
      <c r="C27" s="24"/>
      <c r="D27" s="25">
        <v>1</v>
      </c>
      <c r="E27" s="25" t="s">
        <v>56</v>
      </c>
      <c r="F27" s="25">
        <v>0</v>
      </c>
      <c r="G27" s="25" t="s">
        <v>60</v>
      </c>
      <c r="H27" s="30">
        <v>300</v>
      </c>
      <c r="I27" s="55">
        <f t="shared" ref="I27:I29" si="2">D27*F27*H27</f>
        <v>0</v>
      </c>
      <c r="J27" s="53"/>
    </row>
    <row r="28" s="3" customFormat="1" customHeight="1" spans="1:10">
      <c r="A28" s="29"/>
      <c r="B28" s="24" t="s">
        <v>61</v>
      </c>
      <c r="C28" s="24"/>
      <c r="D28" s="25">
        <v>200</v>
      </c>
      <c r="E28" s="25" t="s">
        <v>62</v>
      </c>
      <c r="F28" s="25">
        <v>0</v>
      </c>
      <c r="G28" s="25" t="s">
        <v>25</v>
      </c>
      <c r="H28" s="30">
        <v>20</v>
      </c>
      <c r="I28" s="55">
        <f t="shared" si="2"/>
        <v>0</v>
      </c>
      <c r="J28" s="53" t="s">
        <v>26</v>
      </c>
    </row>
    <row r="29" s="3" customFormat="1" customHeight="1" spans="1:10">
      <c r="A29" s="29" t="s">
        <v>63</v>
      </c>
      <c r="B29" s="24" t="s">
        <v>64</v>
      </c>
      <c r="C29" s="24"/>
      <c r="D29" s="25">
        <v>1</v>
      </c>
      <c r="E29" s="25" t="s">
        <v>51</v>
      </c>
      <c r="F29" s="25">
        <v>4</v>
      </c>
      <c r="G29" s="25" t="s">
        <v>25</v>
      </c>
      <c r="H29" s="30">
        <v>150</v>
      </c>
      <c r="I29" s="55">
        <f t="shared" si="2"/>
        <v>600</v>
      </c>
      <c r="J29" s="53"/>
    </row>
    <row r="30" s="3" customFormat="1" customHeight="1" spans="1:10">
      <c r="A30" s="27" t="s">
        <v>65</v>
      </c>
      <c r="B30" s="28"/>
      <c r="C30" s="28"/>
      <c r="D30" s="21"/>
      <c r="E30" s="21"/>
      <c r="F30" s="21"/>
      <c r="G30" s="21"/>
      <c r="H30" s="21"/>
      <c r="I30" s="50">
        <f>SUM(I27:I29)</f>
        <v>600</v>
      </c>
      <c r="J30" s="54"/>
    </row>
    <row r="31" s="3" customFormat="1" customHeight="1" spans="1:10">
      <c r="A31" s="29" t="s">
        <v>66</v>
      </c>
      <c r="B31" s="24" t="s">
        <v>67</v>
      </c>
      <c r="C31" s="24"/>
      <c r="D31" s="25">
        <v>1</v>
      </c>
      <c r="E31" s="25" t="s">
        <v>68</v>
      </c>
      <c r="F31" s="25">
        <v>2</v>
      </c>
      <c r="G31" s="25" t="s">
        <v>50</v>
      </c>
      <c r="H31" s="30">
        <v>750</v>
      </c>
      <c r="I31" s="55">
        <f t="shared" ref="I31:I38" si="3">D31*F31*H31</f>
        <v>1500</v>
      </c>
      <c r="J31" s="56"/>
    </row>
    <row r="32" s="3" customFormat="1" customHeight="1" spans="1:10">
      <c r="A32" s="29"/>
      <c r="B32" s="24" t="s">
        <v>69</v>
      </c>
      <c r="C32" s="24"/>
      <c r="D32" s="25">
        <v>1</v>
      </c>
      <c r="E32" s="25" t="s">
        <v>68</v>
      </c>
      <c r="F32" s="25">
        <v>1</v>
      </c>
      <c r="G32" s="25" t="s">
        <v>25</v>
      </c>
      <c r="H32" s="30">
        <v>150</v>
      </c>
      <c r="I32" s="55">
        <f t="shared" si="3"/>
        <v>150</v>
      </c>
      <c r="J32" s="56"/>
    </row>
    <row r="33" s="3" customFormat="1" customHeight="1" spans="1:10">
      <c r="A33" s="29"/>
      <c r="B33" s="24" t="s">
        <v>70</v>
      </c>
      <c r="C33" s="24"/>
      <c r="D33" s="25">
        <v>1</v>
      </c>
      <c r="E33" s="25" t="s">
        <v>68</v>
      </c>
      <c r="F33" s="25">
        <v>1</v>
      </c>
      <c r="G33" s="25" t="s">
        <v>25</v>
      </c>
      <c r="H33" s="30">
        <v>400</v>
      </c>
      <c r="I33" s="55">
        <f t="shared" si="3"/>
        <v>400</v>
      </c>
      <c r="J33" s="56"/>
    </row>
    <row r="34" s="3" customFormat="1" customHeight="1" spans="1:10">
      <c r="A34" s="29"/>
      <c r="B34" s="24" t="s">
        <v>71</v>
      </c>
      <c r="C34" s="24"/>
      <c r="D34" s="25">
        <v>1</v>
      </c>
      <c r="E34" s="25" t="s">
        <v>25</v>
      </c>
      <c r="F34" s="25">
        <v>1</v>
      </c>
      <c r="G34" s="25" t="s">
        <v>25</v>
      </c>
      <c r="H34" s="30">
        <v>1580</v>
      </c>
      <c r="I34" s="55">
        <f t="shared" si="3"/>
        <v>1580</v>
      </c>
      <c r="J34" s="56" t="s">
        <v>72</v>
      </c>
    </row>
    <row r="35" s="3" customFormat="1" customHeight="1" spans="1:10">
      <c r="A35" s="29"/>
      <c r="B35" s="24" t="s">
        <v>73</v>
      </c>
      <c r="C35" s="24"/>
      <c r="D35" s="25">
        <v>1</v>
      </c>
      <c r="E35" s="25" t="s">
        <v>68</v>
      </c>
      <c r="F35" s="25">
        <v>1</v>
      </c>
      <c r="G35" s="25" t="s">
        <v>25</v>
      </c>
      <c r="H35" s="30">
        <v>3500</v>
      </c>
      <c r="I35" s="55">
        <f t="shared" si="3"/>
        <v>3500</v>
      </c>
      <c r="J35" s="56" t="s">
        <v>74</v>
      </c>
    </row>
    <row r="36" s="3" customFormat="1" customHeight="1" spans="1:10">
      <c r="A36" s="29"/>
      <c r="B36" s="24" t="s">
        <v>75</v>
      </c>
      <c r="C36" s="24"/>
      <c r="D36" s="25">
        <v>11</v>
      </c>
      <c r="E36" s="25" t="s">
        <v>68</v>
      </c>
      <c r="F36" s="25">
        <v>1</v>
      </c>
      <c r="G36" s="25" t="s">
        <v>25</v>
      </c>
      <c r="H36" s="30">
        <v>1600</v>
      </c>
      <c r="I36" s="55">
        <f t="shared" si="3"/>
        <v>17600</v>
      </c>
      <c r="J36" s="53" t="s">
        <v>76</v>
      </c>
    </row>
    <row r="37" s="3" customFormat="1" customHeight="1" spans="1:10">
      <c r="A37" s="29"/>
      <c r="B37" s="24" t="s">
        <v>77</v>
      </c>
      <c r="C37" s="24"/>
      <c r="D37" s="25">
        <v>2</v>
      </c>
      <c r="E37" s="25" t="s">
        <v>24</v>
      </c>
      <c r="F37" s="25">
        <v>1</v>
      </c>
      <c r="G37" s="25" t="s">
        <v>50</v>
      </c>
      <c r="H37" s="30">
        <v>500</v>
      </c>
      <c r="I37" s="55">
        <f t="shared" si="3"/>
        <v>1000</v>
      </c>
      <c r="J37" s="53" t="s">
        <v>26</v>
      </c>
    </row>
    <row r="38" s="3" customFormat="1" customHeight="1" spans="1:10">
      <c r="A38" s="29"/>
      <c r="B38" s="24" t="s">
        <v>78</v>
      </c>
      <c r="C38" s="24"/>
      <c r="D38" s="25">
        <v>4</v>
      </c>
      <c r="E38" s="25" t="s">
        <v>24</v>
      </c>
      <c r="F38" s="25">
        <v>1</v>
      </c>
      <c r="G38" s="25" t="s">
        <v>25</v>
      </c>
      <c r="H38" s="30">
        <v>800</v>
      </c>
      <c r="I38" s="55">
        <f t="shared" si="3"/>
        <v>3200</v>
      </c>
      <c r="J38" s="53"/>
    </row>
    <row r="39" s="3" customFormat="1" customHeight="1" spans="1:10">
      <c r="A39" s="27" t="s">
        <v>79</v>
      </c>
      <c r="B39" s="28"/>
      <c r="C39" s="28"/>
      <c r="D39" s="21"/>
      <c r="E39" s="21"/>
      <c r="F39" s="21"/>
      <c r="G39" s="21"/>
      <c r="H39" s="21"/>
      <c r="I39" s="50">
        <f>SUM(I31:I38)</f>
        <v>28930</v>
      </c>
      <c r="J39" s="54"/>
    </row>
    <row r="40" s="3" customFormat="1" customHeight="1" spans="1:10">
      <c r="A40" s="29" t="s">
        <v>80</v>
      </c>
      <c r="B40" s="24" t="s">
        <v>81</v>
      </c>
      <c r="C40" s="24"/>
      <c r="D40" s="31">
        <v>1</v>
      </c>
      <c r="E40" s="31"/>
      <c r="F40" s="31">
        <v>1</v>
      </c>
      <c r="G40" s="31"/>
      <c r="H40" s="32">
        <v>1800</v>
      </c>
      <c r="I40" s="55">
        <f>D40*F40*H40</f>
        <v>1800</v>
      </c>
      <c r="J40" s="57" t="s">
        <v>82</v>
      </c>
    </row>
    <row r="41" s="3" customFormat="1" customHeight="1" spans="1:10">
      <c r="A41" s="29"/>
      <c r="B41" s="24" t="s">
        <v>83</v>
      </c>
      <c r="C41" s="24"/>
      <c r="D41" s="31">
        <v>1</v>
      </c>
      <c r="E41" s="31"/>
      <c r="F41" s="31">
        <v>1</v>
      </c>
      <c r="G41" s="31"/>
      <c r="H41" s="32">
        <v>40</v>
      </c>
      <c r="I41" s="55">
        <f t="shared" ref="I41:I50" si="4">D41*F41*H41</f>
        <v>40</v>
      </c>
      <c r="J41" s="58"/>
    </row>
    <row r="42" s="3" customFormat="1" customHeight="1" spans="1:10">
      <c r="A42" s="29"/>
      <c r="B42" s="24" t="s">
        <v>84</v>
      </c>
      <c r="C42" s="24"/>
      <c r="D42" s="31">
        <v>1</v>
      </c>
      <c r="E42" s="31"/>
      <c r="F42" s="31">
        <v>1</v>
      </c>
      <c r="G42" s="31"/>
      <c r="H42" s="32">
        <v>1162</v>
      </c>
      <c r="I42" s="55">
        <f t="shared" si="4"/>
        <v>1162</v>
      </c>
      <c r="J42" s="58"/>
    </row>
    <row r="43" s="3" customFormat="1" customHeight="1" spans="1:10">
      <c r="A43" s="29"/>
      <c r="B43" s="24" t="s">
        <v>85</v>
      </c>
      <c r="C43" s="24"/>
      <c r="D43" s="31">
        <v>1</v>
      </c>
      <c r="E43" s="31"/>
      <c r="F43" s="31">
        <v>1</v>
      </c>
      <c r="G43" s="31"/>
      <c r="H43" s="32">
        <v>850</v>
      </c>
      <c r="I43" s="55">
        <f t="shared" si="4"/>
        <v>850</v>
      </c>
      <c r="J43" s="58"/>
    </row>
    <row r="44" s="3" customFormat="1" customHeight="1" spans="1:10">
      <c r="A44" s="29"/>
      <c r="B44" s="24" t="s">
        <v>86</v>
      </c>
      <c r="C44" s="24"/>
      <c r="D44" s="31">
        <v>1</v>
      </c>
      <c r="E44" s="31"/>
      <c r="F44" s="31">
        <v>1</v>
      </c>
      <c r="G44" s="31"/>
      <c r="H44" s="32">
        <v>1016</v>
      </c>
      <c r="I44" s="55">
        <f t="shared" si="4"/>
        <v>1016</v>
      </c>
      <c r="J44" s="58"/>
    </row>
    <row r="45" s="3" customFormat="1" customHeight="1" spans="1:10">
      <c r="A45" s="29"/>
      <c r="B45" s="24" t="s">
        <v>87</v>
      </c>
      <c r="C45" s="24"/>
      <c r="D45" s="31">
        <v>1</v>
      </c>
      <c r="E45" s="31"/>
      <c r="F45" s="31">
        <v>1</v>
      </c>
      <c r="G45" s="31"/>
      <c r="H45" s="32">
        <v>4440</v>
      </c>
      <c r="I45" s="55">
        <f t="shared" si="4"/>
        <v>4440</v>
      </c>
      <c r="J45" s="58"/>
    </row>
    <row r="46" s="3" customFormat="1" customHeight="1" spans="1:10">
      <c r="A46" s="29"/>
      <c r="B46" s="24" t="s">
        <v>88</v>
      </c>
      <c r="C46" s="24"/>
      <c r="D46" s="31">
        <v>1</v>
      </c>
      <c r="E46" s="31"/>
      <c r="F46" s="31">
        <v>1</v>
      </c>
      <c r="G46" s="31"/>
      <c r="H46" s="32">
        <v>348</v>
      </c>
      <c r="I46" s="55">
        <f t="shared" si="4"/>
        <v>348</v>
      </c>
      <c r="J46" s="58"/>
    </row>
    <row r="47" s="3" customFormat="1" customHeight="1" spans="1:10">
      <c r="A47" s="29"/>
      <c r="B47" s="24" t="s">
        <v>89</v>
      </c>
      <c r="C47" s="24"/>
      <c r="D47" s="31">
        <v>1</v>
      </c>
      <c r="E47" s="31"/>
      <c r="F47" s="31">
        <v>1</v>
      </c>
      <c r="G47" s="31"/>
      <c r="H47" s="32">
        <v>8000</v>
      </c>
      <c r="I47" s="55">
        <f t="shared" si="4"/>
        <v>8000</v>
      </c>
      <c r="J47" s="58"/>
    </row>
    <row r="48" s="3" customFormat="1" customHeight="1" spans="1:10">
      <c r="A48" s="29"/>
      <c r="B48" s="24" t="s">
        <v>90</v>
      </c>
      <c r="C48" s="24"/>
      <c r="D48" s="31">
        <v>1</v>
      </c>
      <c r="E48" s="31"/>
      <c r="F48" s="31">
        <v>1</v>
      </c>
      <c r="G48" s="31"/>
      <c r="H48" s="32">
        <v>114</v>
      </c>
      <c r="I48" s="55">
        <f t="shared" si="4"/>
        <v>114</v>
      </c>
      <c r="J48" s="58"/>
    </row>
    <row r="49" s="3" customFormat="1" customHeight="1" spans="1:10">
      <c r="A49" s="29"/>
      <c r="B49" s="24" t="s">
        <v>91</v>
      </c>
      <c r="C49" s="24"/>
      <c r="D49" s="31">
        <v>1</v>
      </c>
      <c r="E49" s="31"/>
      <c r="F49" s="31">
        <v>1</v>
      </c>
      <c r="G49" s="31"/>
      <c r="H49" s="32">
        <v>126</v>
      </c>
      <c r="I49" s="55">
        <f t="shared" si="4"/>
        <v>126</v>
      </c>
      <c r="J49" s="59"/>
    </row>
    <row r="50" s="3" customFormat="1" customHeight="1" spans="1:10">
      <c r="A50" s="27" t="s">
        <v>92</v>
      </c>
      <c r="B50" s="28"/>
      <c r="C50" s="28"/>
      <c r="D50" s="21"/>
      <c r="E50" s="21"/>
      <c r="F50" s="21"/>
      <c r="G50" s="21"/>
      <c r="H50" s="21"/>
      <c r="I50" s="50">
        <f>SUM(I40:I49)</f>
        <v>17896</v>
      </c>
      <c r="J50" s="54"/>
    </row>
    <row r="51" s="3" customFormat="1" customHeight="1" spans="1:10">
      <c r="A51" s="29" t="s">
        <v>93</v>
      </c>
      <c r="B51" s="24" t="s">
        <v>94</v>
      </c>
      <c r="C51" s="24"/>
      <c r="D51" s="31">
        <v>1</v>
      </c>
      <c r="E51" s="31"/>
      <c r="F51" s="31">
        <v>1</v>
      </c>
      <c r="G51" s="31"/>
      <c r="H51" s="32">
        <v>-10000</v>
      </c>
      <c r="I51" s="60">
        <v>-10000</v>
      </c>
      <c r="J51" s="56" t="s">
        <v>95</v>
      </c>
    </row>
    <row r="52" s="3" customFormat="1" customHeight="1" spans="1:10">
      <c r="A52" s="27" t="s">
        <v>96</v>
      </c>
      <c r="B52" s="28"/>
      <c r="C52" s="28"/>
      <c r="D52" s="21"/>
      <c r="E52" s="21"/>
      <c r="F52" s="21"/>
      <c r="G52" s="21"/>
      <c r="H52" s="21"/>
      <c r="I52" s="61">
        <f>I51</f>
        <v>-10000</v>
      </c>
      <c r="J52" s="54"/>
    </row>
    <row r="53" s="3" customFormat="1" customHeight="1" spans="1:10">
      <c r="A53" s="33" t="s">
        <v>97</v>
      </c>
      <c r="B53" s="31" t="s">
        <v>98</v>
      </c>
      <c r="C53" s="31"/>
      <c r="D53" s="31">
        <v>4</v>
      </c>
      <c r="E53" s="31" t="s">
        <v>24</v>
      </c>
      <c r="F53" s="31">
        <v>2</v>
      </c>
      <c r="G53" s="31" t="s">
        <v>25</v>
      </c>
      <c r="H53" s="34">
        <v>600</v>
      </c>
      <c r="I53" s="34">
        <f t="shared" ref="I53:I56" si="5">H53*F53*D53</f>
        <v>4800</v>
      </c>
      <c r="J53" s="62" t="s">
        <v>99</v>
      </c>
    </row>
    <row r="54" s="3" customFormat="1" customHeight="1" spans="1:10">
      <c r="A54" s="33"/>
      <c r="B54" s="31" t="s">
        <v>100</v>
      </c>
      <c r="C54" s="31"/>
      <c r="D54" s="31">
        <v>2</v>
      </c>
      <c r="E54" s="31" t="s">
        <v>44</v>
      </c>
      <c r="F54" s="31">
        <v>3</v>
      </c>
      <c r="G54" s="31" t="s">
        <v>45</v>
      </c>
      <c r="H54" s="34">
        <v>600</v>
      </c>
      <c r="I54" s="34">
        <f t="shared" si="5"/>
        <v>3600</v>
      </c>
      <c r="J54" s="62"/>
    </row>
    <row r="55" s="3" customFormat="1" customHeight="1" spans="1:10">
      <c r="A55" s="33"/>
      <c r="B55" s="31" t="s">
        <v>101</v>
      </c>
      <c r="C55" s="31"/>
      <c r="D55" s="31">
        <v>4</v>
      </c>
      <c r="E55" s="31" t="s">
        <v>24</v>
      </c>
      <c r="F55" s="31">
        <v>4</v>
      </c>
      <c r="G55" s="31" t="s">
        <v>50</v>
      </c>
      <c r="H55" s="34">
        <v>100</v>
      </c>
      <c r="I55" s="34">
        <f t="shared" si="5"/>
        <v>1600</v>
      </c>
      <c r="J55" s="62"/>
    </row>
    <row r="56" s="3" customFormat="1" customHeight="1" spans="1:10">
      <c r="A56" s="33"/>
      <c r="B56" s="31" t="s">
        <v>102</v>
      </c>
      <c r="C56" s="31"/>
      <c r="D56" s="31">
        <v>4</v>
      </c>
      <c r="E56" s="31" t="s">
        <v>24</v>
      </c>
      <c r="F56" s="31">
        <v>4</v>
      </c>
      <c r="G56" s="31" t="s">
        <v>50</v>
      </c>
      <c r="H56" s="34">
        <v>500</v>
      </c>
      <c r="I56" s="34">
        <f t="shared" si="5"/>
        <v>8000</v>
      </c>
      <c r="J56" s="62"/>
    </row>
    <row r="57" s="3" customFormat="1" customHeight="1" spans="1:10">
      <c r="A57" s="27" t="s">
        <v>103</v>
      </c>
      <c r="B57" s="28"/>
      <c r="C57" s="28"/>
      <c r="D57" s="21"/>
      <c r="E57" s="21"/>
      <c r="F57" s="21"/>
      <c r="G57" s="21"/>
      <c r="H57" s="21"/>
      <c r="I57" s="50">
        <f>SUM(I53:I56)</f>
        <v>18000</v>
      </c>
      <c r="J57" s="54"/>
    </row>
    <row r="58" s="3" customFormat="1" customHeight="1" spans="1:10">
      <c r="A58" s="35" t="s">
        <v>21</v>
      </c>
      <c r="B58" s="36"/>
      <c r="C58" s="36"/>
      <c r="D58" s="37"/>
      <c r="E58" s="37"/>
      <c r="F58" s="37"/>
      <c r="G58" s="37"/>
      <c r="H58" s="37"/>
      <c r="I58" s="63">
        <f>SUM(I20,I22,I26,I30,+I39+I57+I50+I52)</f>
        <v>239399</v>
      </c>
      <c r="J58" s="64"/>
    </row>
    <row r="59" s="3" customFormat="1" customHeight="1" spans="1:10">
      <c r="A59" s="35" t="s">
        <v>104</v>
      </c>
      <c r="B59" s="36"/>
      <c r="C59" s="36"/>
      <c r="D59" s="37"/>
      <c r="E59" s="37"/>
      <c r="F59" s="37"/>
      <c r="G59" s="37"/>
      <c r="H59" s="37"/>
      <c r="I59" s="63">
        <f>I58*0.1</f>
        <v>23939.9</v>
      </c>
      <c r="J59" s="64"/>
    </row>
    <row r="60" s="3" customFormat="1" customHeight="1" spans="1:10">
      <c r="A60" s="38" t="s">
        <v>105</v>
      </c>
      <c r="B60" s="39"/>
      <c r="C60" s="39"/>
      <c r="D60" s="40"/>
      <c r="E60" s="40"/>
      <c r="F60" s="40"/>
      <c r="G60" s="40"/>
      <c r="H60" s="40"/>
      <c r="I60" s="65">
        <f>SUM(I58:I59)</f>
        <v>263338.9</v>
      </c>
      <c r="J60" s="66"/>
    </row>
    <row r="61" s="2" customFormat="1" customHeight="1" spans="2:10">
      <c r="B61" s="3"/>
      <c r="C61" s="3"/>
      <c r="I61" s="67">
        <v>273280</v>
      </c>
      <c r="J61" s="68" t="s">
        <v>106</v>
      </c>
    </row>
  </sheetData>
  <mergeCells count="56">
    <mergeCell ref="D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A22:C22"/>
    <mergeCell ref="B23:C23"/>
    <mergeCell ref="B24:C24"/>
    <mergeCell ref="B25:C25"/>
    <mergeCell ref="A26:C26"/>
    <mergeCell ref="B27:C27"/>
    <mergeCell ref="B28:C28"/>
    <mergeCell ref="B29:C29"/>
    <mergeCell ref="A30:C30"/>
    <mergeCell ref="B31:C31"/>
    <mergeCell ref="B32:C32"/>
    <mergeCell ref="B33:C33"/>
    <mergeCell ref="B34:C34"/>
    <mergeCell ref="B35:C35"/>
    <mergeCell ref="B36:C36"/>
    <mergeCell ref="B37:C37"/>
    <mergeCell ref="B38:C38"/>
    <mergeCell ref="A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50:C50"/>
    <mergeCell ref="B51:C51"/>
    <mergeCell ref="A52:C52"/>
    <mergeCell ref="B53:C53"/>
    <mergeCell ref="B54:C54"/>
    <mergeCell ref="B55:C55"/>
    <mergeCell ref="B56:C56"/>
    <mergeCell ref="A57:C57"/>
    <mergeCell ref="A10:A19"/>
    <mergeCell ref="A23:A25"/>
    <mergeCell ref="A31:A38"/>
    <mergeCell ref="A40:A49"/>
    <mergeCell ref="A53:A56"/>
    <mergeCell ref="J40:J49"/>
    <mergeCell ref="J53:J5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胡金磊</cp:lastModifiedBy>
  <dcterms:created xsi:type="dcterms:W3CDTF">2018-02-27T11:14:00Z</dcterms:created>
  <dcterms:modified xsi:type="dcterms:W3CDTF">2018-09-03T05:15:44Z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