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<sst xmlns="http://schemas.openxmlformats.org/spreadsheetml/2006/main" count="117" uniqueCount="93">
  <si>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</si>
  <si>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</si>
  <si>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</si>
  <si>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</si>
  <si>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</si>
  <si>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</si>
  <si>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</si>
  <si>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</si>
  <si>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</si>
  <si>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</si>
  <si>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</si>
  <si>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</si>
  <si>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</si>
  <si>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</si>
  <si>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</si>
  <si>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</si>
  <si>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</si>
  <si>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</si>
  <si>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</si>
  <si>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</si>
  <si>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</si>
  <si>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</si>
  <si>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</si>
  <si>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</si>
  <si>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</si>
  <si>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</si>
  <si>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</si>
  <si>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</si>
  <si>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</si>
  <si>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</si>
  <si>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</si>
  <si>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</si>
  <si>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</si>
  <si>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</si>
  <si>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</si>
  <si>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</si>
  <si>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</si>
  <si>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</si>
  <si>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</si>
  <si>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</si>
  <si>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</si>
  <si>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</si>
  <si>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</si>
  <si>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</si>
  <si>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</si>
  <si>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</si>
  <si>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</si>
  <si>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</si>
  <si>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</si>
  <si>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</si>
  <si>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</si>
  <si>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</si>
  <si>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</si>
  <si>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</si>
  <si>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</si>
  <si>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</si>
  <si>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</si>
  <si>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</si>
  <si>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</si>
  <si>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</si>
  <si>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</si>
  <si>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</si>
  <si>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</si>
  <si>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10月18-21日</t>
  </si>
  <si>
    <t>报销日期:</t>
  </si>
  <si>
    <t>团号:</t>
  </si>
  <si>
    <t>HMEA-191018-STY200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</si>
  <si>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</si>
  <si>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</si>
  <si>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</si>
  <si>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</si>
  <si>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</si>
  <si>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</si>
  <si>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</si>
  <si>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</si>
  <si>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</si>
  <si>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</si>
  <si>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详见滴滴明细</t>
  </si>
  <si>
    <t>住宿费</t>
  </si>
  <si>
    <t>餐费</t>
  </si>
  <si>
    <t>19日餐费</t>
  </si>
  <si>
    <t>20日餐费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</si>
  <si>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</si>
  <si>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</si>
  <si>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</si>
  <si>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</si>
  <si>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</si>
  <si>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</si>
  <si>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</si>
  <si>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</si>
  <si>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</si>
  <si>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10月18日、21日</t>
  </si>
  <si>
    <t>10月19-20日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</si>
</sst>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8" fillId="37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zoomScaleSheetLayoutView="100" workbookViewId="0">
      <selection activeCell="J24" sqref="J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43761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f>H11+I11</f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 t="shared" ref="G12:G18" si="0">H12+I12</f>
        <v>321.31</v>
      </c>
      <c r="H12" s="25">
        <v>321.31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f t="shared" si="0"/>
        <v>0</v>
      </c>
      <c r="H13" s="25"/>
      <c r="I13" s="41"/>
      <c r="J13" s="42"/>
      <c r="K13" s="43" t="s">
        <v>75</v>
      </c>
    </row>
    <row r="14" ht="20.1" customHeight="1" spans="2:11">
      <c r="B14" s="22"/>
      <c r="C14" s="23"/>
      <c r="D14" s="26"/>
      <c r="E14" s="22" t="s">
        <v>79</v>
      </c>
      <c r="F14" s="23"/>
      <c r="G14" s="25">
        <f t="shared" si="0"/>
        <v>0</v>
      </c>
      <c r="H14" s="25">
        <v>0</v>
      </c>
      <c r="I14" s="41"/>
      <c r="J14" s="42">
        <f>16+25</f>
        <v>41</v>
      </c>
      <c r="K14" s="43" t="s">
        <v>80</v>
      </c>
    </row>
    <row r="15" ht="20.1" customHeight="1" spans="2:11">
      <c r="B15" s="22">
        <v>4</v>
      </c>
      <c r="C15" s="23"/>
      <c r="D15" s="26"/>
      <c r="E15" s="22" t="s">
        <v>79</v>
      </c>
      <c r="F15" s="23"/>
      <c r="G15" s="25">
        <f t="shared" si="0"/>
        <v>53</v>
      </c>
      <c r="H15" s="25">
        <v>53</v>
      </c>
      <c r="I15" s="41"/>
      <c r="J15" s="42"/>
      <c r="K15" s="43" t="s">
        <v>81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f t="shared" si="0"/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f t="shared" si="0"/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8"/>
      <c r="E18" s="27"/>
      <c r="F18" s="27"/>
      <c r="G18" s="25">
        <f t="shared" si="0"/>
        <v>0</v>
      </c>
      <c r="H18" s="25"/>
      <c r="I18" s="41"/>
      <c r="J18" s="42"/>
      <c r="K18" s="43"/>
    </row>
    <row r="19" ht="20.1" customHeight="1" spans="2:11">
      <c r="B19" s="19" t="s">
        <v>43</v>
      </c>
      <c r="C19" s="29"/>
      <c r="D19" s="29"/>
      <c r="E19" s="29"/>
      <c r="F19" s="20"/>
      <c r="G19" s="30">
        <f>H19+I19</f>
        <v>415.31</v>
      </c>
      <c r="H19" s="30">
        <f>SUM(H11:H18)</f>
        <v>374.31</v>
      </c>
      <c r="I19" s="44">
        <f>SUM(I11:J18)</f>
        <v>41</v>
      </c>
      <c r="J19" s="45"/>
      <c r="K19" s="46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7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82</v>
      </c>
      <c r="H21" s="21"/>
      <c r="I21" s="21"/>
      <c r="J21" s="21"/>
      <c r="K21" s="21" t="s">
        <v>83</v>
      </c>
    </row>
    <row r="22" ht="20.1" customHeight="1" spans="2:11">
      <c r="B22" s="31">
        <f>H19</f>
        <v>374.31</v>
      </c>
      <c r="C22" s="31"/>
      <c r="D22" s="31"/>
      <c r="E22" s="31"/>
      <c r="F22" s="31"/>
      <c r="G22" s="31">
        <f>I19</f>
        <v>41</v>
      </c>
      <c r="H22" s="31"/>
      <c r="I22" s="31"/>
      <c r="J22" s="31"/>
      <c r="K22" s="48">
        <f>SUM(B22:J22)</f>
        <v>415.31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84</v>
      </c>
      <c r="C24" s="16"/>
      <c r="D24" s="16"/>
      <c r="E24" s="16"/>
      <c r="F24" s="16" t="s">
        <v>50</v>
      </c>
      <c r="G24" s="16" t="s">
        <v>85</v>
      </c>
      <c r="H24" s="16"/>
      <c r="I24" s="16"/>
      <c r="J24" s="16" t="s">
        <v>52</v>
      </c>
      <c r="K24" s="16"/>
    </row>
    <row r="27" ht="18.75" spans="1:11">
      <c r="A27" s="2" t="s">
        <v>86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5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业务6组</v>
      </c>
      <c r="K30" s="36"/>
    </row>
    <row r="31" ht="20.1" customHeight="1" spans="2:11">
      <c r="B31" s="8"/>
      <c r="C31" s="9"/>
      <c r="D31" s="10" t="s">
        <v>62</v>
      </c>
      <c r="E31" s="10"/>
      <c r="F31" s="11" t="str">
        <f>F7</f>
        <v>10月18-21日</v>
      </c>
      <c r="G31" s="11"/>
      <c r="H31" s="10" t="s">
        <v>64</v>
      </c>
      <c r="I31" s="37"/>
      <c r="J31" s="11">
        <f>J7</f>
        <v>43761</v>
      </c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39"/>
      <c r="J32" s="15" t="str">
        <f>J8</f>
        <v>HMEA-191018-STY200</v>
      </c>
      <c r="K32" s="40"/>
    </row>
    <row r="33" ht="20.1" customHeight="1"/>
    <row r="34" ht="20.1" customHeight="1" spans="2:11">
      <c r="B34" s="27"/>
      <c r="C34" s="27"/>
      <c r="D34" s="32" t="s">
        <v>87</v>
      </c>
      <c r="E34" s="27" t="s">
        <v>88</v>
      </c>
      <c r="F34" s="27"/>
      <c r="G34" s="25" t="s">
        <v>89</v>
      </c>
      <c r="H34" s="25" t="s">
        <v>90</v>
      </c>
      <c r="I34" s="25" t="s">
        <v>43</v>
      </c>
      <c r="J34" s="25"/>
      <c r="K34" s="49" t="s">
        <v>72</v>
      </c>
    </row>
    <row r="35" ht="20.1" customHeight="1" spans="2:11">
      <c r="B35" s="27">
        <v>1</v>
      </c>
      <c r="C35" s="27"/>
      <c r="D35" s="33" t="s">
        <v>59</v>
      </c>
      <c r="E35" s="27" t="s">
        <v>91</v>
      </c>
      <c r="F35" s="27"/>
      <c r="G35" s="25">
        <v>100</v>
      </c>
      <c r="H35" s="25">
        <v>2</v>
      </c>
      <c r="I35" s="41">
        <f>G35*H35</f>
        <v>200</v>
      </c>
      <c r="J35" s="42"/>
      <c r="K35" s="50"/>
    </row>
    <row r="36" ht="20.1" customHeight="1" spans="2:11">
      <c r="B36" s="27">
        <v>2</v>
      </c>
      <c r="C36" s="27"/>
      <c r="D36" s="33" t="s">
        <v>59</v>
      </c>
      <c r="E36" s="27" t="s">
        <v>92</v>
      </c>
      <c r="F36" s="27"/>
      <c r="G36" s="25">
        <v>200</v>
      </c>
      <c r="H36" s="25">
        <v>2</v>
      </c>
      <c r="I36" s="41">
        <f t="shared" ref="I36:I37" si="1">G36*H36</f>
        <v>400</v>
      </c>
      <c r="J36" s="42"/>
      <c r="K36" s="50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1">
        <f t="shared" si="1"/>
        <v>0</v>
      </c>
      <c r="J37" s="42"/>
      <c r="K37" s="50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4</v>
      </c>
      <c r="I38" s="44">
        <f>SUM(I35:J37)</f>
        <v>600</v>
      </c>
      <c r="J38" s="45"/>
      <c r="K38" s="46"/>
    </row>
    <row r="39" ht="20.1" customHeight="1" spans="2:11">
      <c r="B39" s="16" t="s">
        <v>84</v>
      </c>
      <c r="C39" s="16"/>
      <c r="D39" s="16"/>
      <c r="E39" s="16"/>
      <c r="F39" s="16" t="s">
        <v>50</v>
      </c>
      <c r="G39" s="16" t="s">
        <v>85</v>
      </c>
      <c r="H39" s="16"/>
      <c r="I39" s="16"/>
      <c r="J39" s="16" t="s">
        <v>52</v>
      </c>
      <c r="K39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2019-10-23T03:11:17Z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