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<sst xmlns="http://schemas.openxmlformats.org/spreadsheetml/2006/main" count="125" uniqueCount="95">
  <si>
    <t>【借款报销单】</t>
  </si>
  <si>
    <t>团号HMEA-200813-SXY200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</si>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</sst>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2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7" fillId="30" borderId="23" applyNumberFormat="0" applyAlignment="0" applyProtection="0">
      <alignment vertical="center"/>
    </xf>
    <xf numFmtId="0" fontId="28" fillId="30" borderId="17" applyNumberFormat="0" applyAlignment="0" applyProtection="0">
      <alignment vertical="center"/>
    </xf>
    <xf numFmtId="0" fontId="20" fillId="27" borderId="1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15" workbookViewId="0">
      <selection activeCell="F20" sqref="F20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1168</v>
      </c>
      <c r="G17" s="64">
        <v>0</v>
      </c>
      <c r="H17" s="64">
        <f t="shared" si="0"/>
        <v>1168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1168</v>
      </c>
      <c r="G21" s="68">
        <f t="shared" ref="G21:H21" si="5">SUM(G17:G20)</f>
        <v>0</v>
      </c>
      <c r="H21" s="68">
        <f t="shared" si="5"/>
        <v>1168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1168</v>
      </c>
      <c r="G53" s="68">
        <f t="shared" si="22"/>
        <v>0</v>
      </c>
      <c r="H53" s="68">
        <f t="shared" si="22"/>
        <v>1168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1168</v>
      </c>
      <c r="D58" s="80"/>
      <c r="E58" s="80">
        <f>F53</f>
        <v>1168</v>
      </c>
      <c r="F58" s="80"/>
      <c r="G58" s="80">
        <f>G53</f>
        <v>0</v>
      </c>
      <c r="H58" s="80"/>
      <c r="I58" s="98">
        <f>A58-C58</f>
        <v>-1168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view="pageBreakPreview" zoomScaleNormal="100" zoomScaleSheetLayoutView="100" topLeftCell="A28" workbookViewId="0">
      <selection activeCell="J49" sqref="J4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44144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500</v>
      </c>
      <c r="H11" s="25">
        <v>500</v>
      </c>
      <c r="I11" s="41"/>
      <c r="J11" s="42"/>
      <c r="K11" s="43" t="s">
        <v>75</v>
      </c>
    </row>
    <row r="12" ht="20.1" customHeight="1" spans="2:11">
      <c r="B12" s="22"/>
      <c r="C12" s="23"/>
      <c r="D12" s="26"/>
      <c r="E12" s="22" t="s">
        <v>74</v>
      </c>
      <c r="F12" s="23"/>
      <c r="G12" s="25">
        <v>230</v>
      </c>
      <c r="H12" s="25">
        <v>230</v>
      </c>
      <c r="I12" s="41"/>
      <c r="J12" s="42"/>
      <c r="K12" s="43" t="s">
        <v>76</v>
      </c>
    </row>
    <row r="13" ht="20.1" customHeight="1" spans="2:11">
      <c r="B13" s="22"/>
      <c r="C13" s="23"/>
      <c r="D13" s="26"/>
      <c r="E13" s="27" t="s">
        <v>77</v>
      </c>
      <c r="F13" s="27"/>
      <c r="G13" s="25">
        <f>117.48+13</f>
        <v>130.48</v>
      </c>
      <c r="H13" s="25">
        <f>117.48+13</f>
        <v>130.48</v>
      </c>
      <c r="I13" s="41"/>
      <c r="J13" s="42"/>
      <c r="K13" s="43" t="s">
        <v>78</v>
      </c>
    </row>
    <row r="14" ht="20.1" customHeight="1" spans="2:11">
      <c r="B14" s="22">
        <v>2</v>
      </c>
      <c r="C14" s="23"/>
      <c r="D14" s="26"/>
      <c r="E14" s="27" t="s">
        <v>77</v>
      </c>
      <c r="F14" s="27"/>
      <c r="G14" s="25">
        <v>81.58</v>
      </c>
      <c r="H14" s="25">
        <v>81.58</v>
      </c>
      <c r="I14" s="41"/>
      <c r="J14" s="42"/>
      <c r="K14" s="43" t="s">
        <v>79</v>
      </c>
    </row>
    <row r="15" ht="20.1" customHeight="1" spans="2:11">
      <c r="B15" s="22">
        <v>3</v>
      </c>
      <c r="C15" s="23"/>
      <c r="D15" s="26"/>
      <c r="E15" s="27" t="s">
        <v>77</v>
      </c>
      <c r="F15" s="27"/>
      <c r="G15" s="25">
        <f>145+16</f>
        <v>161</v>
      </c>
      <c r="H15" s="25">
        <f>145+16</f>
        <v>161</v>
      </c>
      <c r="I15" s="41"/>
      <c r="J15" s="42"/>
      <c r="K15" s="43" t="s">
        <v>80</v>
      </c>
    </row>
    <row r="16" ht="20.1" customHeight="1" spans="2:11">
      <c r="B16" s="22"/>
      <c r="C16" s="23"/>
      <c r="D16" s="26"/>
      <c r="E16" s="22" t="s">
        <v>81</v>
      </c>
      <c r="F16" s="23"/>
      <c r="G16" s="25">
        <f>44.5+35</f>
        <v>79.5</v>
      </c>
      <c r="H16" s="25">
        <f>44.5+35</f>
        <v>79.5</v>
      </c>
      <c r="I16" s="41"/>
      <c r="J16" s="42"/>
      <c r="K16" s="43" t="s">
        <v>82</v>
      </c>
    </row>
    <row r="17" ht="20.1" customHeight="1" spans="2:11">
      <c r="B17" s="22"/>
      <c r="C17" s="23"/>
      <c r="D17" s="26"/>
      <c r="E17" s="22" t="s">
        <v>81</v>
      </c>
      <c r="F17" s="23"/>
      <c r="G17" s="25">
        <v>37</v>
      </c>
      <c r="H17" s="25">
        <v>37</v>
      </c>
      <c r="I17" s="41"/>
      <c r="J17" s="42"/>
      <c r="K17" s="43" t="s">
        <v>83</v>
      </c>
    </row>
    <row r="18" ht="20.1" customHeight="1" spans="2:11">
      <c r="B18" s="22"/>
      <c r="C18" s="23"/>
      <c r="D18" s="26"/>
      <c r="E18" s="22" t="s">
        <v>81</v>
      </c>
      <c r="F18" s="23"/>
      <c r="G18" s="25">
        <v>47.5</v>
      </c>
      <c r="H18" s="25">
        <v>47.5</v>
      </c>
      <c r="I18" s="41"/>
      <c r="J18" s="42"/>
      <c r="K18" s="43" t="s">
        <v>84</v>
      </c>
    </row>
    <row r="19" ht="20.1" customHeight="1" spans="2:11">
      <c r="B19" s="22">
        <v>4</v>
      </c>
      <c r="C19" s="23"/>
      <c r="D19" s="26"/>
      <c r="E19" s="22" t="s">
        <v>81</v>
      </c>
      <c r="F19" s="23"/>
      <c r="G19" s="25">
        <v>109</v>
      </c>
      <c r="H19" s="25">
        <v>109</v>
      </c>
      <c r="I19" s="41"/>
      <c r="J19" s="42"/>
      <c r="K19" s="43" t="s">
        <v>85</v>
      </c>
    </row>
    <row r="20" ht="20.1" customHeight="1" spans="2:11">
      <c r="B20" s="22">
        <v>5</v>
      </c>
      <c r="C20" s="23"/>
      <c r="D20" s="24" t="s">
        <v>41</v>
      </c>
      <c r="E20" s="27"/>
      <c r="F20" s="27"/>
      <c r="G20" s="25">
        <f>H20+I20</f>
        <v>0</v>
      </c>
      <c r="H20" s="25"/>
      <c r="I20" s="41"/>
      <c r="J20" s="42"/>
      <c r="K20" s="43"/>
    </row>
    <row r="21" ht="20.1" customHeight="1" spans="2:11">
      <c r="B21" s="22">
        <v>6</v>
      </c>
      <c r="C21" s="23"/>
      <c r="D21" s="26"/>
      <c r="E21" s="27"/>
      <c r="F21" s="27"/>
      <c r="G21" s="25">
        <f>H21+I21</f>
        <v>0</v>
      </c>
      <c r="H21" s="25"/>
      <c r="I21" s="41"/>
      <c r="J21" s="42"/>
      <c r="K21" s="43"/>
    </row>
    <row r="22" ht="20.1" customHeight="1" spans="2:11">
      <c r="B22" s="22">
        <v>7</v>
      </c>
      <c r="C22" s="23"/>
      <c r="D22" s="28"/>
      <c r="E22" s="27"/>
      <c r="F22" s="27"/>
      <c r="G22" s="25">
        <f>H22+I22</f>
        <v>0</v>
      </c>
      <c r="H22" s="25"/>
      <c r="I22" s="41"/>
      <c r="J22" s="42"/>
      <c r="K22" s="43"/>
    </row>
    <row r="23" ht="20.1" customHeight="1" spans="2:11">
      <c r="B23" s="19" t="s">
        <v>43</v>
      </c>
      <c r="C23" s="29"/>
      <c r="D23" s="29"/>
      <c r="E23" s="29"/>
      <c r="F23" s="20"/>
      <c r="G23" s="30">
        <f>SUM(G11:G22)</f>
        <v>1376.06</v>
      </c>
      <c r="H23" s="30">
        <f>SUM(H11:H22)</f>
        <v>1376.06</v>
      </c>
      <c r="I23" s="44">
        <f>SUM(I11:J22)</f>
        <v>0</v>
      </c>
      <c r="J23" s="45"/>
      <c r="K23" s="46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7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86</v>
      </c>
      <c r="H25" s="21"/>
      <c r="I25" s="21"/>
      <c r="J25" s="21"/>
      <c r="K25" s="21" t="s">
        <v>87</v>
      </c>
    </row>
    <row r="26" ht="20.1" customHeight="1" spans="2:11">
      <c r="B26" s="31">
        <f>H23</f>
        <v>1376.06</v>
      </c>
      <c r="C26" s="31"/>
      <c r="D26" s="31"/>
      <c r="E26" s="31"/>
      <c r="F26" s="31"/>
      <c r="G26" s="31">
        <f>I23</f>
        <v>0</v>
      </c>
      <c r="H26" s="31"/>
      <c r="I26" s="31"/>
      <c r="J26" s="31"/>
      <c r="K26" s="48">
        <f>SUM(B26:J26)</f>
        <v>1376.06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88</v>
      </c>
      <c r="C28" s="16"/>
      <c r="D28" s="16"/>
      <c r="E28" s="16"/>
      <c r="F28" s="16" t="s">
        <v>50</v>
      </c>
      <c r="G28" s="16" t="s">
        <v>89</v>
      </c>
      <c r="H28" s="16"/>
      <c r="I28" s="16"/>
      <c r="J28" s="16" t="s">
        <v>52</v>
      </c>
      <c r="K28" s="16"/>
    </row>
    <row r="31" ht="18.75" spans="1:11">
      <c r="A31" s="2" t="s">
        <v>90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安黎欢</v>
      </c>
      <c r="G33" s="7"/>
      <c r="H33" s="6" t="s">
        <v>56</v>
      </c>
      <c r="I33" s="5"/>
      <c r="J33" s="7" t="str">
        <f>J5</f>
        <v>项目经理</v>
      </c>
      <c r="K33" s="35"/>
    </row>
    <row r="34" ht="20.1" customHeight="1" spans="2:11">
      <c r="B34" s="8"/>
      <c r="C34" s="9"/>
      <c r="D34" s="10" t="s">
        <v>58</v>
      </c>
      <c r="E34" s="10"/>
      <c r="F34" s="11" t="str">
        <f>F6</f>
        <v>云南</v>
      </c>
      <c r="G34" s="11"/>
      <c r="H34" s="10" t="s">
        <v>60</v>
      </c>
      <c r="I34" s="9"/>
      <c r="J34" s="11" t="str">
        <f>J6</f>
        <v>业务6组</v>
      </c>
      <c r="K34" s="36"/>
    </row>
    <row r="35" ht="20.1" customHeight="1" spans="2:11">
      <c r="B35" s="8"/>
      <c r="C35" s="9"/>
      <c r="D35" s="10" t="s">
        <v>62</v>
      </c>
      <c r="E35" s="10"/>
      <c r="F35" s="11" t="str">
        <f>F7</f>
        <v>11月1-6日</v>
      </c>
      <c r="G35" s="11"/>
      <c r="H35" s="10" t="s">
        <v>64</v>
      </c>
      <c r="I35" s="37"/>
      <c r="J35" s="11">
        <f>J7</f>
        <v>44144</v>
      </c>
      <c r="K35" s="36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39"/>
      <c r="J36" s="15" t="str">
        <f>J8</f>
        <v>HMEA-201015-APZ200</v>
      </c>
      <c r="K36" s="40"/>
    </row>
    <row r="37" ht="20.1" customHeight="1"/>
    <row r="38" ht="20.1" customHeight="1" spans="2:11">
      <c r="B38" s="27"/>
      <c r="C38" s="27"/>
      <c r="D38" s="32" t="s">
        <v>91</v>
      </c>
      <c r="E38" s="27" t="s">
        <v>92</v>
      </c>
      <c r="F38" s="27"/>
      <c r="G38" s="25" t="s">
        <v>93</v>
      </c>
      <c r="H38" s="25" t="s">
        <v>94</v>
      </c>
      <c r="I38" s="25" t="s">
        <v>43</v>
      </c>
      <c r="J38" s="25"/>
      <c r="K38" s="49" t="s">
        <v>72</v>
      </c>
    </row>
    <row r="39" ht="20.1" customHeight="1" spans="2:11">
      <c r="B39" s="27">
        <v>1</v>
      </c>
      <c r="C39" s="27"/>
      <c r="D39" s="33" t="s">
        <v>59</v>
      </c>
      <c r="E39" s="27" t="s">
        <v>63</v>
      </c>
      <c r="F39" s="27"/>
      <c r="G39" s="25">
        <v>200</v>
      </c>
      <c r="H39" s="25">
        <v>1</v>
      </c>
      <c r="I39" s="41">
        <f>G39*H39</f>
        <v>200</v>
      </c>
      <c r="J39" s="42"/>
      <c r="K39" s="50"/>
    </row>
    <row r="40" ht="20.1" customHeight="1" spans="2:11">
      <c r="B40" s="27">
        <v>2</v>
      </c>
      <c r="C40" s="27"/>
      <c r="D40" s="33" t="s">
        <v>59</v>
      </c>
      <c r="E40" s="27" t="s">
        <v>63</v>
      </c>
      <c r="F40" s="27"/>
      <c r="G40" s="25">
        <v>100</v>
      </c>
      <c r="H40" s="25">
        <v>5</v>
      </c>
      <c r="I40" s="41">
        <f t="shared" ref="I40:I41" si="0">G40*H40</f>
        <v>500</v>
      </c>
      <c r="J40" s="42"/>
      <c r="K40" s="50"/>
    </row>
    <row r="41" ht="20.1" customHeight="1" spans="2:11">
      <c r="B41" s="27">
        <v>3</v>
      </c>
      <c r="C41" s="27"/>
      <c r="D41" s="33"/>
      <c r="E41" s="27"/>
      <c r="F41" s="27"/>
      <c r="G41" s="25">
        <v>0</v>
      </c>
      <c r="H41" s="25">
        <v>0</v>
      </c>
      <c r="I41" s="41">
        <f t="shared" si="0"/>
        <v>0</v>
      </c>
      <c r="J41" s="42"/>
      <c r="K41" s="50"/>
    </row>
    <row r="42" ht="20.1" customHeight="1" spans="2:11">
      <c r="B42" s="19" t="s">
        <v>43</v>
      </c>
      <c r="C42" s="29"/>
      <c r="D42" s="29"/>
      <c r="E42" s="29"/>
      <c r="F42" s="20"/>
      <c r="G42" s="30"/>
      <c r="H42" s="30">
        <f>SUM(H24:H41)</f>
        <v>6</v>
      </c>
      <c r="I42" s="44">
        <f>SUM(I39:J41)</f>
        <v>700</v>
      </c>
      <c r="J42" s="45"/>
      <c r="K42" s="46"/>
    </row>
    <row r="43" ht="20.1" customHeight="1" spans="2:11">
      <c r="B43" s="16" t="s">
        <v>88</v>
      </c>
      <c r="C43" s="16"/>
      <c r="D43" s="16"/>
      <c r="E43" s="16"/>
      <c r="F43" s="16" t="s">
        <v>50</v>
      </c>
      <c r="G43" s="16" t="s">
        <v>89</v>
      </c>
      <c r="H43" s="16"/>
      <c r="I43" s="16"/>
      <c r="J43" s="16" t="s">
        <v>52</v>
      </c>
      <c r="K43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7" right="0.7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2020-11-11T05:44:56Z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