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<sst xmlns="http://schemas.openxmlformats.org/spreadsheetml/2006/main" count="159" uniqueCount="116">
  <si>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</si>
  <si>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</si>
  <si>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</si>
  <si>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</si>
  <si>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</si>
  <si>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</si>
  <si>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</si>
  <si>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</si>
  <si>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</si>
  <si>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</si>
  <si>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2021.3.4-3.7</t>
  </si>
  <si>
    <t>报销日期:</t>
  </si>
  <si>
    <t>2021.3.8</t>
  </si>
  <si>
    <t>团号:</t>
  </si>
  <si>
    <t>HMOA-210303-SHK617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</si>
  <si>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</si>
  <si>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</si>
  <si>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</si>
  <si>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</si>
  <si>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</si>
  <si>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</si>
  <si>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</si>
  <si>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</si>
  <si>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</si>
  <si>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</si>
  <si>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1.17 享道-家</t>
  </si>
  <si>
    <t>1.19 蓝宫大饭店-家</t>
  </si>
  <si>
    <t>2.23 享道-家</t>
  </si>
  <si>
    <t>2.24 家-静安洲际</t>
  </si>
  <si>
    <t>2.24 静安洲际-家</t>
  </si>
  <si>
    <t>2.24采买物料</t>
  </si>
  <si>
    <t>2.25 家-享道</t>
  </si>
  <si>
    <t>2.27 踩点</t>
  </si>
  <si>
    <t>3.2 家-享道</t>
  </si>
  <si>
    <t>3.2享道-家</t>
  </si>
  <si>
    <t>3.5 家-静安洲际</t>
  </si>
  <si>
    <t>3.6采买物料</t>
  </si>
  <si>
    <t>餐费</t>
  </si>
  <si>
    <t>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</si>
  <si>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</si>
  <si>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</si>
  <si>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</si>
  <si>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</si>
  <si>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</si>
  <si>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</si>
  <si>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</si>
  <si>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</si>
  <si>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</si>
  <si>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</si>
  <si>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</si>
  <si>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</si>
  <si>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</si>
  <si>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</si>
  <si>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</si>
  <si>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3.6-3.7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</si>
  <si>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</si>
  <si>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HMOA-210303-SHK617</t>
    </r>
  </si>
  <si>
    <t>会议日期：2021.3.6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</si>
  <si>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</si>
  <si>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</si>
  <si>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</si>
  <si>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</si>
  <si>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</si>
  <si>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</si>
  <si>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</si>
  <si>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</si>
  <si>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</si>
  <si>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</si>
  <si>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</si>
  <si>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</si>
  <si>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兼职用车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</si>
  <si>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</si>
  <si>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</si>
  <si>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</si>
  <si>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</si>
  <si>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</si>
  <si>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</si>
  <si>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场地费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</si>
  <si>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</si>
  <si>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</si>
  <si>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</si>
  <si>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</si>
  <si>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</si>
  <si>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兼职用餐</t>
  </si>
  <si>
    <t>活动餐费合计</t>
  </si>
  <si>
    <t>现地采买费用</t>
  </si>
  <si>
    <t>鲜花</t>
  </si>
  <si>
    <t>尽量提供可用的原始发票，发票项目不可用的，且开票需要加收税点的可以不提供原始发票。网上交易均需提供交易截图。</t>
  </si>
  <si>
    <t>书本</t>
  </si>
  <si>
    <t>可乐</t>
  </si>
  <si>
    <t>奖杯</t>
  </si>
  <si>
    <t>巧克力</t>
  </si>
  <si>
    <t>证书相框</t>
  </si>
  <si>
    <t>蛋糕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</si>
  <si>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</si>
  <si>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</si>
  <si>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</si>
  <si>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</si>
  <si>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</si>
  <si>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椅贴制作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</si>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</sst>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25" fillId="16" borderId="20" applyNumberFormat="0" applyAlignment="0" applyProtection="0">
      <alignment vertical="center"/>
    </xf>
    <xf numFmtId="0" fontId="24" fillId="30" borderId="23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zoomScale="85" zoomScaleNormal="85" topLeftCell="A4" workbookViewId="0">
      <selection activeCell="G21" sqref="G21:H21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9.212389380531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1"/>
    </row>
    <row r="5" ht="20.1" customHeight="1" spans="2:11">
      <c r="B5" s="62"/>
      <c r="C5" s="63"/>
      <c r="D5" s="64" t="s">
        <v>1</v>
      </c>
      <c r="E5" s="64"/>
      <c r="F5" s="65" t="s">
        <v>2</v>
      </c>
      <c r="G5" s="65"/>
      <c r="H5" s="64" t="s">
        <v>3</v>
      </c>
      <c r="I5" s="63"/>
      <c r="J5" s="65" t="s">
        <v>4</v>
      </c>
      <c r="K5" s="92"/>
    </row>
    <row r="6" ht="20.1" customHeight="1" spans="2:11">
      <c r="B6" s="66"/>
      <c r="C6" s="67"/>
      <c r="D6" s="68" t="s">
        <v>5</v>
      </c>
      <c r="E6" s="68"/>
      <c r="F6" s="69" t="s">
        <v>6</v>
      </c>
      <c r="G6" s="69"/>
      <c r="H6" s="68" t="s">
        <v>7</v>
      </c>
      <c r="I6" s="67"/>
      <c r="J6" s="69" t="s">
        <v>8</v>
      </c>
      <c r="K6" s="93"/>
    </row>
    <row r="7" ht="20.1" customHeight="1" spans="2:11">
      <c r="B7" s="66"/>
      <c r="C7" s="67"/>
      <c r="D7" s="68" t="s">
        <v>9</v>
      </c>
      <c r="E7" s="68"/>
      <c r="F7" s="69" t="s">
        <v>10</v>
      </c>
      <c r="G7" s="69"/>
      <c r="H7" s="68" t="s">
        <v>11</v>
      </c>
      <c r="I7" s="94"/>
      <c r="J7" s="95" t="s">
        <v>12</v>
      </c>
      <c r="K7" s="93"/>
    </row>
    <row r="8" ht="20.1" customHeight="1" spans="2:11">
      <c r="B8" s="70"/>
      <c r="C8" s="71"/>
      <c r="D8" s="72"/>
      <c r="E8" s="72"/>
      <c r="F8" s="73"/>
      <c r="G8" s="73"/>
      <c r="H8" s="72" t="s">
        <v>13</v>
      </c>
      <c r="I8" s="96"/>
      <c r="J8" s="97" t="s">
        <v>14</v>
      </c>
      <c r="K8" s="98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15</v>
      </c>
      <c r="C10" s="76"/>
      <c r="D10" s="77" t="s">
        <v>16</v>
      </c>
      <c r="E10" s="77" t="s">
        <v>17</v>
      </c>
      <c r="F10" s="78"/>
      <c r="G10" s="79" t="s">
        <v>18</v>
      </c>
      <c r="H10" s="78" t="s">
        <v>19</v>
      </c>
      <c r="I10" s="77" t="s">
        <v>20</v>
      </c>
      <c r="J10" s="78"/>
      <c r="K10" s="79" t="s">
        <v>21</v>
      </c>
    </row>
    <row r="11" spans="2:11">
      <c r="B11" s="80">
        <v>1</v>
      </c>
      <c r="C11" s="81"/>
      <c r="D11" s="82" t="s">
        <v>22</v>
      </c>
      <c r="E11" s="82" t="s">
        <v>22</v>
      </c>
      <c r="F11" s="82"/>
      <c r="G11" s="83"/>
      <c r="H11" s="83"/>
      <c r="I11" s="99"/>
      <c r="J11" s="100"/>
      <c r="K11" s="101"/>
    </row>
    <row r="12" spans="2:11">
      <c r="B12" s="80">
        <v>2</v>
      </c>
      <c r="C12" s="81"/>
      <c r="D12" s="82" t="s">
        <v>23</v>
      </c>
      <c r="E12" s="82" t="s">
        <v>24</v>
      </c>
      <c r="F12" s="82"/>
      <c r="G12" s="83">
        <v>63.84</v>
      </c>
      <c r="H12" s="83">
        <f>G12</f>
        <v>63.84</v>
      </c>
      <c r="I12" s="99"/>
      <c r="J12" s="100"/>
      <c r="K12" s="101" t="s">
        <v>25</v>
      </c>
    </row>
    <row r="13" spans="2:11">
      <c r="B13" s="80">
        <v>3</v>
      </c>
      <c r="C13" s="81"/>
      <c r="D13" s="82"/>
      <c r="E13" s="82" t="s">
        <v>24</v>
      </c>
      <c r="F13" s="82"/>
      <c r="G13" s="83">
        <v>118.87</v>
      </c>
      <c r="H13" s="83">
        <f>G13</f>
        <v>118.87</v>
      </c>
      <c r="I13" s="99"/>
      <c r="J13" s="100"/>
      <c r="K13" s="101" t="s">
        <v>26</v>
      </c>
    </row>
    <row r="14" spans="2:11">
      <c r="B14" s="80">
        <v>4</v>
      </c>
      <c r="C14" s="81"/>
      <c r="D14" s="82"/>
      <c r="E14" s="82" t="s">
        <v>24</v>
      </c>
      <c r="F14" s="82"/>
      <c r="G14" s="83">
        <v>48.05</v>
      </c>
      <c r="H14" s="83">
        <f>G14</f>
        <v>48.05</v>
      </c>
      <c r="I14" s="99"/>
      <c r="J14" s="100"/>
      <c r="K14" s="101" t="s">
        <v>27</v>
      </c>
    </row>
    <row r="15" spans="2:11">
      <c r="B15" s="80">
        <v>5</v>
      </c>
      <c r="C15" s="81"/>
      <c r="D15" s="82"/>
      <c r="E15" s="82" t="s">
        <v>24</v>
      </c>
      <c r="F15" s="82"/>
      <c r="G15" s="83">
        <v>40</v>
      </c>
      <c r="H15" s="83">
        <f>G15</f>
        <v>40</v>
      </c>
      <c r="I15" s="99"/>
      <c r="J15" s="100"/>
      <c r="K15" s="101" t="s">
        <v>28</v>
      </c>
    </row>
    <row r="16" ht="13" customHeight="1" spans="2:11">
      <c r="B16" s="80">
        <v>6</v>
      </c>
      <c r="C16" s="81"/>
      <c r="D16" s="82"/>
      <c r="E16" s="82" t="s">
        <v>24</v>
      </c>
      <c r="F16" s="82"/>
      <c r="G16" s="83">
        <v>58.78</v>
      </c>
      <c r="H16" s="83">
        <f>G16</f>
        <v>58.78</v>
      </c>
      <c r="I16" s="99"/>
      <c r="J16" s="100"/>
      <c r="K16" s="101" t="s">
        <v>29</v>
      </c>
    </row>
    <row r="17" spans="2:11">
      <c r="B17" s="80">
        <v>7</v>
      </c>
      <c r="C17" s="81"/>
      <c r="D17" s="82"/>
      <c r="E17" s="82" t="s">
        <v>24</v>
      </c>
      <c r="F17" s="82"/>
      <c r="G17" s="83">
        <v>35.71</v>
      </c>
      <c r="H17" s="83">
        <f t="shared" ref="H17:H24" si="0">G17</f>
        <v>35.71</v>
      </c>
      <c r="I17" s="99"/>
      <c r="J17" s="100"/>
      <c r="K17" s="101" t="s">
        <v>30</v>
      </c>
    </row>
    <row r="18" spans="2:11">
      <c r="B18" s="80">
        <v>8</v>
      </c>
      <c r="C18" s="81"/>
      <c r="D18" s="82"/>
      <c r="E18" s="82" t="s">
        <v>24</v>
      </c>
      <c r="F18" s="82"/>
      <c r="G18" s="83">
        <v>61.86</v>
      </c>
      <c r="H18" s="83">
        <f t="shared" si="0"/>
        <v>61.86</v>
      </c>
      <c r="I18" s="99"/>
      <c r="J18" s="100"/>
      <c r="K18" s="101" t="s">
        <v>31</v>
      </c>
    </row>
    <row r="19" spans="2:11">
      <c r="B19" s="80">
        <v>9</v>
      </c>
      <c r="C19" s="81"/>
      <c r="D19" s="82"/>
      <c r="E19" s="82" t="s">
        <v>24</v>
      </c>
      <c r="F19" s="82"/>
      <c r="G19" s="83">
        <v>42.48</v>
      </c>
      <c r="H19" s="83">
        <f t="shared" si="0"/>
        <v>42.48</v>
      </c>
      <c r="I19" s="99"/>
      <c r="J19" s="100"/>
      <c r="K19" s="101" t="s">
        <v>32</v>
      </c>
    </row>
    <row r="20" spans="2:11">
      <c r="B20" s="80">
        <v>10</v>
      </c>
      <c r="C20" s="81"/>
      <c r="D20" s="82"/>
      <c r="E20" s="82" t="s">
        <v>24</v>
      </c>
      <c r="F20" s="82"/>
      <c r="G20" s="83">
        <v>62.71</v>
      </c>
      <c r="H20" s="83">
        <f t="shared" si="0"/>
        <v>62.71</v>
      </c>
      <c r="I20" s="99"/>
      <c r="J20" s="100"/>
      <c r="K20" s="101" t="s">
        <v>33</v>
      </c>
    </row>
    <row r="21" spans="2:11">
      <c r="B21" s="80">
        <v>11</v>
      </c>
      <c r="C21" s="81"/>
      <c r="D21" s="82"/>
      <c r="E21" s="82" t="s">
        <v>24</v>
      </c>
      <c r="F21" s="82"/>
      <c r="G21" s="83">
        <v>96.16</v>
      </c>
      <c r="H21" s="83">
        <f t="shared" si="0"/>
        <v>96.16</v>
      </c>
      <c r="I21" s="99"/>
      <c r="J21" s="100"/>
      <c r="K21" s="101" t="s">
        <v>34</v>
      </c>
    </row>
    <row r="22" spans="2:11">
      <c r="B22" s="80">
        <v>12</v>
      </c>
      <c r="C22" s="81"/>
      <c r="D22" s="82"/>
      <c r="E22" s="82" t="s">
        <v>24</v>
      </c>
      <c r="F22" s="82"/>
      <c r="G22" s="83">
        <v>73.8</v>
      </c>
      <c r="H22" s="83">
        <f t="shared" si="0"/>
        <v>73.8</v>
      </c>
      <c r="I22" s="99"/>
      <c r="J22" s="100"/>
      <c r="K22" s="101" t="s">
        <v>35</v>
      </c>
    </row>
    <row r="23" spans="2:11">
      <c r="B23" s="80">
        <v>13</v>
      </c>
      <c r="C23" s="81"/>
      <c r="D23" s="82"/>
      <c r="E23" s="82" t="s">
        <v>24</v>
      </c>
      <c r="F23" s="82"/>
      <c r="G23" s="83">
        <v>43.04</v>
      </c>
      <c r="H23" s="83">
        <f t="shared" si="0"/>
        <v>43.04</v>
      </c>
      <c r="I23" s="99"/>
      <c r="J23" s="100"/>
      <c r="K23" s="101" t="s">
        <v>36</v>
      </c>
    </row>
    <row r="24" spans="2:11">
      <c r="B24" s="80">
        <v>14</v>
      </c>
      <c r="C24" s="81"/>
      <c r="D24" s="82"/>
      <c r="E24" s="82" t="s">
        <v>24</v>
      </c>
      <c r="F24" s="82"/>
      <c r="G24" s="83">
        <v>21.24</v>
      </c>
      <c r="H24" s="83">
        <f t="shared" si="0"/>
        <v>21.24</v>
      </c>
      <c r="I24" s="99"/>
      <c r="J24" s="100"/>
      <c r="K24" s="101" t="s">
        <v>36</v>
      </c>
    </row>
    <row r="25" spans="2:11">
      <c r="B25" s="80">
        <v>15</v>
      </c>
      <c r="C25" s="81"/>
      <c r="D25" s="84" t="s">
        <v>37</v>
      </c>
      <c r="E25" s="82" t="s">
        <v>37</v>
      </c>
      <c r="F25" s="82"/>
      <c r="G25" s="83">
        <v>26</v>
      </c>
      <c r="H25" s="83"/>
      <c r="I25" s="99">
        <v>26</v>
      </c>
      <c r="J25" s="100"/>
      <c r="K25" s="102" t="s">
        <v>38</v>
      </c>
    </row>
    <row r="26" spans="2:11">
      <c r="B26" s="80">
        <v>16</v>
      </c>
      <c r="C26" s="81"/>
      <c r="D26" s="84"/>
      <c r="E26" s="82" t="s">
        <v>37</v>
      </c>
      <c r="F26" s="82"/>
      <c r="G26" s="83"/>
      <c r="H26" s="83"/>
      <c r="I26" s="99"/>
      <c r="J26" s="100"/>
      <c r="K26" s="102"/>
    </row>
    <row r="27" spans="2:11">
      <c r="B27" s="80">
        <v>17</v>
      </c>
      <c r="C27" s="81"/>
      <c r="D27" s="84"/>
      <c r="E27" s="82" t="s">
        <v>37</v>
      </c>
      <c r="F27" s="82"/>
      <c r="G27" s="83"/>
      <c r="H27" s="83"/>
      <c r="I27" s="99"/>
      <c r="J27" s="100"/>
      <c r="K27" s="102"/>
    </row>
    <row r="28" spans="2:11">
      <c r="B28" s="80">
        <v>18</v>
      </c>
      <c r="C28" s="81"/>
      <c r="D28" s="84"/>
      <c r="E28" s="82" t="s">
        <v>37</v>
      </c>
      <c r="F28" s="82"/>
      <c r="G28" s="83"/>
      <c r="H28" s="83"/>
      <c r="I28" s="99"/>
      <c r="J28" s="100"/>
      <c r="K28" s="101"/>
    </row>
    <row r="29" spans="2:11">
      <c r="B29" s="80">
        <v>19</v>
      </c>
      <c r="C29" s="81"/>
      <c r="D29" s="85" t="s">
        <v>39</v>
      </c>
      <c r="E29" s="82" t="s">
        <v>40</v>
      </c>
      <c r="F29" s="82"/>
      <c r="G29" s="83"/>
      <c r="H29" s="83"/>
      <c r="I29" s="99"/>
      <c r="J29" s="100"/>
      <c r="K29" s="101"/>
    </row>
    <row r="30" spans="2:11">
      <c r="B30" s="77" t="s">
        <v>41</v>
      </c>
      <c r="C30" s="86"/>
      <c r="D30" s="86"/>
      <c r="E30" s="86"/>
      <c r="F30" s="78"/>
      <c r="G30" s="87">
        <f>SUM(G11:G29)</f>
        <v>792.54</v>
      </c>
      <c r="H30" s="87">
        <f>SUM(H11:H29)</f>
        <v>766.54</v>
      </c>
      <c r="I30" s="103">
        <f>SUM(I12:J29)</f>
        <v>26</v>
      </c>
      <c r="J30" s="104"/>
      <c r="K30" s="105"/>
    </row>
    <row r="31" ht="20.1" customHeight="1" spans="2:11">
      <c r="B31" s="74"/>
      <c r="C31" s="74"/>
      <c r="D31" s="74"/>
      <c r="E31" s="74"/>
      <c r="F31" s="74"/>
      <c r="G31" s="74"/>
      <c r="H31" s="74"/>
      <c r="I31" s="74"/>
      <c r="J31" s="106"/>
      <c r="K31" s="74"/>
    </row>
    <row r="32" spans="2:11">
      <c r="B32" s="79" t="s">
        <v>19</v>
      </c>
      <c r="C32" s="79"/>
      <c r="D32" s="79"/>
      <c r="E32" s="79"/>
      <c r="F32" s="79"/>
      <c r="G32" s="79" t="s">
        <v>42</v>
      </c>
      <c r="H32" s="79"/>
      <c r="I32" s="79"/>
      <c r="J32" s="79"/>
      <c r="K32" s="79" t="s">
        <v>43</v>
      </c>
    </row>
    <row r="33" spans="2:11">
      <c r="B33" s="88">
        <f>H30</f>
        <v>766.54</v>
      </c>
      <c r="C33" s="88"/>
      <c r="D33" s="88"/>
      <c r="E33" s="88"/>
      <c r="F33" s="88"/>
      <c r="G33" s="88">
        <f>I30</f>
        <v>26</v>
      </c>
      <c r="H33" s="88"/>
      <c r="I33" s="88"/>
      <c r="J33" s="88"/>
      <c r="K33" s="107">
        <f>SUM(B33:J33)</f>
        <v>792.54</v>
      </c>
    </row>
    <row r="34" ht="20.1" customHeight="1" spans="2:1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ht="20.1" customHeight="1" spans="2:11">
      <c r="B35" s="74" t="s">
        <v>44</v>
      </c>
      <c r="C35" s="74"/>
      <c r="D35" s="74"/>
      <c r="E35" s="74"/>
      <c r="F35" s="74" t="s">
        <v>45</v>
      </c>
      <c r="G35" s="74" t="s">
        <v>46</v>
      </c>
      <c r="H35" s="74"/>
      <c r="I35" s="74"/>
      <c r="J35" s="74" t="s">
        <v>47</v>
      </c>
      <c r="K35" s="74"/>
    </row>
    <row r="38" ht="17.6" spans="1:11">
      <c r="A38" s="4" t="s">
        <v>48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40" spans="2:11">
      <c r="B40" s="62"/>
      <c r="C40" s="63"/>
      <c r="D40" s="64" t="s">
        <v>1</v>
      </c>
      <c r="E40" s="64"/>
      <c r="F40" s="65" t="str">
        <f>F5</f>
        <v>姚艺婷</v>
      </c>
      <c r="G40" s="65"/>
      <c r="H40" s="64" t="s">
        <v>3</v>
      </c>
      <c r="I40" s="63"/>
      <c r="J40" s="65" t="str">
        <f>J5</f>
        <v>业务助理</v>
      </c>
      <c r="K40" s="92"/>
    </row>
    <row r="41" spans="2:11">
      <c r="B41" s="66"/>
      <c r="C41" s="67"/>
      <c r="D41" s="68" t="s">
        <v>5</v>
      </c>
      <c r="E41" s="68"/>
      <c r="F41" s="69" t="str">
        <f>F6</f>
        <v>上海</v>
      </c>
      <c r="G41" s="69"/>
      <c r="H41" s="68" t="s">
        <v>7</v>
      </c>
      <c r="I41" s="67"/>
      <c r="J41" s="69" t="str">
        <f>J6</f>
        <v>上海事业部</v>
      </c>
      <c r="K41" s="93"/>
    </row>
    <row r="42" spans="2:11">
      <c r="B42" s="66"/>
      <c r="C42" s="67"/>
      <c r="D42" s="68" t="s">
        <v>9</v>
      </c>
      <c r="E42" s="68"/>
      <c r="F42" s="69" t="s">
        <v>49</v>
      </c>
      <c r="G42" s="69"/>
      <c r="H42" s="68" t="s">
        <v>11</v>
      </c>
      <c r="I42" s="94"/>
      <c r="J42" s="95" t="str">
        <f>J7</f>
        <v>2021.3.8</v>
      </c>
      <c r="K42" s="93"/>
    </row>
    <row r="43" spans="2:11">
      <c r="B43" s="70"/>
      <c r="C43" s="71"/>
      <c r="D43" s="72"/>
      <c r="E43" s="72"/>
      <c r="F43" s="73"/>
      <c r="G43" s="73"/>
      <c r="H43" s="72" t="s">
        <v>13</v>
      </c>
      <c r="I43" s="96"/>
      <c r="J43" s="73" t="str">
        <f>J8</f>
        <v>HMOA-210303-SHK617</v>
      </c>
      <c r="K43" s="98"/>
    </row>
    <row r="45" spans="2:11">
      <c r="B45" s="82"/>
      <c r="C45" s="82"/>
      <c r="D45" s="89" t="s">
        <v>50</v>
      </c>
      <c r="E45" s="82" t="s">
        <v>51</v>
      </c>
      <c r="F45" s="82"/>
      <c r="G45" s="83" t="s">
        <v>52</v>
      </c>
      <c r="H45" s="83" t="s">
        <v>53</v>
      </c>
      <c r="I45" s="83" t="s">
        <v>41</v>
      </c>
      <c r="J45" s="83"/>
      <c r="K45" s="108" t="s">
        <v>21</v>
      </c>
    </row>
    <row r="46" spans="2:11">
      <c r="B46" s="82">
        <v>1</v>
      </c>
      <c r="C46" s="82"/>
      <c r="D46" s="89" t="s">
        <v>6</v>
      </c>
      <c r="E46" s="82">
        <v>3.5</v>
      </c>
      <c r="F46" s="82"/>
      <c r="G46" s="83">
        <v>100</v>
      </c>
      <c r="H46" s="83">
        <v>1</v>
      </c>
      <c r="I46" s="99">
        <f>G46*H46</f>
        <v>100</v>
      </c>
      <c r="J46" s="100"/>
      <c r="K46" s="108"/>
    </row>
    <row r="47" spans="2:11">
      <c r="B47" s="82">
        <v>2</v>
      </c>
      <c r="C47" s="82"/>
      <c r="D47" s="89" t="s">
        <v>6</v>
      </c>
      <c r="E47" s="82" t="s">
        <v>54</v>
      </c>
      <c r="F47" s="82"/>
      <c r="G47" s="83">
        <v>200</v>
      </c>
      <c r="H47" s="83">
        <v>2</v>
      </c>
      <c r="I47" s="99">
        <f>G47*H47</f>
        <v>400</v>
      </c>
      <c r="J47" s="100"/>
      <c r="K47" s="108"/>
    </row>
    <row r="48" spans="2:11">
      <c r="B48" s="82">
        <v>3</v>
      </c>
      <c r="C48" s="82"/>
      <c r="D48" s="90"/>
      <c r="E48" s="82"/>
      <c r="F48" s="82"/>
      <c r="G48" s="83"/>
      <c r="H48" s="83"/>
      <c r="I48" s="99"/>
      <c r="J48" s="100"/>
      <c r="K48" s="101"/>
    </row>
    <row r="49" spans="2:11">
      <c r="B49" s="77" t="s">
        <v>41</v>
      </c>
      <c r="C49" s="86"/>
      <c r="D49" s="86"/>
      <c r="E49" s="86"/>
      <c r="F49" s="78"/>
      <c r="G49" s="87"/>
      <c r="H49" s="87"/>
      <c r="I49" s="103">
        <f>SUM(I46:J48)</f>
        <v>500</v>
      </c>
      <c r="J49" s="104"/>
      <c r="K49" s="105"/>
    </row>
    <row r="50" ht="20.1" customHeight="1" spans="2:11">
      <c r="B50" s="74" t="s">
        <v>44</v>
      </c>
      <c r="C50" s="74"/>
      <c r="D50" s="74"/>
      <c r="E50" s="74"/>
      <c r="F50" s="74" t="s">
        <v>45</v>
      </c>
      <c r="G50" s="74" t="s">
        <v>46</v>
      </c>
      <c r="H50" s="74"/>
      <c r="I50" s="74"/>
      <c r="J50" s="74" t="s">
        <v>47</v>
      </c>
      <c r="K50" s="74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2:D24"/>
    <mergeCell ref="D25:D2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1" workbookViewId="0">
      <selection activeCell="I32" sqref="I32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55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56</v>
      </c>
      <c r="I4" s="5"/>
      <c r="J4" s="5" t="s">
        <v>57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58</v>
      </c>
      <c r="C6" s="9" t="s">
        <v>59</v>
      </c>
      <c r="D6" s="9"/>
      <c r="E6" s="9"/>
      <c r="F6" s="10" t="s">
        <v>60</v>
      </c>
      <c r="G6" s="10"/>
      <c r="H6" s="10"/>
      <c r="I6" s="10"/>
      <c r="J6" s="8" t="s">
        <v>61</v>
      </c>
    </row>
    <row r="7" customHeight="1" spans="1:10">
      <c r="A7" s="7"/>
      <c r="B7" s="8"/>
      <c r="C7" s="11" t="s">
        <v>62</v>
      </c>
      <c r="D7" s="12" t="s">
        <v>63</v>
      </c>
      <c r="E7" s="9" t="s">
        <v>64</v>
      </c>
      <c r="F7" s="10" t="s">
        <v>65</v>
      </c>
      <c r="G7" s="10" t="s">
        <v>66</v>
      </c>
      <c r="H7" s="10" t="s">
        <v>67</v>
      </c>
      <c r="I7" s="10" t="s">
        <v>68</v>
      </c>
      <c r="J7" s="8"/>
    </row>
    <row r="8" customHeight="1" spans="1:10">
      <c r="A8" s="13">
        <v>1</v>
      </c>
      <c r="B8" s="14" t="s">
        <v>69</v>
      </c>
      <c r="C8" s="15">
        <v>0</v>
      </c>
      <c r="D8" s="13">
        <v>0</v>
      </c>
      <c r="E8" s="16">
        <f>C8*D8</f>
        <v>0</v>
      </c>
      <c r="F8" s="15">
        <v>86.96</v>
      </c>
      <c r="G8" s="15">
        <v>0</v>
      </c>
      <c r="H8" s="15">
        <f>F8+G8</f>
        <v>86.96</v>
      </c>
      <c r="I8" s="39" t="s">
        <v>70</v>
      </c>
      <c r="J8" s="40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86.96</v>
      </c>
      <c r="G13" s="19">
        <f t="shared" ref="G13:H13" si="0">SUM(G8:G12)</f>
        <v>0</v>
      </c>
      <c r="H13" s="19">
        <f t="shared" si="0"/>
        <v>86.96</v>
      </c>
      <c r="I13" s="43"/>
      <c r="J13" s="44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32000</v>
      </c>
      <c r="G17" s="15">
        <v>0</v>
      </c>
      <c r="H17" s="15">
        <f>F17+G17</f>
        <v>32000</v>
      </c>
      <c r="I17" s="42" t="s">
        <v>77</v>
      </c>
      <c r="J17" s="45" t="s">
        <v>78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79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32000</v>
      </c>
      <c r="G21" s="19">
        <f>SUM(G17:G20)</f>
        <v>0</v>
      </c>
      <c r="H21" s="19">
        <f>SUM(H17:H20)</f>
        <v>32000</v>
      </c>
      <c r="I21" s="43"/>
      <c r="J21" s="47"/>
    </row>
    <row r="22" ht="20" customHeight="1" spans="1:10">
      <c r="A22" s="13">
        <v>4</v>
      </c>
      <c r="B22" s="14" t="s">
        <v>80</v>
      </c>
      <c r="C22" s="15">
        <v>0</v>
      </c>
      <c r="D22" s="13">
        <v>0</v>
      </c>
      <c r="E22" s="16">
        <f>C22*D22</f>
        <v>0</v>
      </c>
      <c r="F22" s="15">
        <v>208</v>
      </c>
      <c r="G22" s="15">
        <v>0</v>
      </c>
      <c r="H22" s="15">
        <f t="shared" si="2"/>
        <v>208</v>
      </c>
      <c r="I22" s="48" t="s">
        <v>81</v>
      </c>
      <c r="J22" s="45" t="s">
        <v>82</v>
      </c>
    </row>
    <row r="23" ht="20" customHeight="1" spans="1:10">
      <c r="A23" s="13"/>
      <c r="B23" s="14"/>
      <c r="C23" s="15"/>
      <c r="D23" s="13"/>
      <c r="E23" s="16"/>
      <c r="F23" s="15">
        <v>1061.1</v>
      </c>
      <c r="G23" s="15">
        <v>0</v>
      </c>
      <c r="H23" s="15">
        <f t="shared" si="2"/>
        <v>1061.1</v>
      </c>
      <c r="I23" s="48" t="s">
        <v>81</v>
      </c>
      <c r="J23" s="46"/>
    </row>
    <row r="24" customHeight="1" spans="1:10">
      <c r="A24" s="13"/>
      <c r="B24" s="14"/>
      <c r="C24" s="15"/>
      <c r="D24" s="13"/>
      <c r="E24" s="16"/>
      <c r="F24" s="15">
        <v>78</v>
      </c>
      <c r="G24" s="15">
        <v>0</v>
      </c>
      <c r="H24" s="15">
        <f t="shared" si="2"/>
        <v>78</v>
      </c>
      <c r="I24" s="48" t="s">
        <v>81</v>
      </c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70.7</v>
      </c>
      <c r="H25" s="15">
        <f t="shared" si="2"/>
        <v>70.7</v>
      </c>
      <c r="I25" s="48" t="s">
        <v>83</v>
      </c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84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1347.1</v>
      </c>
      <c r="G27" s="19">
        <f>SUM(G22:G26)</f>
        <v>70.7</v>
      </c>
      <c r="H27" s="19">
        <f>SUM(H22:H26)</f>
        <v>1417.8</v>
      </c>
      <c r="I27" s="43"/>
      <c r="J27" s="47"/>
    </row>
    <row r="28" customHeight="1" spans="1:10">
      <c r="A28" s="21">
        <v>5</v>
      </c>
      <c r="B28" s="22" t="s">
        <v>85</v>
      </c>
      <c r="C28" s="23">
        <v>0</v>
      </c>
      <c r="D28" s="21">
        <v>0</v>
      </c>
      <c r="E28" s="23">
        <f>C28*D28</f>
        <v>0</v>
      </c>
      <c r="F28" s="15">
        <v>10600</v>
      </c>
      <c r="G28" s="15">
        <v>0</v>
      </c>
      <c r="H28" s="15">
        <f t="shared" ref="H28:H34" si="4">F28+G28</f>
        <v>10600</v>
      </c>
      <c r="I28" s="49" t="s">
        <v>86</v>
      </c>
      <c r="J28" s="50" t="s">
        <v>87</v>
      </c>
    </row>
    <row r="29" customHeight="1" spans="1:10">
      <c r="A29" s="27"/>
      <c r="B29" s="28"/>
      <c r="C29" s="29"/>
      <c r="D29" s="27"/>
      <c r="E29" s="29"/>
      <c r="F29" s="15">
        <v>14742</v>
      </c>
      <c r="G29" s="15">
        <v>0</v>
      </c>
      <c r="H29" s="15">
        <f t="shared" si="4"/>
        <v>14742</v>
      </c>
      <c r="I29" s="48" t="s">
        <v>88</v>
      </c>
      <c r="J29" s="51"/>
    </row>
    <row r="30" customFormat="1" customHeight="1" spans="1:10">
      <c r="A30" s="27"/>
      <c r="B30" s="28"/>
      <c r="C30" s="29"/>
      <c r="D30" s="27"/>
      <c r="E30" s="29"/>
      <c r="F30" s="15">
        <v>949.6</v>
      </c>
      <c r="G30" s="15">
        <v>0</v>
      </c>
      <c r="H30" s="15">
        <f t="shared" si="4"/>
        <v>949.6</v>
      </c>
      <c r="I30" s="48" t="s">
        <v>89</v>
      </c>
      <c r="J30" s="51"/>
    </row>
    <row r="31" customFormat="1" customHeight="1" spans="1:10">
      <c r="A31" s="27"/>
      <c r="B31" s="28"/>
      <c r="C31" s="29"/>
      <c r="D31" s="27"/>
      <c r="E31" s="29"/>
      <c r="F31" s="15">
        <v>4244</v>
      </c>
      <c r="G31" s="15">
        <v>0</v>
      </c>
      <c r="H31" s="15">
        <f t="shared" si="4"/>
        <v>4244</v>
      </c>
      <c r="I31" s="48" t="s">
        <v>90</v>
      </c>
      <c r="J31" s="51"/>
    </row>
    <row r="32" customFormat="1" customHeight="1" spans="1:10">
      <c r="A32" s="27"/>
      <c r="B32" s="28"/>
      <c r="C32" s="29"/>
      <c r="D32" s="27"/>
      <c r="E32" s="29"/>
      <c r="F32" s="15">
        <v>3075</v>
      </c>
      <c r="G32" s="15">
        <v>0</v>
      </c>
      <c r="H32" s="15">
        <f t="shared" si="4"/>
        <v>3075</v>
      </c>
      <c r="I32" s="52" t="s">
        <v>91</v>
      </c>
      <c r="J32" s="51"/>
    </row>
    <row r="33" customFormat="1" customHeight="1" spans="1:10">
      <c r="A33" s="27"/>
      <c r="B33" s="28"/>
      <c r="C33" s="29"/>
      <c r="D33" s="27"/>
      <c r="E33" s="29"/>
      <c r="F33" s="15">
        <v>250</v>
      </c>
      <c r="G33" s="15">
        <v>0</v>
      </c>
      <c r="H33" s="15">
        <f t="shared" si="4"/>
        <v>250</v>
      </c>
      <c r="I33" s="48" t="s">
        <v>92</v>
      </c>
      <c r="J33" s="51"/>
    </row>
    <row r="34" customFormat="1" customHeight="1" spans="1:10">
      <c r="A34" s="27"/>
      <c r="B34" s="28"/>
      <c r="C34" s="29"/>
      <c r="D34" s="27"/>
      <c r="E34" s="26"/>
      <c r="F34" s="15">
        <v>568</v>
      </c>
      <c r="G34" s="15">
        <v>0</v>
      </c>
      <c r="H34" s="15">
        <f t="shared" si="4"/>
        <v>568</v>
      </c>
      <c r="I34" s="48" t="s">
        <v>93</v>
      </c>
      <c r="J34" s="51"/>
    </row>
    <row r="35" s="1" customFormat="1" customHeight="1" spans="1:10">
      <c r="A35" s="17"/>
      <c r="B35" s="18" t="s">
        <v>94</v>
      </c>
      <c r="C35" s="19">
        <f>SUM(C28:C29)</f>
        <v>0</v>
      </c>
      <c r="D35" s="20">
        <f t="shared" ref="D35" si="5">SUM(D28)</f>
        <v>0</v>
      </c>
      <c r="E35" s="20">
        <f>E28</f>
        <v>0</v>
      </c>
      <c r="F35" s="19">
        <f>SUM(F28:F34)</f>
        <v>34428.6</v>
      </c>
      <c r="G35" s="19">
        <f>SUM(G28:G34)</f>
        <v>0</v>
      </c>
      <c r="H35" s="19">
        <f>SUM(H28:H34)</f>
        <v>34428.6</v>
      </c>
      <c r="I35" s="43"/>
      <c r="J35" s="53"/>
    </row>
    <row r="36" customHeight="1" spans="1:10">
      <c r="A36" s="21">
        <v>6</v>
      </c>
      <c r="B36" s="22" t="s">
        <v>95</v>
      </c>
      <c r="C36" s="23">
        <v>0</v>
      </c>
      <c r="D36" s="21">
        <v>0</v>
      </c>
      <c r="E36" s="23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40" t="s">
        <v>96</v>
      </c>
    </row>
    <row r="37" customHeight="1" spans="1:10">
      <c r="A37" s="27"/>
      <c r="B37" s="28"/>
      <c r="C37" s="29"/>
      <c r="D37" s="27"/>
      <c r="E37" s="29"/>
      <c r="F37" s="15">
        <v>0</v>
      </c>
      <c r="G37" s="15">
        <v>0</v>
      </c>
      <c r="H37" s="15">
        <f>F37+G37</f>
        <v>0</v>
      </c>
      <c r="I37" s="39"/>
      <c r="J37" s="46"/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Format="1" customHeight="1" spans="1:10">
      <c r="A39" s="24"/>
      <c r="B39" s="25"/>
      <c r="C39" s="26"/>
      <c r="D39" s="24"/>
      <c r="E39" s="26"/>
      <c r="F39" s="15">
        <v>0</v>
      </c>
      <c r="G39" s="15">
        <v>0</v>
      </c>
      <c r="H39" s="15">
        <f>F39+G39</f>
        <v>0</v>
      </c>
      <c r="I39" s="39"/>
      <c r="J39" s="46"/>
    </row>
    <row r="40" s="1" customFormat="1" customHeight="1" spans="1:10">
      <c r="A40" s="17"/>
      <c r="B40" s="18" t="s">
        <v>97</v>
      </c>
      <c r="C40" s="19">
        <f>SUM(C36)</f>
        <v>0</v>
      </c>
      <c r="D40" s="20">
        <f t="shared" ref="D40:E40" si="6">SUM(D36)</f>
        <v>0</v>
      </c>
      <c r="E40" s="20">
        <f t="shared" si="6"/>
        <v>0</v>
      </c>
      <c r="F40" s="19">
        <f>SUM(F36:F38)</f>
        <v>0</v>
      </c>
      <c r="G40" s="19">
        <f>SUM(G36:G38)</f>
        <v>0</v>
      </c>
      <c r="H40" s="19">
        <f>SUM(H36:H39)</f>
        <v>0</v>
      </c>
      <c r="I40" s="43"/>
      <c r="J40" s="47"/>
    </row>
    <row r="41" customHeight="1" spans="1:10">
      <c r="A41" s="13">
        <v>7</v>
      </c>
      <c r="B41" s="14" t="s">
        <v>98</v>
      </c>
      <c r="C41" s="15">
        <v>0</v>
      </c>
      <c r="D41" s="13">
        <v>0</v>
      </c>
      <c r="E41" s="16">
        <f>C41</f>
        <v>0</v>
      </c>
      <c r="F41" s="15">
        <v>423</v>
      </c>
      <c r="G41" s="15">
        <v>0</v>
      </c>
      <c r="H41" s="15">
        <f t="shared" ref="H40:H51" si="7">F41+G41</f>
        <v>423</v>
      </c>
      <c r="I41" s="42" t="s">
        <v>98</v>
      </c>
      <c r="J41" s="54"/>
    </row>
    <row r="42" customHeight="1" spans="1:10">
      <c r="A42" s="13"/>
      <c r="B42" s="14"/>
      <c r="C42" s="15"/>
      <c r="D42" s="13"/>
      <c r="E42" s="16"/>
      <c r="F42" s="15">
        <v>0</v>
      </c>
      <c r="G42" s="15">
        <v>40</v>
      </c>
      <c r="H42" s="15">
        <f t="shared" si="7"/>
        <v>40</v>
      </c>
      <c r="I42" s="42" t="s">
        <v>99</v>
      </c>
      <c r="J42" s="55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5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5"/>
    </row>
    <row r="45" s="1" customFormat="1" customHeight="1" spans="1:10">
      <c r="A45" s="17"/>
      <c r="B45" s="18" t="s">
        <v>100</v>
      </c>
      <c r="C45" s="19">
        <f>SUM(C41)</f>
        <v>0</v>
      </c>
      <c r="D45" s="20">
        <f t="shared" ref="D45:E45" si="8">SUM(D41)</f>
        <v>0</v>
      </c>
      <c r="E45" s="20">
        <f t="shared" si="8"/>
        <v>0</v>
      </c>
      <c r="F45" s="19">
        <f>SUM(F41:F44)</f>
        <v>423</v>
      </c>
      <c r="G45" s="19">
        <f t="shared" ref="G45:H45" si="9">SUM(G41:G44)</f>
        <v>40</v>
      </c>
      <c r="H45" s="19">
        <f t="shared" si="9"/>
        <v>463</v>
      </c>
      <c r="I45" s="43"/>
      <c r="J45" s="56"/>
    </row>
    <row r="46" customHeight="1" spans="1:10">
      <c r="A46" s="13">
        <v>8</v>
      </c>
      <c r="B46" s="14" t="s">
        <v>101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7"/>
        <v>0</v>
      </c>
      <c r="I46" s="42"/>
      <c r="J46" s="45" t="s">
        <v>102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7"/>
        <v>0</v>
      </c>
      <c r="I47" s="42"/>
      <c r="J47" s="46"/>
    </row>
    <row r="48" s="1" customFormat="1" customHeight="1" spans="1:10">
      <c r="A48" s="17"/>
      <c r="B48" s="18" t="s">
        <v>103</v>
      </c>
      <c r="C48" s="19">
        <f>SUM(C46)</f>
        <v>0</v>
      </c>
      <c r="D48" s="20">
        <f t="shared" ref="D48:E48" si="10">SUM(D46)</f>
        <v>0</v>
      </c>
      <c r="E48" s="20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43"/>
      <c r="J48" s="47"/>
    </row>
    <row r="49" customHeight="1" spans="1:10">
      <c r="A49" s="13">
        <v>9</v>
      </c>
      <c r="B49" s="14" t="s">
        <v>104</v>
      </c>
      <c r="C49" s="15">
        <v>0</v>
      </c>
      <c r="D49" s="13">
        <v>0</v>
      </c>
      <c r="E49" s="16">
        <f>C49*D49</f>
        <v>0</v>
      </c>
      <c r="F49" s="15">
        <v>0</v>
      </c>
      <c r="G49" s="15">
        <v>0</v>
      </c>
      <c r="H49" s="15">
        <f t="shared" si="7"/>
        <v>0</v>
      </c>
      <c r="I49" s="42"/>
      <c r="J49" s="40" t="s">
        <v>105</v>
      </c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7"/>
        <v>0</v>
      </c>
      <c r="I50" s="42"/>
      <c r="J50" s="41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s="1" customFormat="1" customHeight="1" spans="1:10">
      <c r="A52" s="17"/>
      <c r="B52" s="18" t="s">
        <v>106</v>
      </c>
      <c r="C52" s="19">
        <f>SUM(C49)</f>
        <v>0</v>
      </c>
      <c r="D52" s="20">
        <f t="shared" ref="D52:E52" si="12">SUM(D49)</f>
        <v>0</v>
      </c>
      <c r="E52" s="20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43"/>
      <c r="J52" s="44"/>
    </row>
    <row r="53" customHeight="1" spans="1:10">
      <c r="A53" s="24">
        <v>10</v>
      </c>
      <c r="B53" s="14" t="s">
        <v>107</v>
      </c>
      <c r="C53" s="15">
        <v>0</v>
      </c>
      <c r="D53" s="13">
        <v>0</v>
      </c>
      <c r="E53" s="16">
        <v>0</v>
      </c>
      <c r="F53" s="15">
        <v>0</v>
      </c>
      <c r="G53" s="15">
        <v>22</v>
      </c>
      <c r="H53" s="15">
        <f>F53+G53</f>
        <v>22</v>
      </c>
      <c r="I53" s="42" t="s">
        <v>107</v>
      </c>
      <c r="J53" s="55"/>
    </row>
    <row r="54" s="1" customFormat="1" customHeight="1" spans="1:10">
      <c r="A54" s="17"/>
      <c r="B54" s="18" t="s">
        <v>108</v>
      </c>
      <c r="C54" s="19">
        <f>C53</f>
        <v>0</v>
      </c>
      <c r="D54" s="20">
        <f>D53</f>
        <v>0</v>
      </c>
      <c r="E54" s="20">
        <f>E53</f>
        <v>0</v>
      </c>
      <c r="F54" s="19">
        <f>SUM(F53:F53)</f>
        <v>0</v>
      </c>
      <c r="G54" s="19">
        <f>SUM(G53:G53)</f>
        <v>22</v>
      </c>
      <c r="H54" s="19">
        <f>F54+G54</f>
        <v>22</v>
      </c>
      <c r="I54" s="43"/>
      <c r="J54" s="56"/>
    </row>
    <row r="55" customHeight="1" spans="1:10">
      <c r="A55" s="17"/>
      <c r="B55" s="18" t="s">
        <v>41</v>
      </c>
      <c r="C55" s="19">
        <f>SUM(C54,C52,C48,C45,C40,C35,C27,C21,C16,C13)</f>
        <v>0</v>
      </c>
      <c r="D55" s="20">
        <f>SUM(D54,D52,D48,D45,D40,D35,D27,D21,D16,D13)</f>
        <v>0</v>
      </c>
      <c r="E55" s="20">
        <f>SUM(E54,E52,E48,E45,E40,E35,E27,E21,E16,E13)</f>
        <v>0</v>
      </c>
      <c r="F55" s="19">
        <f>SUM(F54,F52,F48,F45,F40,F35,F27,F21,F16,F13)</f>
        <v>68285.66</v>
      </c>
      <c r="G55" s="19">
        <f>SUM(G54,G52,G48,G45,G40,G35,G27,G21,G16,G13)</f>
        <v>132.7</v>
      </c>
      <c r="H55" s="19">
        <f>H13+H21+H16+H27+H35+H40+H45+H48+H52+H54</f>
        <v>68418.36</v>
      </c>
      <c r="I55" s="43"/>
      <c r="J55" s="57"/>
    </row>
    <row r="59" customHeight="1" spans="1:9">
      <c r="A59" s="30" t="s">
        <v>109</v>
      </c>
      <c r="B59" s="31"/>
      <c r="C59" s="32" t="s">
        <v>110</v>
      </c>
      <c r="D59" s="32"/>
      <c r="E59" s="32" t="s">
        <v>111</v>
      </c>
      <c r="F59" s="32"/>
      <c r="G59" s="32" t="s">
        <v>112</v>
      </c>
      <c r="H59" s="32"/>
      <c r="I59" s="58" t="s">
        <v>113</v>
      </c>
    </row>
    <row r="60" customHeight="1" spans="1:9">
      <c r="A60" s="33">
        <f>E55</f>
        <v>0</v>
      </c>
      <c r="B60" s="34"/>
      <c r="C60" s="34">
        <f>H55</f>
        <v>68418.36</v>
      </c>
      <c r="D60" s="34"/>
      <c r="E60" s="34">
        <f>F55</f>
        <v>68285.66</v>
      </c>
      <c r="F60" s="34"/>
      <c r="G60" s="34">
        <f>G55</f>
        <v>132.7</v>
      </c>
      <c r="H60" s="34"/>
      <c r="I60" s="59">
        <f>A60-C60</f>
        <v>-68418.36</v>
      </c>
    </row>
    <row r="62" customHeight="1" spans="1:9">
      <c r="A62" s="35" t="s">
        <v>114</v>
      </c>
      <c r="B62" s="36"/>
      <c r="C62" s="37" t="s">
        <v>45</v>
      </c>
      <c r="D62" s="35"/>
      <c r="E62" s="35" t="s">
        <v>115</v>
      </c>
      <c r="F62" s="35"/>
      <c r="G62" s="35" t="s">
        <v>47</v>
      </c>
      <c r="H62" s="35"/>
      <c r="I62" s="36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6"/>
    <mergeCell ref="A28:A34"/>
    <mergeCell ref="A36:A39"/>
    <mergeCell ref="A41:A44"/>
    <mergeCell ref="A46:A47"/>
    <mergeCell ref="A49:A51"/>
    <mergeCell ref="B6:B7"/>
    <mergeCell ref="B8:B12"/>
    <mergeCell ref="B14:B15"/>
    <mergeCell ref="B17:B20"/>
    <mergeCell ref="B22:B26"/>
    <mergeCell ref="B28:B34"/>
    <mergeCell ref="B36:B39"/>
    <mergeCell ref="B41:B44"/>
    <mergeCell ref="B46:B47"/>
    <mergeCell ref="B49:B51"/>
    <mergeCell ref="C8:C12"/>
    <mergeCell ref="C14:C15"/>
    <mergeCell ref="C17:C20"/>
    <mergeCell ref="C22:C26"/>
    <mergeCell ref="C28:C34"/>
    <mergeCell ref="C36:C39"/>
    <mergeCell ref="C41:C44"/>
    <mergeCell ref="C46:C47"/>
    <mergeCell ref="C49:C51"/>
    <mergeCell ref="D8:D12"/>
    <mergeCell ref="D14:D15"/>
    <mergeCell ref="D17:D20"/>
    <mergeCell ref="D22:D26"/>
    <mergeCell ref="D28:D34"/>
    <mergeCell ref="D36:D39"/>
    <mergeCell ref="D41:D44"/>
    <mergeCell ref="D46:D47"/>
    <mergeCell ref="D49:D51"/>
    <mergeCell ref="E8:E12"/>
    <mergeCell ref="E14:E15"/>
    <mergeCell ref="E17:E20"/>
    <mergeCell ref="E22:E26"/>
    <mergeCell ref="E28:E34"/>
    <mergeCell ref="E36:E39"/>
    <mergeCell ref="E41:E44"/>
    <mergeCell ref="E46:E47"/>
    <mergeCell ref="E49:E51"/>
    <mergeCell ref="J4:J5"/>
    <mergeCell ref="J6:J7"/>
    <mergeCell ref="J8:J13"/>
    <mergeCell ref="J14:J16"/>
    <mergeCell ref="J17:J21"/>
    <mergeCell ref="J22:J27"/>
    <mergeCell ref="J28:J35"/>
    <mergeCell ref="J36:J40"/>
    <mergeCell ref="J41:J45"/>
    <mergeCell ref="J46:J48"/>
    <mergeCell ref="J49:J52"/>
    <mergeCell ref="J53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2021-03-14T14:49:55Z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