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王凤雨\Desktop\陌陌报销\"/>
    </mc:Choice>
  </mc:AlternateContent>
  <xr:revisionPtr revIDLastSave="0" documentId="13_ncr:1_{D3FD952D-ECFC-451F-94E6-B044B9FE0907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</workbook>
</file>

<file path=xl/calcChain.xml><?xml version="1.0" encoding="utf-8"?>
<calcChain xmlns="http://schemas.openxmlformats.org/spreadsheetml/2006/main">
  <c r="H21" i="2" l="1"/>
  <c r="H22" i="3"/>
  <c r="H64" i="3"/>
  <c r="H61" i="3" l="1"/>
  <c r="H43" i="3" l="1"/>
  <c r="H38" i="3"/>
  <c r="H39" i="3"/>
  <c r="H40" i="3"/>
  <c r="H41" i="3"/>
  <c r="H42" i="3"/>
  <c r="H44" i="3"/>
  <c r="H33" i="3"/>
  <c r="H34" i="3"/>
  <c r="H35" i="3"/>
  <c r="H36" i="3"/>
  <c r="H37" i="3"/>
  <c r="H20" i="3" l="1"/>
  <c r="H57" i="3"/>
  <c r="H58" i="3"/>
  <c r="H59" i="3"/>
  <c r="H60" i="3"/>
  <c r="H48" i="3"/>
  <c r="H49" i="3"/>
  <c r="H50" i="3"/>
  <c r="H51" i="3"/>
  <c r="H52" i="3"/>
  <c r="H53" i="3"/>
  <c r="H54" i="3"/>
  <c r="H55" i="3"/>
  <c r="H56" i="3"/>
  <c r="H62" i="3"/>
  <c r="H63" i="3"/>
  <c r="F33" i="2" l="1"/>
  <c r="F32" i="2"/>
  <c r="F31" i="2"/>
  <c r="J31" i="2"/>
  <c r="J32" i="2"/>
  <c r="J33" i="2"/>
  <c r="J34" i="2"/>
  <c r="H40" i="2" l="1"/>
  <c r="I39" i="2"/>
  <c r="I38" i="2"/>
  <c r="I37" i="2"/>
  <c r="I21" i="2"/>
  <c r="G24" i="2" s="1"/>
  <c r="B24" i="2"/>
  <c r="G21" i="2"/>
  <c r="G64" i="3"/>
  <c r="F64" i="3"/>
  <c r="D64" i="3"/>
  <c r="C64" i="3"/>
  <c r="H47" i="3"/>
  <c r="H46" i="3"/>
  <c r="H45" i="3"/>
  <c r="E33" i="3"/>
  <c r="E64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E26" i="3"/>
  <c r="E27" i="3" s="1"/>
  <c r="G25" i="3"/>
  <c r="F25" i="3"/>
  <c r="D25" i="3"/>
  <c r="C25" i="3"/>
  <c r="H24" i="3"/>
  <c r="H25" i="3" s="1"/>
  <c r="H65" i="3" s="1"/>
  <c r="H23" i="3"/>
  <c r="E23" i="3"/>
  <c r="E25" i="3" s="1"/>
  <c r="G22" i="3"/>
  <c r="F22" i="3"/>
  <c r="D22" i="3"/>
  <c r="C22" i="3"/>
  <c r="H21" i="3"/>
  <c r="H19" i="3"/>
  <c r="E19" i="3"/>
  <c r="E22" i="3" s="1"/>
  <c r="G18" i="3"/>
  <c r="F18" i="3"/>
  <c r="D18" i="3"/>
  <c r="C18" i="3"/>
  <c r="H17" i="3"/>
  <c r="H16" i="3"/>
  <c r="E16" i="3"/>
  <c r="E18" i="3" s="1"/>
  <c r="G15" i="3"/>
  <c r="F15" i="3"/>
  <c r="D15" i="3"/>
  <c r="C15" i="3"/>
  <c r="H14" i="3"/>
  <c r="E14" i="3"/>
  <c r="E15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H15" i="3"/>
  <c r="H30" i="3"/>
  <c r="D65" i="3"/>
  <c r="H18" i="3"/>
  <c r="H27" i="3"/>
  <c r="H10" i="3"/>
  <c r="F65" i="3"/>
  <c r="E70" i="3" s="1"/>
  <c r="I40" i="2"/>
  <c r="G65" i="3"/>
  <c r="G70" i="3" s="1"/>
  <c r="H32" i="3"/>
  <c r="E65" i="3"/>
  <c r="A70" i="3" s="1"/>
  <c r="C65" i="3"/>
  <c r="K24" i="2"/>
  <c r="C70" i="3" l="1"/>
  <c r="I70" i="3" s="1"/>
</calcChain>
</file>

<file path=xl/sharedStrings.xml><?xml version="1.0" encoding="utf-8"?>
<sst xmlns="http://schemas.openxmlformats.org/spreadsheetml/2006/main" count="152" uniqueCount="129">
  <si>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</si>
  <si>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</si>
  <si>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</si>
  <si>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</si>
  <si>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</si>
  <si>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</si>
  <si>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</si>
  <si>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</si>
  <si>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</si>
  <si>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</si>
  <si>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</si>
  <si>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</si>
  <si>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</si>
  <si>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</si>
  <si>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</si>
  <si>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</si>
  <si>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</si>
  <si>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</si>
  <si>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</si>
  <si>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</si>
  <si>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</si>
  <si>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</si>
  <si>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</si>
  <si>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</si>
  <si>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</si>
  <si>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</si>
  <si>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</si>
  <si>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</si>
  <si>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</si>
  <si>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</si>
  <si>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</si>
  <si>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</si>
  <si>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</si>
  <si>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</si>
  <si>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</si>
  <si>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</si>
  <si>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</si>
  <si>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</si>
  <si>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</si>
  <si>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</si>
  <si>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</si>
  <si>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</si>
  <si>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</si>
  <si>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</si>
  <si>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</si>
  <si>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</si>
  <si>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</si>
  <si>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</si>
  <si>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</si>
  <si>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</si>
  <si>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</si>
  <si>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</si>
  <si>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</si>
  <si>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</si>
  <si>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</si>
  <si>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</si>
  <si>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</si>
  <si>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</si>
  <si>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</si>
  <si>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</si>
  <si>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</si>
  <si>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</si>
  <si>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</si>
  <si>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</si>
  <si>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</si>
  <si>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</si>
  <si>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</si>
  <si>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</si>
  <si>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</si>
  <si>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</si>
  <si>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</si>
  <si>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</si>
  <si>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</si>
  <si>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</si>
  <si>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</si>
  <si>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</si>
  <si>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</si>
  <si>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</si>
  <si>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</si>
  <si>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</si>
  <si>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</si>
  <si>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</si>
  <si>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</si>
  <si>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</si>
  <si>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</si>
  <si>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现场采买</t>
    <phoneticPr fontId="12" type="noConversion"/>
  </si>
  <si>
    <t>兼职</t>
    <phoneticPr fontId="12" type="noConversion"/>
  </si>
  <si>
    <t>会议日期：10月22-23日</t>
    <phoneticPr fontId="12" type="noConversion"/>
  </si>
  <si>
    <t>手环</t>
    <phoneticPr fontId="12" type="noConversion"/>
  </si>
  <si>
    <t>套圈</t>
    <phoneticPr fontId="12" type="noConversion"/>
  </si>
  <si>
    <t>转盘</t>
    <phoneticPr fontId="12" type="noConversion"/>
  </si>
  <si>
    <t>团号：HMZA-201022-MOM690</t>
    <phoneticPr fontId="12" type="noConversion"/>
  </si>
  <si>
    <t>HMZA-201022-MOM690</t>
    <phoneticPr fontId="12" type="noConversion"/>
  </si>
  <si>
    <t>10.22-23</t>
    <phoneticPr fontId="12" type="noConversion"/>
  </si>
  <si>
    <t>北京</t>
    <phoneticPr fontId="12" type="noConversion"/>
  </si>
  <si>
    <t>10.22-23</t>
    <phoneticPr fontId="12" type="noConversion"/>
  </si>
  <si>
    <t>停车费</t>
    <phoneticPr fontId="12" type="noConversion"/>
  </si>
  <si>
    <t>小米手环、跳绳</t>
    <phoneticPr fontId="12" type="noConversion"/>
  </si>
  <si>
    <t>加湿器、榨汁机、净化器</t>
    <phoneticPr fontId="12" type="noConversion"/>
  </si>
  <si>
    <t>滴露洗手液</t>
    <phoneticPr fontId="12" type="noConversion"/>
  </si>
  <si>
    <t>加湿器</t>
    <phoneticPr fontId="12" type="noConversion"/>
  </si>
  <si>
    <t>费列罗、皇冠曲奇</t>
    <phoneticPr fontId="12" type="noConversion"/>
  </si>
  <si>
    <t>腕力球、U型枕</t>
    <phoneticPr fontId="12" type="noConversion"/>
  </si>
  <si>
    <t>电脑升降桌</t>
    <phoneticPr fontId="12" type="noConversion"/>
  </si>
  <si>
    <t>薯片、坚果、能量棒等</t>
    <phoneticPr fontId="12" type="noConversion"/>
  </si>
  <si>
    <t>自行车</t>
    <phoneticPr fontId="12" type="noConversion"/>
  </si>
  <si>
    <t>配送费</t>
    <phoneticPr fontId="12" type="noConversion"/>
  </si>
  <si>
    <t>货拉拉</t>
    <phoneticPr fontId="12" type="noConversion"/>
  </si>
  <si>
    <t>筋膜枪</t>
    <phoneticPr fontId="12" type="noConversion"/>
  </si>
  <si>
    <t>keep水杯</t>
    <phoneticPr fontId="12" type="noConversion"/>
  </si>
  <si>
    <t>音响</t>
    <phoneticPr fontId="12" type="noConversion"/>
  </si>
  <si>
    <t>旺旺大礼包</t>
    <phoneticPr fontId="12" type="noConversion"/>
  </si>
  <si>
    <t>得力笔记本</t>
    <phoneticPr fontId="12" type="noConversion"/>
  </si>
  <si>
    <t>星巴克</t>
    <phoneticPr fontId="12" type="noConversion"/>
  </si>
  <si>
    <t>公司-陌陌</t>
    <phoneticPr fontId="12" type="noConversion"/>
  </si>
  <si>
    <t>陌陌-公司</t>
    <phoneticPr fontId="12" type="noConversion"/>
  </si>
  <si>
    <t>活动餐费</t>
    <phoneticPr fontId="12" type="noConversion"/>
  </si>
  <si>
    <t>毛绒玩具</t>
    <phoneticPr fontId="12" type="noConversion"/>
  </si>
  <si>
    <t>气球</t>
    <phoneticPr fontId="12" type="noConversion"/>
  </si>
  <si>
    <t>指尖陀螺</t>
    <phoneticPr fontId="12" type="noConversion"/>
  </si>
  <si>
    <t>扭蛋500个</t>
    <phoneticPr fontId="12" type="noConversion"/>
  </si>
  <si>
    <t>套圈</t>
    <phoneticPr fontId="12" type="noConversion"/>
  </si>
  <si>
    <t>弹力绳</t>
    <phoneticPr fontId="12" type="noConversion"/>
  </si>
  <si>
    <t>钥匙扣</t>
    <phoneticPr fontId="12" type="noConversion"/>
  </si>
  <si>
    <t>托盘口布</t>
    <phoneticPr fontId="12" type="noConversion"/>
  </si>
  <si>
    <t>手机壳</t>
    <phoneticPr fontId="12" type="noConversion"/>
  </si>
  <si>
    <t>气球飘带</t>
    <phoneticPr fontId="12" type="noConversion"/>
  </si>
  <si>
    <t>咖啡</t>
    <phoneticPr fontId="12" type="noConversion"/>
  </si>
  <si>
    <t>详见行程单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</si>
</sst>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0" fontId="11" fillId="10" borderId="8" xfId="0" applyFont="1" applyFill="1" applyBorder="1">
      <alignment vertical="center"/>
    </xf>
    <xf numFmtId="0" fontId="13" fillId="10" borderId="8" xfId="0" applyFont="1" applyFill="1" applyBorder="1">
      <alignment vertical="center"/>
    </xf>
    <xf numFmtId="0" fontId="13" fillId="0" borderId="8" xfId="0" applyFont="1" applyBorder="1">
      <alignment vertical="center"/>
    </xf>
    <xf numFmtId="0" fontId="14" fillId="10" borderId="8" xfId="0" applyFont="1" applyFill="1" applyBorder="1">
      <alignment vertical="center"/>
    </xf>
    <xf numFmtId="0" fontId="14" fillId="0" borderId="8" xfId="0" applyFont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14" fillId="10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workbookViewId="0">
      <selection activeCell="C70" sqref="C70:D70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44"/>
      <c r="J2" s="44"/>
      <c r="K2" s="44"/>
      <c r="L2" s="44"/>
    </row>
    <row r="4" spans="1:12" ht="21" customHeight="1" x14ac:dyDescent="0.3">
      <c r="H4" s="101" t="s">
        <v>91</v>
      </c>
      <c r="I4" s="101"/>
      <c r="J4" s="101" t="s">
        <v>87</v>
      </c>
    </row>
    <row r="5" spans="1:12" ht="21" customHeight="1" x14ac:dyDescent="0.3">
      <c r="H5" s="102"/>
      <c r="I5" s="102"/>
      <c r="J5" s="102"/>
    </row>
    <row r="6" spans="1:12" ht="21" customHeight="1" x14ac:dyDescent="0.3">
      <c r="A6" s="89" t="s">
        <v>1</v>
      </c>
      <c r="B6" s="94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94" t="s">
        <v>5</v>
      </c>
    </row>
    <row r="7" spans="1:12" ht="21" customHeight="1" x14ac:dyDescent="0.3">
      <c r="A7" s="89"/>
      <c r="B7" s="9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94"/>
    </row>
    <row r="8" spans="1:12" ht="21" customHeight="1" x14ac:dyDescent="0.3">
      <c r="A8" s="90">
        <v>1</v>
      </c>
      <c r="B8" s="79" t="s">
        <v>13</v>
      </c>
      <c r="C8" s="83">
        <v>0</v>
      </c>
      <c r="D8" s="95"/>
      <c r="E8" s="83">
        <f>C8*D8</f>
        <v>0</v>
      </c>
      <c r="F8" s="37">
        <v>0</v>
      </c>
      <c r="G8" s="37">
        <v>0</v>
      </c>
      <c r="H8" s="37">
        <f t="shared" ref="H8:H31" si="0">F8+G8</f>
        <v>0</v>
      </c>
      <c r="I8" s="45"/>
      <c r="J8" s="96" t="s">
        <v>14</v>
      </c>
    </row>
    <row r="9" spans="1:12" ht="21" customHeight="1" x14ac:dyDescent="0.3">
      <c r="A9" s="90"/>
      <c r="B9" s="79"/>
      <c r="C9" s="83"/>
      <c r="D9" s="95"/>
      <c r="E9" s="83"/>
      <c r="F9" s="37">
        <v>0</v>
      </c>
      <c r="G9" s="37">
        <v>0</v>
      </c>
      <c r="H9" s="37">
        <f t="shared" si="0"/>
        <v>0</v>
      </c>
      <c r="I9" s="45"/>
      <c r="J9" s="106"/>
    </row>
    <row r="10" spans="1:12" s="30" customFormat="1" ht="21" customHeight="1" x14ac:dyDescent="0.3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97"/>
    </row>
    <row r="11" spans="1:12" ht="21" customHeight="1" x14ac:dyDescent="0.3">
      <c r="A11" s="91">
        <v>2</v>
      </c>
      <c r="B11" s="80" t="s">
        <v>16</v>
      </c>
      <c r="C11" s="84">
        <v>0</v>
      </c>
      <c r="D11" s="91"/>
      <c r="E11" s="84">
        <f t="shared" ref="E11:E33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96" t="s">
        <v>17</v>
      </c>
    </row>
    <row r="12" spans="1:12" ht="21" customHeight="1" x14ac:dyDescent="0.3">
      <c r="A12" s="92"/>
      <c r="B12" s="81"/>
      <c r="C12" s="86"/>
      <c r="D12" s="92"/>
      <c r="E12" s="86"/>
      <c r="F12" s="37">
        <v>0</v>
      </c>
      <c r="G12" s="37">
        <v>0</v>
      </c>
      <c r="H12" s="37">
        <f t="shared" ref="H12" si="2">F12+G12</f>
        <v>0</v>
      </c>
      <c r="I12" s="45"/>
      <c r="J12" s="106"/>
    </row>
    <row r="13" spans="1:12" s="30" customFormat="1" ht="21" customHeight="1" x14ac:dyDescent="0.3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97"/>
    </row>
    <row r="14" spans="1:12" ht="21" customHeight="1" x14ac:dyDescent="0.3">
      <c r="A14" s="53">
        <v>3</v>
      </c>
      <c r="B14" s="52" t="s">
        <v>19</v>
      </c>
      <c r="C14" s="54">
        <v>0</v>
      </c>
      <c r="D14" s="55"/>
      <c r="E14" s="54">
        <f t="shared" si="1"/>
        <v>0</v>
      </c>
      <c r="F14" s="37">
        <v>0</v>
      </c>
      <c r="G14" s="37">
        <v>0</v>
      </c>
      <c r="H14" s="37">
        <f t="shared" si="0"/>
        <v>0</v>
      </c>
      <c r="I14" s="45"/>
      <c r="J14" s="103" t="s">
        <v>20</v>
      </c>
    </row>
    <row r="15" spans="1:12" s="30" customFormat="1" ht="21" customHeight="1" x14ac:dyDescent="0.3">
      <c r="A15" s="38"/>
      <c r="B15" s="39" t="s">
        <v>21</v>
      </c>
      <c r="C15" s="40">
        <f>SUM(C14)</f>
        <v>0</v>
      </c>
      <c r="D15" s="40">
        <f>SUM(D14)</f>
        <v>0</v>
      </c>
      <c r="E15" s="40">
        <f>SUM(E14)</f>
        <v>0</v>
      </c>
      <c r="F15" s="40">
        <f>SUM(F14:F14)</f>
        <v>0</v>
      </c>
      <c r="G15" s="40">
        <f>SUM(G14:G14)</f>
        <v>0</v>
      </c>
      <c r="H15" s="40">
        <f>SUM(H14:H14)</f>
        <v>0</v>
      </c>
      <c r="I15" s="46"/>
      <c r="J15" s="105"/>
    </row>
    <row r="16" spans="1:12" ht="21" customHeight="1" x14ac:dyDescent="0.3">
      <c r="A16" s="90">
        <v>4</v>
      </c>
      <c r="B16" s="79" t="s">
        <v>22</v>
      </c>
      <c r="C16" s="83">
        <v>500</v>
      </c>
      <c r="D16" s="95">
        <v>1</v>
      </c>
      <c r="E16" s="83">
        <f t="shared" si="1"/>
        <v>500</v>
      </c>
      <c r="F16" s="37">
        <v>0</v>
      </c>
      <c r="G16" s="37">
        <v>0</v>
      </c>
      <c r="H16" s="37">
        <f t="shared" si="0"/>
        <v>0</v>
      </c>
      <c r="I16" s="45"/>
      <c r="J16" s="103" t="s">
        <v>23</v>
      </c>
    </row>
    <row r="17" spans="1:10" ht="21" customHeight="1" x14ac:dyDescent="0.3">
      <c r="A17" s="90"/>
      <c r="B17" s="79"/>
      <c r="C17" s="83"/>
      <c r="D17" s="95"/>
      <c r="E17" s="83"/>
      <c r="F17" s="37">
        <v>0</v>
      </c>
      <c r="G17" s="37">
        <v>0</v>
      </c>
      <c r="H17" s="37">
        <f t="shared" si="0"/>
        <v>0</v>
      </c>
      <c r="I17" s="45"/>
      <c r="J17" s="104"/>
    </row>
    <row r="18" spans="1:10" s="30" customFormat="1" ht="21" customHeight="1" x14ac:dyDescent="0.3">
      <c r="A18" s="38"/>
      <c r="B18" s="39" t="s">
        <v>24</v>
      </c>
      <c r="C18" s="40">
        <f>SUM(C16)</f>
        <v>500</v>
      </c>
      <c r="D18" s="40">
        <f t="shared" ref="D18:E18" si="3">SUM(D16)</f>
        <v>1</v>
      </c>
      <c r="E18" s="40">
        <f t="shared" si="3"/>
        <v>500</v>
      </c>
      <c r="F18" s="40">
        <f>SUM(F16:F17)</f>
        <v>0</v>
      </c>
      <c r="G18" s="40">
        <f t="shared" ref="G18:H18" si="4">SUM(G16:G17)</f>
        <v>0</v>
      </c>
      <c r="H18" s="40">
        <f t="shared" si="4"/>
        <v>0</v>
      </c>
      <c r="I18" s="46"/>
      <c r="J18" s="105"/>
    </row>
    <row r="19" spans="1:10" ht="21" customHeight="1" x14ac:dyDescent="0.3">
      <c r="A19" s="91">
        <v>5</v>
      </c>
      <c r="B19" s="80" t="s">
        <v>25</v>
      </c>
      <c r="C19" s="84">
        <v>500</v>
      </c>
      <c r="D19" s="91">
        <v>1</v>
      </c>
      <c r="E19" s="84">
        <f t="shared" si="1"/>
        <v>500</v>
      </c>
      <c r="F19" s="37">
        <v>230.95</v>
      </c>
      <c r="G19" s="37">
        <v>0</v>
      </c>
      <c r="H19" s="37">
        <f t="shared" si="0"/>
        <v>230.95</v>
      </c>
      <c r="I19" s="50" t="s">
        <v>85</v>
      </c>
      <c r="J19" s="96" t="s">
        <v>26</v>
      </c>
    </row>
    <row r="20" spans="1:10" ht="21" customHeight="1" x14ac:dyDescent="0.3">
      <c r="A20" s="93"/>
      <c r="B20" s="82"/>
      <c r="C20" s="85"/>
      <c r="D20" s="93"/>
      <c r="E20" s="85"/>
      <c r="F20" s="54">
        <v>276</v>
      </c>
      <c r="G20" s="54">
        <v>0</v>
      </c>
      <c r="H20" s="54">
        <f t="shared" si="0"/>
        <v>276</v>
      </c>
      <c r="I20" s="50" t="s">
        <v>116</v>
      </c>
      <c r="J20" s="106"/>
    </row>
    <row r="21" spans="1:10" ht="21" customHeight="1" x14ac:dyDescent="0.3">
      <c r="A21" s="92"/>
      <c r="B21" s="81"/>
      <c r="C21" s="86"/>
      <c r="D21" s="92"/>
      <c r="E21" s="86"/>
      <c r="F21" s="37">
        <v>193</v>
      </c>
      <c r="G21" s="37">
        <v>0</v>
      </c>
      <c r="H21" s="37">
        <f t="shared" ref="H21" si="5">F21+G21</f>
        <v>193</v>
      </c>
      <c r="I21" s="50" t="s">
        <v>113</v>
      </c>
      <c r="J21" s="106"/>
    </row>
    <row r="22" spans="1:10" s="30" customFormat="1" ht="21" customHeight="1" x14ac:dyDescent="0.3">
      <c r="A22" s="38"/>
      <c r="B22" s="39" t="s">
        <v>27</v>
      </c>
      <c r="C22" s="40">
        <f>SUM(C19)</f>
        <v>500</v>
      </c>
      <c r="D22" s="40">
        <f t="shared" ref="D22:E22" si="6">SUM(D19)</f>
        <v>1</v>
      </c>
      <c r="E22" s="40">
        <f t="shared" si="6"/>
        <v>500</v>
      </c>
      <c r="F22" s="40">
        <f>SUM(F19:F21)</f>
        <v>699.95</v>
      </c>
      <c r="G22" s="40">
        <f>SUM(G19:G21)</f>
        <v>0</v>
      </c>
      <c r="H22" s="40">
        <f>SUM(H19:H21)</f>
        <v>699.95</v>
      </c>
      <c r="I22" s="46"/>
      <c r="J22" s="97"/>
    </row>
    <row r="23" spans="1:10" ht="21" customHeight="1" x14ac:dyDescent="0.3">
      <c r="A23" s="90">
        <v>6</v>
      </c>
      <c r="B23" s="79" t="s">
        <v>28</v>
      </c>
      <c r="C23" s="83">
        <v>500</v>
      </c>
      <c r="D23" s="95">
        <v>1</v>
      </c>
      <c r="E23" s="83">
        <f t="shared" si="1"/>
        <v>500</v>
      </c>
      <c r="F23" s="37">
        <v>256</v>
      </c>
      <c r="G23" s="37">
        <v>0</v>
      </c>
      <c r="H23" s="37">
        <f t="shared" si="0"/>
        <v>256</v>
      </c>
      <c r="I23" s="50" t="s">
        <v>86</v>
      </c>
      <c r="J23" s="96" t="s">
        <v>29</v>
      </c>
    </row>
    <row r="24" spans="1:10" ht="21" customHeight="1" x14ac:dyDescent="0.3">
      <c r="A24" s="90"/>
      <c r="B24" s="79"/>
      <c r="C24" s="83"/>
      <c r="D24" s="95"/>
      <c r="E24" s="83"/>
      <c r="F24" s="37">
        <v>0</v>
      </c>
      <c r="G24" s="37">
        <v>0</v>
      </c>
      <c r="H24" s="37">
        <f t="shared" si="0"/>
        <v>0</v>
      </c>
      <c r="I24" s="45"/>
      <c r="J24" s="104"/>
    </row>
    <row r="25" spans="1:10" s="30" customFormat="1" ht="21" customHeight="1" x14ac:dyDescent="0.3">
      <c r="A25" s="38"/>
      <c r="B25" s="39" t="s">
        <v>30</v>
      </c>
      <c r="C25" s="40">
        <f>SUM(C23)</f>
        <v>500</v>
      </c>
      <c r="D25" s="40">
        <f>SUM(D23)</f>
        <v>1</v>
      </c>
      <c r="E25" s="40">
        <f>SUM(E23)</f>
        <v>500</v>
      </c>
      <c r="F25" s="40">
        <f>SUM(F23:F24)</f>
        <v>256</v>
      </c>
      <c r="G25" s="40">
        <f>SUM(G23:G24)</f>
        <v>0</v>
      </c>
      <c r="H25" s="40">
        <f>SUM(H23:H24)</f>
        <v>256</v>
      </c>
      <c r="I25" s="46"/>
      <c r="J25" s="105"/>
    </row>
    <row r="26" spans="1:10" ht="21" customHeight="1" x14ac:dyDescent="0.3">
      <c r="A26" s="53">
        <v>7</v>
      </c>
      <c r="B26" s="52" t="s">
        <v>31</v>
      </c>
      <c r="C26" s="54">
        <v>0</v>
      </c>
      <c r="D26" s="55"/>
      <c r="E26" s="54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98"/>
    </row>
    <row r="27" spans="1:10" s="30" customFormat="1" ht="21" customHeight="1" x14ac:dyDescent="0.3">
      <c r="A27" s="38"/>
      <c r="B27" s="39" t="s">
        <v>32</v>
      </c>
      <c r="C27" s="40">
        <f>SUM(C26)</f>
        <v>0</v>
      </c>
      <c r="D27" s="40">
        <f>SUM(D26)</f>
        <v>0</v>
      </c>
      <c r="E27" s="40">
        <f>SUM(E26)</f>
        <v>0</v>
      </c>
      <c r="F27" s="40">
        <f>SUM(F26:F26)</f>
        <v>0</v>
      </c>
      <c r="G27" s="40">
        <f>SUM(G26:G26)</f>
        <v>0</v>
      </c>
      <c r="H27" s="40">
        <f>SUM(H26:H26)</f>
        <v>0</v>
      </c>
      <c r="I27" s="46"/>
      <c r="J27" s="100"/>
    </row>
    <row r="28" spans="1:10" ht="21" customHeight="1" x14ac:dyDescent="0.3">
      <c r="A28" s="90">
        <v>8</v>
      </c>
      <c r="B28" s="79" t="s">
        <v>33</v>
      </c>
      <c r="C28" s="83">
        <v>0</v>
      </c>
      <c r="D28" s="95"/>
      <c r="E28" s="83">
        <f t="shared" si="1"/>
        <v>0</v>
      </c>
      <c r="F28" s="37">
        <v>0</v>
      </c>
      <c r="G28" s="37">
        <v>0</v>
      </c>
      <c r="H28" s="37">
        <f t="shared" si="0"/>
        <v>0</v>
      </c>
      <c r="I28" s="45"/>
      <c r="J28" s="103" t="s">
        <v>34</v>
      </c>
    </row>
    <row r="29" spans="1:10" ht="21" customHeight="1" x14ac:dyDescent="0.3">
      <c r="A29" s="90"/>
      <c r="B29" s="79"/>
      <c r="C29" s="83"/>
      <c r="D29" s="95"/>
      <c r="E29" s="83"/>
      <c r="F29" s="37">
        <v>0</v>
      </c>
      <c r="G29" s="37">
        <v>0</v>
      </c>
      <c r="H29" s="37">
        <f t="shared" si="0"/>
        <v>0</v>
      </c>
      <c r="I29" s="45"/>
      <c r="J29" s="104"/>
    </row>
    <row r="30" spans="1:10" s="30" customFormat="1" ht="21" customHeight="1" x14ac:dyDescent="0.3">
      <c r="A30" s="38"/>
      <c r="B30" s="39" t="s">
        <v>35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6"/>
      <c r="J30" s="105"/>
    </row>
    <row r="31" spans="1:10" ht="21" customHeight="1" x14ac:dyDescent="0.3">
      <c r="A31" s="53">
        <v>9</v>
      </c>
      <c r="B31" s="52" t="s">
        <v>36</v>
      </c>
      <c r="C31" s="54">
        <v>0</v>
      </c>
      <c r="D31" s="55"/>
      <c r="E31" s="54">
        <f t="shared" si="1"/>
        <v>0</v>
      </c>
      <c r="F31" s="37">
        <v>0</v>
      </c>
      <c r="G31" s="37">
        <v>0</v>
      </c>
      <c r="H31" s="37">
        <f t="shared" si="0"/>
        <v>0</v>
      </c>
      <c r="I31" s="45"/>
      <c r="J31" s="96" t="s">
        <v>37</v>
      </c>
    </row>
    <row r="32" spans="1:10" s="30" customFormat="1" ht="21" customHeight="1" x14ac:dyDescent="0.3">
      <c r="A32" s="38"/>
      <c r="B32" s="39" t="s">
        <v>38</v>
      </c>
      <c r="C32" s="40">
        <f>SUM(C31)</f>
        <v>0</v>
      </c>
      <c r="D32" s="40">
        <f>SUM(D31)</f>
        <v>0</v>
      </c>
      <c r="E32" s="40">
        <f>SUM(E31)</f>
        <v>0</v>
      </c>
      <c r="F32" s="40">
        <f>SUM(F31:F31)</f>
        <v>0</v>
      </c>
      <c r="G32" s="40">
        <f>SUM(G31:G31)</f>
        <v>0</v>
      </c>
      <c r="H32" s="40">
        <f>SUM(H31:H31)</f>
        <v>0</v>
      </c>
      <c r="I32" s="46"/>
      <c r="J32" s="97"/>
    </row>
    <row r="33" spans="1:10" ht="21" customHeight="1" x14ac:dyDescent="0.3">
      <c r="A33" s="91">
        <v>10</v>
      </c>
      <c r="B33" s="79" t="s">
        <v>39</v>
      </c>
      <c r="C33" s="83">
        <v>28000</v>
      </c>
      <c r="D33" s="95">
        <v>1</v>
      </c>
      <c r="E33" s="83">
        <f t="shared" si="1"/>
        <v>28000</v>
      </c>
      <c r="F33" s="54">
        <v>330</v>
      </c>
      <c r="G33" s="54">
        <v>0</v>
      </c>
      <c r="H33" s="54">
        <f t="shared" ref="H33:H43" si="9">F33+G33</f>
        <v>330</v>
      </c>
      <c r="I33" s="50" t="s">
        <v>117</v>
      </c>
      <c r="J33" s="98"/>
    </row>
    <row r="34" spans="1:10" ht="21" customHeight="1" x14ac:dyDescent="0.3">
      <c r="A34" s="93"/>
      <c r="B34" s="79"/>
      <c r="C34" s="83"/>
      <c r="D34" s="95"/>
      <c r="E34" s="83"/>
      <c r="F34" s="54">
        <v>566.5</v>
      </c>
      <c r="G34" s="54">
        <v>0</v>
      </c>
      <c r="H34" s="54">
        <f t="shared" si="9"/>
        <v>566.5</v>
      </c>
      <c r="I34" s="50" t="s">
        <v>120</v>
      </c>
      <c r="J34" s="99"/>
    </row>
    <row r="35" spans="1:10" ht="21" customHeight="1" x14ac:dyDescent="0.3">
      <c r="A35" s="93"/>
      <c r="B35" s="79"/>
      <c r="C35" s="83"/>
      <c r="D35" s="95"/>
      <c r="E35" s="83"/>
      <c r="F35" s="54">
        <v>425</v>
      </c>
      <c r="G35" s="54">
        <v>0</v>
      </c>
      <c r="H35" s="54">
        <f t="shared" si="9"/>
        <v>425</v>
      </c>
      <c r="I35" s="50" t="s">
        <v>119</v>
      </c>
      <c r="J35" s="99"/>
    </row>
    <row r="36" spans="1:10" ht="21" customHeight="1" x14ac:dyDescent="0.3">
      <c r="A36" s="93"/>
      <c r="B36" s="79"/>
      <c r="C36" s="83"/>
      <c r="D36" s="95"/>
      <c r="E36" s="83"/>
      <c r="F36" s="54">
        <v>167</v>
      </c>
      <c r="G36" s="54">
        <v>0</v>
      </c>
      <c r="H36" s="54">
        <f t="shared" si="9"/>
        <v>167</v>
      </c>
      <c r="I36" s="64" t="s">
        <v>118</v>
      </c>
      <c r="J36" s="99"/>
    </row>
    <row r="37" spans="1:10" ht="21" customHeight="1" x14ac:dyDescent="0.3">
      <c r="A37" s="93"/>
      <c r="B37" s="79"/>
      <c r="C37" s="83"/>
      <c r="D37" s="95"/>
      <c r="E37" s="83"/>
      <c r="F37" s="54">
        <v>636</v>
      </c>
      <c r="G37" s="54">
        <v>0</v>
      </c>
      <c r="H37" s="54">
        <f t="shared" si="9"/>
        <v>636</v>
      </c>
      <c r="I37" s="50" t="s">
        <v>108</v>
      </c>
      <c r="J37" s="99"/>
    </row>
    <row r="38" spans="1:10" ht="21" customHeight="1" x14ac:dyDescent="0.3">
      <c r="A38" s="93"/>
      <c r="B38" s="79"/>
      <c r="C38" s="83"/>
      <c r="D38" s="95"/>
      <c r="E38" s="83"/>
      <c r="F38" s="54">
        <v>72.8</v>
      </c>
      <c r="G38" s="54">
        <v>0</v>
      </c>
      <c r="H38" s="54">
        <f t="shared" si="9"/>
        <v>72.8</v>
      </c>
      <c r="I38" s="66" t="s">
        <v>121</v>
      </c>
      <c r="J38" s="99"/>
    </row>
    <row r="39" spans="1:10" ht="21" customHeight="1" x14ac:dyDescent="0.3">
      <c r="A39" s="93"/>
      <c r="B39" s="79"/>
      <c r="C39" s="83"/>
      <c r="D39" s="95"/>
      <c r="E39" s="83"/>
      <c r="F39" s="54">
        <v>39</v>
      </c>
      <c r="G39" s="54">
        <v>0</v>
      </c>
      <c r="H39" s="54">
        <f t="shared" si="9"/>
        <v>39</v>
      </c>
      <c r="I39" s="66" t="s">
        <v>122</v>
      </c>
      <c r="J39" s="99"/>
    </row>
    <row r="40" spans="1:10" ht="21" customHeight="1" x14ac:dyDescent="0.3">
      <c r="A40" s="93"/>
      <c r="B40" s="79"/>
      <c r="C40" s="83"/>
      <c r="D40" s="95"/>
      <c r="E40" s="83"/>
      <c r="F40" s="54">
        <v>216</v>
      </c>
      <c r="G40" s="54">
        <v>0</v>
      </c>
      <c r="H40" s="54">
        <f t="shared" si="9"/>
        <v>216</v>
      </c>
      <c r="I40" s="50" t="s">
        <v>123</v>
      </c>
      <c r="J40" s="99"/>
    </row>
    <row r="41" spans="1:10" ht="21" customHeight="1" x14ac:dyDescent="0.3">
      <c r="A41" s="93"/>
      <c r="B41" s="79"/>
      <c r="C41" s="83"/>
      <c r="D41" s="95"/>
      <c r="E41" s="83"/>
      <c r="F41" s="54">
        <v>0</v>
      </c>
      <c r="G41" s="54">
        <v>62.67</v>
      </c>
      <c r="H41" s="54">
        <f t="shared" si="9"/>
        <v>62.67</v>
      </c>
      <c r="I41" s="50" t="s">
        <v>124</v>
      </c>
      <c r="J41" s="99"/>
    </row>
    <row r="42" spans="1:10" ht="21" customHeight="1" x14ac:dyDescent="0.3">
      <c r="A42" s="93"/>
      <c r="B42" s="79"/>
      <c r="C42" s="83"/>
      <c r="D42" s="95"/>
      <c r="E42" s="83"/>
      <c r="F42" s="54">
        <v>0</v>
      </c>
      <c r="G42" s="54">
        <v>180</v>
      </c>
      <c r="H42" s="54">
        <f t="shared" si="9"/>
        <v>180</v>
      </c>
      <c r="I42" s="50" t="s">
        <v>125</v>
      </c>
      <c r="J42" s="99"/>
    </row>
    <row r="43" spans="1:10" ht="21" customHeight="1" x14ac:dyDescent="0.3">
      <c r="A43" s="93"/>
      <c r="B43" s="79"/>
      <c r="C43" s="83"/>
      <c r="D43" s="95"/>
      <c r="E43" s="83"/>
      <c r="F43" s="54">
        <v>27.98</v>
      </c>
      <c r="G43" s="54">
        <v>0</v>
      </c>
      <c r="H43" s="54">
        <f t="shared" si="9"/>
        <v>27.98</v>
      </c>
      <c r="I43" s="50" t="s">
        <v>126</v>
      </c>
      <c r="J43" s="99"/>
    </row>
    <row r="44" spans="1:10" ht="21" customHeight="1" x14ac:dyDescent="0.3">
      <c r="A44" s="93"/>
      <c r="B44" s="79"/>
      <c r="C44" s="83"/>
      <c r="D44" s="95"/>
      <c r="E44" s="83"/>
      <c r="F44" s="37">
        <v>284.66000000000003</v>
      </c>
      <c r="G44" s="54">
        <v>0</v>
      </c>
      <c r="H44" s="54">
        <f t="shared" ref="H44" si="10">F44+G44</f>
        <v>284.66000000000003</v>
      </c>
      <c r="I44" s="50" t="s">
        <v>107</v>
      </c>
      <c r="J44" s="99"/>
    </row>
    <row r="45" spans="1:10" ht="21" customHeight="1" x14ac:dyDescent="0.3">
      <c r="A45" s="93"/>
      <c r="B45" s="79"/>
      <c r="C45" s="83"/>
      <c r="D45" s="95"/>
      <c r="E45" s="83"/>
      <c r="F45" s="37">
        <v>0</v>
      </c>
      <c r="G45" s="54">
        <v>17</v>
      </c>
      <c r="H45" s="37">
        <f t="shared" ref="H45:H63" si="11">F45+G45</f>
        <v>17</v>
      </c>
      <c r="I45" s="50" t="s">
        <v>88</v>
      </c>
      <c r="J45" s="99"/>
    </row>
    <row r="46" spans="1:10" ht="21" customHeight="1" x14ac:dyDescent="0.3">
      <c r="A46" s="93"/>
      <c r="B46" s="79"/>
      <c r="C46" s="83"/>
      <c r="D46" s="95"/>
      <c r="E46" s="83"/>
      <c r="F46" s="37">
        <v>26.48</v>
      </c>
      <c r="G46" s="37">
        <v>0</v>
      </c>
      <c r="H46" s="37">
        <f t="shared" si="11"/>
        <v>26.48</v>
      </c>
      <c r="I46" s="50" t="s">
        <v>89</v>
      </c>
      <c r="J46" s="99"/>
    </row>
    <row r="47" spans="1:10" ht="21" customHeight="1" x14ac:dyDescent="0.3">
      <c r="A47" s="93"/>
      <c r="B47" s="79"/>
      <c r="C47" s="83"/>
      <c r="D47" s="95"/>
      <c r="E47" s="83"/>
      <c r="F47" s="37">
        <v>260</v>
      </c>
      <c r="G47" s="37">
        <v>0</v>
      </c>
      <c r="H47" s="37">
        <f t="shared" si="11"/>
        <v>260</v>
      </c>
      <c r="I47" s="50" t="s">
        <v>90</v>
      </c>
      <c r="J47" s="99"/>
    </row>
    <row r="48" spans="1:10" ht="21" customHeight="1" x14ac:dyDescent="0.3">
      <c r="A48" s="93"/>
      <c r="B48" s="79"/>
      <c r="C48" s="83"/>
      <c r="D48" s="95"/>
      <c r="E48" s="83"/>
      <c r="F48" s="61">
        <v>3080</v>
      </c>
      <c r="G48" s="61">
        <v>0</v>
      </c>
      <c r="H48" s="61">
        <f t="shared" si="11"/>
        <v>3080</v>
      </c>
      <c r="I48" s="62" t="s">
        <v>97</v>
      </c>
      <c r="J48" s="99"/>
    </row>
    <row r="49" spans="1:10" ht="21" customHeight="1" x14ac:dyDescent="0.3">
      <c r="A49" s="93"/>
      <c r="B49" s="79"/>
      <c r="C49" s="83"/>
      <c r="D49" s="95"/>
      <c r="E49" s="83"/>
      <c r="F49" s="61">
        <v>2329.29</v>
      </c>
      <c r="G49" s="61">
        <v>0</v>
      </c>
      <c r="H49" s="61">
        <f t="shared" si="11"/>
        <v>2329.29</v>
      </c>
      <c r="I49" s="62" t="s">
        <v>98</v>
      </c>
      <c r="J49" s="99"/>
    </row>
    <row r="50" spans="1:10" ht="21" customHeight="1" x14ac:dyDescent="0.3">
      <c r="A50" s="93"/>
      <c r="B50" s="79"/>
      <c r="C50" s="83"/>
      <c r="D50" s="95"/>
      <c r="E50" s="83"/>
      <c r="F50" s="61">
        <v>215.9</v>
      </c>
      <c r="G50" s="61">
        <v>0</v>
      </c>
      <c r="H50" s="61">
        <f t="shared" si="11"/>
        <v>215.9</v>
      </c>
      <c r="I50" s="62" t="s">
        <v>99</v>
      </c>
      <c r="J50" s="99"/>
    </row>
    <row r="51" spans="1:10" ht="21" customHeight="1" x14ac:dyDescent="0.3">
      <c r="A51" s="93"/>
      <c r="B51" s="79"/>
      <c r="C51" s="83"/>
      <c r="D51" s="95"/>
      <c r="E51" s="83"/>
      <c r="F51" s="61">
        <v>902.7</v>
      </c>
      <c r="G51" s="61">
        <v>0</v>
      </c>
      <c r="H51" s="61">
        <f t="shared" si="11"/>
        <v>902.7</v>
      </c>
      <c r="I51" s="62" t="s">
        <v>100</v>
      </c>
      <c r="J51" s="99"/>
    </row>
    <row r="52" spans="1:10" ht="21" customHeight="1" x14ac:dyDescent="0.3">
      <c r="A52" s="93"/>
      <c r="B52" s="79"/>
      <c r="C52" s="83"/>
      <c r="D52" s="95"/>
      <c r="E52" s="83"/>
      <c r="F52" s="61">
        <v>484</v>
      </c>
      <c r="G52" s="61">
        <v>0</v>
      </c>
      <c r="H52" s="61">
        <f t="shared" si="11"/>
        <v>484</v>
      </c>
      <c r="I52" s="62" t="s">
        <v>101</v>
      </c>
      <c r="J52" s="99"/>
    </row>
    <row r="53" spans="1:10" ht="21" customHeight="1" x14ac:dyDescent="0.3">
      <c r="A53" s="93"/>
      <c r="B53" s="79"/>
      <c r="C53" s="83"/>
      <c r="D53" s="95"/>
      <c r="E53" s="83"/>
      <c r="F53" s="61">
        <v>4853.95</v>
      </c>
      <c r="G53" s="61">
        <v>0</v>
      </c>
      <c r="H53" s="61">
        <f t="shared" si="11"/>
        <v>4853.95</v>
      </c>
      <c r="I53" s="62" t="s">
        <v>102</v>
      </c>
      <c r="J53" s="99"/>
    </row>
    <row r="54" spans="1:10" ht="21" customHeight="1" x14ac:dyDescent="0.3">
      <c r="A54" s="93"/>
      <c r="B54" s="79"/>
      <c r="C54" s="83"/>
      <c r="D54" s="95"/>
      <c r="E54" s="83"/>
      <c r="F54" s="61">
        <v>1058</v>
      </c>
      <c r="G54" s="61">
        <v>0</v>
      </c>
      <c r="H54" s="61">
        <f t="shared" si="11"/>
        <v>1058</v>
      </c>
      <c r="I54" s="62" t="s">
        <v>103</v>
      </c>
      <c r="J54" s="99"/>
    </row>
    <row r="55" spans="1:10" ht="21" customHeight="1" x14ac:dyDescent="0.3">
      <c r="A55" s="93"/>
      <c r="B55" s="79"/>
      <c r="C55" s="83"/>
      <c r="D55" s="95"/>
      <c r="E55" s="83"/>
      <c r="F55" s="61">
        <v>564.51</v>
      </c>
      <c r="G55" s="61">
        <v>0</v>
      </c>
      <c r="H55" s="61">
        <f t="shared" si="11"/>
        <v>564.51</v>
      </c>
      <c r="I55" s="62" t="s">
        <v>104</v>
      </c>
      <c r="J55" s="99"/>
    </row>
    <row r="56" spans="1:10" ht="21" customHeight="1" x14ac:dyDescent="0.3">
      <c r="A56" s="93"/>
      <c r="B56" s="79"/>
      <c r="C56" s="83"/>
      <c r="D56" s="95"/>
      <c r="E56" s="83"/>
      <c r="F56" s="61">
        <v>798</v>
      </c>
      <c r="G56" s="61">
        <v>0</v>
      </c>
      <c r="H56" s="61">
        <f t="shared" si="11"/>
        <v>798</v>
      </c>
      <c r="I56" s="62" t="s">
        <v>105</v>
      </c>
      <c r="J56" s="99"/>
    </row>
    <row r="57" spans="1:10" ht="21" customHeight="1" x14ac:dyDescent="0.3">
      <c r="A57" s="93"/>
      <c r="B57" s="79"/>
      <c r="C57" s="83"/>
      <c r="D57" s="95"/>
      <c r="E57" s="83"/>
      <c r="F57" s="61">
        <v>954</v>
      </c>
      <c r="G57" s="61">
        <v>0</v>
      </c>
      <c r="H57" s="72">
        <f t="shared" si="11"/>
        <v>954</v>
      </c>
      <c r="I57" s="65" t="s">
        <v>108</v>
      </c>
      <c r="J57" s="99"/>
    </row>
    <row r="58" spans="1:10" ht="21" customHeight="1" x14ac:dyDescent="0.3">
      <c r="A58" s="93"/>
      <c r="B58" s="79"/>
      <c r="C58" s="83"/>
      <c r="D58" s="95"/>
      <c r="E58" s="83"/>
      <c r="F58" s="61">
        <v>1949.99</v>
      </c>
      <c r="G58" s="61">
        <v>0</v>
      </c>
      <c r="H58" s="61">
        <f t="shared" si="11"/>
        <v>1949.99</v>
      </c>
      <c r="I58" s="63" t="s">
        <v>109</v>
      </c>
      <c r="J58" s="99"/>
    </row>
    <row r="59" spans="1:10" ht="21" customHeight="1" x14ac:dyDescent="0.3">
      <c r="A59" s="93"/>
      <c r="B59" s="79"/>
      <c r="C59" s="83"/>
      <c r="D59" s="95"/>
      <c r="E59" s="83"/>
      <c r="F59" s="61">
        <v>609</v>
      </c>
      <c r="G59" s="61">
        <v>0</v>
      </c>
      <c r="H59" s="61">
        <f t="shared" si="11"/>
        <v>609</v>
      </c>
      <c r="I59" s="65" t="s">
        <v>110</v>
      </c>
      <c r="J59" s="99"/>
    </row>
    <row r="60" spans="1:10" ht="21" customHeight="1" x14ac:dyDescent="0.3">
      <c r="A60" s="93"/>
      <c r="B60" s="79"/>
      <c r="C60" s="83"/>
      <c r="D60" s="95"/>
      <c r="E60" s="83"/>
      <c r="F60" s="61">
        <v>2066.9899999999998</v>
      </c>
      <c r="G60" s="61">
        <v>0</v>
      </c>
      <c r="H60" s="61">
        <f t="shared" si="11"/>
        <v>2066.9899999999998</v>
      </c>
      <c r="I60" s="65" t="s">
        <v>111</v>
      </c>
      <c r="J60" s="99"/>
    </row>
    <row r="61" spans="1:10" ht="21" customHeight="1" x14ac:dyDescent="0.3">
      <c r="A61" s="93"/>
      <c r="B61" s="79"/>
      <c r="C61" s="83"/>
      <c r="D61" s="95"/>
      <c r="E61" s="83"/>
      <c r="F61" s="61">
        <v>226</v>
      </c>
      <c r="G61" s="61">
        <v>0</v>
      </c>
      <c r="H61" s="61">
        <f>F61+G61</f>
        <v>226</v>
      </c>
      <c r="I61" s="65" t="s">
        <v>112</v>
      </c>
      <c r="J61" s="99"/>
    </row>
    <row r="62" spans="1:10" ht="21" customHeight="1" x14ac:dyDescent="0.3">
      <c r="A62" s="93"/>
      <c r="B62" s="79"/>
      <c r="C62" s="83"/>
      <c r="D62" s="95"/>
      <c r="E62" s="83"/>
      <c r="F62" s="61">
        <v>28</v>
      </c>
      <c r="G62" s="61">
        <v>0</v>
      </c>
      <c r="H62" s="61">
        <f t="shared" si="11"/>
        <v>28</v>
      </c>
      <c r="I62" s="62" t="s">
        <v>106</v>
      </c>
      <c r="J62" s="99"/>
    </row>
    <row r="63" spans="1:10" ht="21" customHeight="1" x14ac:dyDescent="0.3">
      <c r="A63" s="92"/>
      <c r="B63" s="79"/>
      <c r="C63" s="83"/>
      <c r="D63" s="95"/>
      <c r="E63" s="83"/>
      <c r="F63" s="51">
        <v>60</v>
      </c>
      <c r="G63" s="51">
        <v>0</v>
      </c>
      <c r="H63" s="54">
        <f t="shared" si="11"/>
        <v>60</v>
      </c>
      <c r="I63" s="50" t="s">
        <v>96</v>
      </c>
      <c r="J63" s="99"/>
    </row>
    <row r="64" spans="1:10" s="30" customFormat="1" ht="21" customHeight="1" x14ac:dyDescent="0.3">
      <c r="A64" s="38"/>
      <c r="B64" s="39" t="s">
        <v>40</v>
      </c>
      <c r="C64" s="40">
        <f>SUM(C33)</f>
        <v>28000</v>
      </c>
      <c r="D64" s="40">
        <f t="shared" ref="D64:E64" si="12">SUM(D33)</f>
        <v>1</v>
      </c>
      <c r="E64" s="40">
        <f t="shared" si="12"/>
        <v>28000</v>
      </c>
      <c r="F64" s="40">
        <f>SUM(F33:F63)</f>
        <v>23231.75</v>
      </c>
      <c r="G64" s="40">
        <f>SUM(G33:G63)</f>
        <v>259.67</v>
      </c>
      <c r="H64" s="40">
        <f>SUM(H33:H63)</f>
        <v>23491.42</v>
      </c>
      <c r="I64" s="46"/>
      <c r="J64" s="100"/>
    </row>
    <row r="65" spans="1:10" ht="21" customHeight="1" x14ac:dyDescent="0.3">
      <c r="A65" s="38"/>
      <c r="B65" s="39" t="s">
        <v>41</v>
      </c>
      <c r="C65" s="40">
        <f t="shared" ref="C65:H65" si="13">SUM(C64,C32,C30,C27,C25,C22,C18,C15,C13,C10)</f>
        <v>29500</v>
      </c>
      <c r="D65" s="40">
        <f t="shared" si="13"/>
        <v>4</v>
      </c>
      <c r="E65" s="40">
        <f t="shared" si="13"/>
        <v>29500</v>
      </c>
      <c r="F65" s="40">
        <f t="shared" si="13"/>
        <v>24187.7</v>
      </c>
      <c r="G65" s="40">
        <f t="shared" si="13"/>
        <v>259.67</v>
      </c>
      <c r="H65" s="40">
        <f t="shared" si="13"/>
        <v>24447.37</v>
      </c>
      <c r="I65" s="46"/>
      <c r="J65" s="47"/>
    </row>
    <row r="69" spans="1:10" ht="21" customHeight="1" x14ac:dyDescent="0.3">
      <c r="A69" s="76" t="s">
        <v>42</v>
      </c>
      <c r="B69" s="77"/>
      <c r="C69" s="78" t="s">
        <v>43</v>
      </c>
      <c r="D69" s="78"/>
      <c r="E69" s="78" t="s">
        <v>44</v>
      </c>
      <c r="F69" s="78"/>
      <c r="G69" s="78" t="s">
        <v>45</v>
      </c>
      <c r="H69" s="78"/>
      <c r="I69" s="48" t="s">
        <v>46</v>
      </c>
    </row>
    <row r="70" spans="1:10" ht="21" customHeight="1" x14ac:dyDescent="0.3">
      <c r="A70" s="87">
        <f>E65</f>
        <v>29500</v>
      </c>
      <c r="B70" s="88"/>
      <c r="C70" s="88">
        <f>H65</f>
        <v>24447.37</v>
      </c>
      <c r="D70" s="88"/>
      <c r="E70" s="88">
        <f>F65</f>
        <v>24187.7</v>
      </c>
      <c r="F70" s="88"/>
      <c r="G70" s="88">
        <f>G65</f>
        <v>259.67</v>
      </c>
      <c r="H70" s="88"/>
      <c r="I70" s="49">
        <f>A70-C70</f>
        <v>5052.630000000001</v>
      </c>
    </row>
    <row r="72" spans="1:10" ht="21" customHeight="1" x14ac:dyDescent="0.3">
      <c r="A72" s="41" t="s">
        <v>47</v>
      </c>
      <c r="B72" s="42"/>
      <c r="C72" s="43" t="s">
        <v>48</v>
      </c>
      <c r="D72" s="41"/>
      <c r="E72" s="41" t="s">
        <v>49</v>
      </c>
      <c r="F72" s="41"/>
      <c r="G72" s="41" t="s">
        <v>50</v>
      </c>
      <c r="H72" s="41"/>
      <c r="I72" s="42"/>
    </row>
  </sheetData>
  <mergeCells count="61">
    <mergeCell ref="E33:E63"/>
    <mergeCell ref="J31:J32"/>
    <mergeCell ref="J33:J64"/>
    <mergeCell ref="H4:I5"/>
    <mergeCell ref="J16:J18"/>
    <mergeCell ref="J19:J22"/>
    <mergeCell ref="J23:J25"/>
    <mergeCell ref="J26:J27"/>
    <mergeCell ref="J28:J30"/>
    <mergeCell ref="J4:J5"/>
    <mergeCell ref="J6:J7"/>
    <mergeCell ref="J8:J10"/>
    <mergeCell ref="J11:J13"/>
    <mergeCell ref="J14:J15"/>
    <mergeCell ref="E8:E9"/>
    <mergeCell ref="E11:E12"/>
    <mergeCell ref="E16:E17"/>
    <mergeCell ref="E19:E21"/>
    <mergeCell ref="E23:E24"/>
    <mergeCell ref="C28:C29"/>
    <mergeCell ref="E28:E29"/>
    <mergeCell ref="C33:C63"/>
    <mergeCell ref="D8:D9"/>
    <mergeCell ref="D11:D12"/>
    <mergeCell ref="D16:D17"/>
    <mergeCell ref="D19:D21"/>
    <mergeCell ref="D23:D24"/>
    <mergeCell ref="D28:D29"/>
    <mergeCell ref="D33:D63"/>
    <mergeCell ref="A70:B70"/>
    <mergeCell ref="C70:D70"/>
    <mergeCell ref="E70:F70"/>
    <mergeCell ref="G70:H70"/>
    <mergeCell ref="A6:A7"/>
    <mergeCell ref="A8:A9"/>
    <mergeCell ref="A11:A12"/>
    <mergeCell ref="A16:A17"/>
    <mergeCell ref="A19:A21"/>
    <mergeCell ref="A23:A24"/>
    <mergeCell ref="A28:A29"/>
    <mergeCell ref="A33:A63"/>
    <mergeCell ref="B6:B7"/>
    <mergeCell ref="B33:B63"/>
    <mergeCell ref="C8:C9"/>
    <mergeCell ref="C11:C12"/>
    <mergeCell ref="C2:H2"/>
    <mergeCell ref="C6:E6"/>
    <mergeCell ref="F6:I6"/>
    <mergeCell ref="A69:B69"/>
    <mergeCell ref="C69:D69"/>
    <mergeCell ref="E69:F69"/>
    <mergeCell ref="G69:H69"/>
    <mergeCell ref="B8:B9"/>
    <mergeCell ref="B11:B12"/>
    <mergeCell ref="B16:B17"/>
    <mergeCell ref="B19:B21"/>
    <mergeCell ref="B23:B24"/>
    <mergeCell ref="B28:B29"/>
    <mergeCell ref="C16:C17"/>
    <mergeCell ref="C19:C21"/>
    <mergeCell ref="C23:C24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opLeftCell="A6" workbookViewId="0">
      <selection activeCell="M24" sqref="M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7" t="s">
        <v>53</v>
      </c>
      <c r="G5" s="107"/>
      <c r="H5" s="5" t="s">
        <v>54</v>
      </c>
      <c r="I5" s="4"/>
      <c r="J5" s="107" t="s">
        <v>55</v>
      </c>
      <c r="K5" s="108"/>
    </row>
    <row r="6" spans="2:11" ht="20.100000000000001" customHeight="1" x14ac:dyDescent="0.3">
      <c r="B6" s="6"/>
      <c r="C6" s="7"/>
      <c r="D6" s="8" t="s">
        <v>56</v>
      </c>
      <c r="E6" s="8"/>
      <c r="F6" s="109" t="s">
        <v>57</v>
      </c>
      <c r="G6" s="109"/>
      <c r="H6" s="8" t="s">
        <v>58</v>
      </c>
      <c r="I6" s="7"/>
      <c r="J6" s="109" t="s">
        <v>59</v>
      </c>
      <c r="K6" s="110"/>
    </row>
    <row r="7" spans="2:11" ht="20.100000000000001" customHeight="1" x14ac:dyDescent="0.3">
      <c r="B7" s="6"/>
      <c r="C7" s="7"/>
      <c r="D7" s="8" t="s">
        <v>60</v>
      </c>
      <c r="E7" s="8"/>
      <c r="F7" s="111" t="s">
        <v>93</v>
      </c>
      <c r="G7" s="109"/>
      <c r="H7" s="8" t="s">
        <v>61</v>
      </c>
      <c r="I7" s="22"/>
      <c r="J7" s="109">
        <v>11.5</v>
      </c>
      <c r="K7" s="11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2" t="s">
        <v>92</v>
      </c>
      <c r="K8" s="113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4" t="s">
        <v>1</v>
      </c>
      <c r="C10" s="115"/>
      <c r="D10" s="14" t="s">
        <v>63</v>
      </c>
      <c r="E10" s="116" t="s">
        <v>64</v>
      </c>
      <c r="F10" s="117"/>
      <c r="G10" s="16" t="s">
        <v>65</v>
      </c>
      <c r="H10" s="15" t="s">
        <v>66</v>
      </c>
      <c r="I10" s="116" t="s">
        <v>67</v>
      </c>
      <c r="J10" s="117"/>
      <c r="K10" s="16" t="s">
        <v>68</v>
      </c>
    </row>
    <row r="11" spans="2:11" ht="20.100000000000001" customHeight="1" x14ac:dyDescent="0.3">
      <c r="B11" s="118">
        <v>1</v>
      </c>
      <c r="C11" s="119"/>
      <c r="D11" s="134" t="s">
        <v>69</v>
      </c>
      <c r="E11" s="118" t="s">
        <v>70</v>
      </c>
      <c r="F11" s="119"/>
      <c r="G11" s="17">
        <v>0</v>
      </c>
      <c r="H11" s="17"/>
      <c r="I11" s="120"/>
      <c r="J11" s="121"/>
      <c r="K11" s="24" t="s">
        <v>71</v>
      </c>
    </row>
    <row r="12" spans="2:11" ht="23" customHeight="1" x14ac:dyDescent="0.3">
      <c r="B12" s="118">
        <v>2</v>
      </c>
      <c r="C12" s="119"/>
      <c r="D12" s="135"/>
      <c r="E12" s="122" t="s">
        <v>72</v>
      </c>
      <c r="F12" s="123"/>
      <c r="G12" s="17">
        <v>40.049999999999997</v>
      </c>
      <c r="H12" s="60">
        <v>40.049999999999997</v>
      </c>
      <c r="I12" s="120"/>
      <c r="J12" s="121"/>
      <c r="K12" s="24" t="s">
        <v>71</v>
      </c>
    </row>
    <row r="13" spans="2:11" ht="23" customHeight="1" x14ac:dyDescent="0.3">
      <c r="B13" s="56"/>
      <c r="C13" s="57"/>
      <c r="D13" s="135"/>
      <c r="E13" s="124"/>
      <c r="F13" s="125"/>
      <c r="G13" s="60">
        <v>38</v>
      </c>
      <c r="H13" s="60">
        <v>38</v>
      </c>
      <c r="I13" s="58"/>
      <c r="J13" s="59"/>
      <c r="K13" s="24" t="s">
        <v>114</v>
      </c>
    </row>
    <row r="14" spans="2:11" ht="23" customHeight="1" x14ac:dyDescent="0.3">
      <c r="B14" s="56"/>
      <c r="C14" s="57"/>
      <c r="D14" s="135"/>
      <c r="E14" s="124"/>
      <c r="F14" s="125"/>
      <c r="G14" s="60">
        <v>35</v>
      </c>
      <c r="H14" s="60">
        <v>35</v>
      </c>
      <c r="I14" s="58"/>
      <c r="J14" s="59"/>
      <c r="K14" s="24" t="s">
        <v>115</v>
      </c>
    </row>
    <row r="15" spans="2:11" ht="23" customHeight="1" x14ac:dyDescent="0.3">
      <c r="B15" s="70"/>
      <c r="C15" s="71"/>
      <c r="D15" s="135"/>
      <c r="E15" s="126"/>
      <c r="F15" s="127"/>
      <c r="G15" s="69">
        <v>39.82</v>
      </c>
      <c r="H15" s="69">
        <v>39.82</v>
      </c>
      <c r="I15" s="67"/>
      <c r="J15" s="68"/>
      <c r="K15" s="24" t="s">
        <v>128</v>
      </c>
    </row>
    <row r="16" spans="2:11" ht="20.100000000000001" customHeight="1" x14ac:dyDescent="0.3">
      <c r="B16" s="118">
        <v>3</v>
      </c>
      <c r="C16" s="119"/>
      <c r="D16" s="135"/>
      <c r="E16" s="118" t="s">
        <v>73</v>
      </c>
      <c r="F16" s="119"/>
      <c r="G16" s="17">
        <v>0</v>
      </c>
      <c r="H16" s="17"/>
      <c r="I16" s="120"/>
      <c r="J16" s="121"/>
      <c r="K16" s="24" t="s">
        <v>71</v>
      </c>
    </row>
    <row r="17" spans="1:11" ht="20.100000000000001" customHeight="1" x14ac:dyDescent="0.3">
      <c r="B17" s="118">
        <v>4</v>
      </c>
      <c r="C17" s="119"/>
      <c r="D17" s="135"/>
      <c r="E17" s="118" t="s">
        <v>74</v>
      </c>
      <c r="F17" s="119"/>
      <c r="G17" s="17">
        <v>61</v>
      </c>
      <c r="H17" s="17">
        <v>61</v>
      </c>
      <c r="I17" s="120"/>
      <c r="J17" s="121"/>
      <c r="K17" s="24" t="s">
        <v>127</v>
      </c>
    </row>
    <row r="18" spans="1:11" ht="20.100000000000001" customHeight="1" x14ac:dyDescent="0.3">
      <c r="B18" s="118">
        <v>5</v>
      </c>
      <c r="C18" s="119"/>
      <c r="D18" s="134" t="s">
        <v>39</v>
      </c>
      <c r="E18" s="128" t="s">
        <v>75</v>
      </c>
      <c r="F18" s="128"/>
      <c r="G18" s="17">
        <v>0</v>
      </c>
      <c r="H18" s="17"/>
      <c r="I18" s="120"/>
      <c r="J18" s="121"/>
      <c r="K18" s="24"/>
    </row>
    <row r="19" spans="1:11" ht="20.100000000000001" customHeight="1" x14ac:dyDescent="0.3">
      <c r="B19" s="118">
        <v>6</v>
      </c>
      <c r="C19" s="119"/>
      <c r="D19" s="135"/>
      <c r="E19" s="128"/>
      <c r="F19" s="128"/>
      <c r="G19" s="17">
        <v>0</v>
      </c>
      <c r="H19" s="17"/>
      <c r="I19" s="120"/>
      <c r="J19" s="121"/>
      <c r="K19" s="24"/>
    </row>
    <row r="20" spans="1:11" ht="20.100000000000001" customHeight="1" x14ac:dyDescent="0.3">
      <c r="B20" s="118">
        <v>7</v>
      </c>
      <c r="C20" s="119"/>
      <c r="D20" s="136"/>
      <c r="E20" s="128"/>
      <c r="F20" s="128"/>
      <c r="G20" s="17">
        <v>0</v>
      </c>
      <c r="H20" s="17"/>
      <c r="I20" s="120"/>
      <c r="J20" s="121"/>
      <c r="K20" s="24"/>
    </row>
    <row r="21" spans="1:11" ht="20.100000000000001" customHeight="1" x14ac:dyDescent="0.3">
      <c r="B21" s="116" t="s">
        <v>41</v>
      </c>
      <c r="C21" s="129"/>
      <c r="D21" s="129"/>
      <c r="E21" s="129"/>
      <c r="F21" s="117"/>
      <c r="G21" s="18">
        <f>SUM(G11:G20)</f>
        <v>213.87</v>
      </c>
      <c r="H21" s="18">
        <f>SUM(H11:H20)</f>
        <v>213.87</v>
      </c>
      <c r="I21" s="130">
        <f>SUM(I11:J20)</f>
        <v>0</v>
      </c>
      <c r="J21" s="131"/>
      <c r="K21" s="25"/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 x14ac:dyDescent="0.3">
      <c r="B23" s="132" t="s">
        <v>66</v>
      </c>
      <c r="C23" s="132"/>
      <c r="D23" s="132"/>
      <c r="E23" s="132"/>
      <c r="F23" s="132"/>
      <c r="G23" s="132" t="s">
        <v>76</v>
      </c>
      <c r="H23" s="132"/>
      <c r="I23" s="132"/>
      <c r="J23" s="132"/>
      <c r="K23" s="16" t="s">
        <v>77</v>
      </c>
    </row>
    <row r="24" spans="1:11" ht="20.100000000000001" customHeight="1" x14ac:dyDescent="0.3">
      <c r="B24" s="133">
        <f>H21</f>
        <v>213.87</v>
      </c>
      <c r="C24" s="133"/>
      <c r="D24" s="133"/>
      <c r="E24" s="133"/>
      <c r="F24" s="133"/>
      <c r="G24" s="133">
        <f>I21</f>
        <v>0</v>
      </c>
      <c r="H24" s="133"/>
      <c r="I24" s="133"/>
      <c r="J24" s="133"/>
      <c r="K24" s="27">
        <f>SUM(B24:J24)</f>
        <v>213.87</v>
      </c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3">
      <c r="B26" s="13" t="s">
        <v>78</v>
      </c>
      <c r="C26" s="13"/>
      <c r="D26" s="13"/>
      <c r="E26" s="13"/>
      <c r="F26" s="13" t="s">
        <v>48</v>
      </c>
      <c r="G26" s="13" t="s">
        <v>79</v>
      </c>
      <c r="H26" s="13"/>
      <c r="I26" s="13"/>
      <c r="J26" s="13" t="s">
        <v>50</v>
      </c>
      <c r="K26" s="13"/>
    </row>
    <row r="29" spans="1:11" ht="17.649999999999999" x14ac:dyDescent="0.3">
      <c r="A29" s="73" t="s">
        <v>80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1" spans="1:11" ht="20.100000000000001" customHeight="1" x14ac:dyDescent="0.3">
      <c r="B31" s="3"/>
      <c r="C31" s="4"/>
      <c r="D31" s="5" t="s">
        <v>52</v>
      </c>
      <c r="E31" s="5"/>
      <c r="F31" s="107" t="str">
        <f>F5</f>
        <v>王凤雨</v>
      </c>
      <c r="G31" s="107"/>
      <c r="H31" s="5" t="s">
        <v>54</v>
      </c>
      <c r="I31" s="4"/>
      <c r="J31" s="107" t="str">
        <f>J5</f>
        <v>助理</v>
      </c>
      <c r="K31" s="108"/>
    </row>
    <row r="32" spans="1:11" ht="20.100000000000001" customHeight="1" x14ac:dyDescent="0.3">
      <c r="B32" s="6"/>
      <c r="C32" s="7"/>
      <c r="D32" s="8" t="s">
        <v>56</v>
      </c>
      <c r="E32" s="8"/>
      <c r="F32" s="109" t="str">
        <f>F6</f>
        <v>北京</v>
      </c>
      <c r="G32" s="109"/>
      <c r="H32" s="8" t="s">
        <v>58</v>
      </c>
      <c r="I32" s="7"/>
      <c r="J32" s="109" t="str">
        <f>J6</f>
        <v>企划活动部</v>
      </c>
      <c r="K32" s="110"/>
    </row>
    <row r="33" spans="2:11" ht="20.100000000000001" customHeight="1" x14ac:dyDescent="0.3">
      <c r="B33" s="6"/>
      <c r="C33" s="7"/>
      <c r="D33" s="8" t="s">
        <v>60</v>
      </c>
      <c r="E33" s="8"/>
      <c r="F33" s="111" t="str">
        <f>F7</f>
        <v>10.22-23</v>
      </c>
      <c r="G33" s="109"/>
      <c r="H33" s="8" t="s">
        <v>61</v>
      </c>
      <c r="I33" s="22"/>
      <c r="J33" s="109">
        <f>J7</f>
        <v>11.5</v>
      </c>
      <c r="K33" s="110"/>
    </row>
    <row r="34" spans="2:11" ht="20.100000000000001" customHeight="1" x14ac:dyDescent="0.3">
      <c r="B34" s="9"/>
      <c r="C34" s="10"/>
      <c r="D34" s="11"/>
      <c r="E34" s="11"/>
      <c r="F34" s="12"/>
      <c r="G34" s="12"/>
      <c r="H34" s="11" t="s">
        <v>62</v>
      </c>
      <c r="I34" s="23"/>
      <c r="J34" s="112" t="str">
        <f>J8</f>
        <v>HMZA-201022-MOM690</v>
      </c>
      <c r="K34" s="113"/>
    </row>
    <row r="35" spans="2:11" ht="20.100000000000001" customHeight="1" x14ac:dyDescent="0.3"/>
    <row r="36" spans="2:11" ht="20.100000000000001" customHeight="1" x14ac:dyDescent="0.3">
      <c r="B36" s="128"/>
      <c r="C36" s="128"/>
      <c r="D36" s="19" t="s">
        <v>81</v>
      </c>
      <c r="E36" s="128" t="s">
        <v>82</v>
      </c>
      <c r="F36" s="128"/>
      <c r="G36" s="17" t="s">
        <v>83</v>
      </c>
      <c r="H36" s="17" t="s">
        <v>84</v>
      </c>
      <c r="I36" s="137" t="s">
        <v>41</v>
      </c>
      <c r="J36" s="137"/>
      <c r="K36" s="28" t="s">
        <v>68</v>
      </c>
    </row>
    <row r="37" spans="2:11" ht="20.100000000000001" customHeight="1" x14ac:dyDescent="0.3">
      <c r="B37" s="128">
        <v>1</v>
      </c>
      <c r="C37" s="128"/>
      <c r="D37" s="20" t="s">
        <v>94</v>
      </c>
      <c r="E37" s="128" t="s">
        <v>95</v>
      </c>
      <c r="F37" s="128"/>
      <c r="G37" s="17">
        <v>100</v>
      </c>
      <c r="H37" s="17">
        <v>2</v>
      </c>
      <c r="I37" s="120">
        <f>G37*H37</f>
        <v>200</v>
      </c>
      <c r="J37" s="121"/>
      <c r="K37" s="29"/>
    </row>
    <row r="38" spans="2:11" ht="20.100000000000001" customHeight="1" x14ac:dyDescent="0.3">
      <c r="B38" s="128">
        <v>2</v>
      </c>
      <c r="C38" s="128"/>
      <c r="D38" s="20"/>
      <c r="E38" s="128"/>
      <c r="F38" s="128"/>
      <c r="G38" s="17">
        <v>200</v>
      </c>
      <c r="H38" s="17">
        <v>0</v>
      </c>
      <c r="I38" s="120">
        <f t="shared" ref="I38:I39" si="0">G38*H38</f>
        <v>0</v>
      </c>
      <c r="J38" s="121"/>
      <c r="K38" s="29"/>
    </row>
    <row r="39" spans="2:11" ht="20.100000000000001" customHeight="1" x14ac:dyDescent="0.3">
      <c r="B39" s="128">
        <v>3</v>
      </c>
      <c r="C39" s="128"/>
      <c r="D39" s="20"/>
      <c r="E39" s="128"/>
      <c r="F39" s="128"/>
      <c r="G39" s="17">
        <v>0</v>
      </c>
      <c r="H39" s="17">
        <v>0</v>
      </c>
      <c r="I39" s="120">
        <f t="shared" si="0"/>
        <v>0</v>
      </c>
      <c r="J39" s="121"/>
      <c r="K39" s="29"/>
    </row>
    <row r="40" spans="2:11" ht="20.100000000000001" customHeight="1" x14ac:dyDescent="0.3">
      <c r="B40" s="116" t="s">
        <v>41</v>
      </c>
      <c r="C40" s="129"/>
      <c r="D40" s="129"/>
      <c r="E40" s="129"/>
      <c r="F40" s="117"/>
      <c r="G40" s="18"/>
      <c r="H40" s="18">
        <f>SUM(H22:H39)</f>
        <v>2</v>
      </c>
      <c r="I40" s="130">
        <f>SUM(I37:J39)</f>
        <v>200</v>
      </c>
      <c r="J40" s="131"/>
      <c r="K40" s="25"/>
    </row>
    <row r="41" spans="2:11" ht="20.100000000000001" customHeight="1" x14ac:dyDescent="0.3">
      <c r="B41" s="13" t="s">
        <v>78</v>
      </c>
      <c r="C41" s="13"/>
      <c r="D41" s="13"/>
      <c r="E41" s="13"/>
      <c r="F41" s="13" t="s">
        <v>48</v>
      </c>
      <c r="G41" s="13" t="s">
        <v>79</v>
      </c>
      <c r="H41" s="13"/>
      <c r="I41" s="13"/>
      <c r="J41" s="13" t="s">
        <v>50</v>
      </c>
      <c r="K41" s="13"/>
    </row>
  </sheetData>
  <mergeCells count="62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6:C16"/>
    <mergeCell ref="E16:F16"/>
    <mergeCell ref="I16:J16"/>
    <mergeCell ref="B17:C17"/>
    <mergeCell ref="E17:F17"/>
    <mergeCell ref="I17:J17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2020-11-09T11:58:25Z</cp:lastPrinted>
  <dcterms:created xsi:type="dcterms:W3CDTF">2014-04-15T08:52:00Z</dcterms:created>
  <dcterms:modified xsi:type="dcterms:W3CDTF">2020-11-09T11:59:15Z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