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个人/桌面/美的/投标/"/>
    </mc:Choice>
  </mc:AlternateContent>
  <xr:revisionPtr revIDLastSave="0" documentId="13_ncr:1_{78616667-E8F7-1F43-BC76-E827C0293B24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报价" sheetId="1" r:id="rId1"/>
    <sheet name="主论坛A1A2" sheetId="2" r:id="rId2"/>
    <sheet name="分论坛D1D2" sheetId="5" r:id="rId3"/>
    <sheet name="展区" sheetId="3" r:id="rId4"/>
    <sheet name="酒店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00" i="1"/>
  <c r="H101" i="1"/>
  <c r="H102" i="1"/>
  <c r="H103" i="1"/>
  <c r="H104" i="1"/>
  <c r="H105" i="1"/>
  <c r="H106" i="1"/>
  <c r="H107" i="1"/>
  <c r="H108" i="1"/>
  <c r="H109" i="1"/>
  <c r="H110" i="1"/>
  <c r="H99" i="1"/>
  <c r="H91" i="1"/>
  <c r="H92" i="1"/>
  <c r="H93" i="1"/>
  <c r="H94" i="1"/>
  <c r="H85" i="1"/>
  <c r="H79" i="1"/>
  <c r="H84" i="1"/>
  <c r="H67" i="1"/>
  <c r="H68" i="1"/>
  <c r="H69" i="1"/>
  <c r="H70" i="1"/>
  <c r="H71" i="1"/>
  <c r="H72" i="1"/>
  <c r="H73" i="1"/>
  <c r="H41" i="1"/>
  <c r="H42" i="1"/>
  <c r="H43" i="1"/>
  <c r="H44" i="1"/>
  <c r="H45" i="1"/>
  <c r="H46" i="1"/>
  <c r="H47" i="1"/>
  <c r="H48" i="1"/>
  <c r="H53" i="1"/>
  <c r="H55" i="1"/>
  <c r="H56" i="1"/>
  <c r="H57" i="1"/>
  <c r="H58" i="1"/>
  <c r="H59" i="1"/>
  <c r="H60" i="1"/>
  <c r="H61" i="1"/>
  <c r="H62" i="1"/>
  <c r="H63" i="1"/>
  <c r="H64" i="1"/>
  <c r="H65" i="1"/>
  <c r="H66" i="1"/>
  <c r="H5" i="1"/>
  <c r="H7" i="1"/>
  <c r="H10" i="1"/>
  <c r="H12" i="1"/>
  <c r="H22" i="1"/>
  <c r="H26" i="1"/>
  <c r="H28" i="1"/>
  <c r="H29" i="1"/>
  <c r="H31" i="1"/>
  <c r="H32" i="1"/>
  <c r="H4" i="1"/>
  <c r="H111" i="1" l="1"/>
  <c r="H102" i="3" l="1"/>
  <c r="H101" i="3"/>
  <c r="H100" i="3"/>
  <c r="H99" i="3"/>
  <c r="H98" i="3"/>
  <c r="H73" i="3"/>
  <c r="H74" i="3" s="1"/>
  <c r="H71" i="3"/>
  <c r="H70" i="3"/>
  <c r="H72" i="3" s="1"/>
  <c r="H68" i="3"/>
  <c r="H67" i="3"/>
  <c r="H66" i="3"/>
  <c r="H64" i="3"/>
  <c r="H63" i="3"/>
  <c r="H62" i="3"/>
  <c r="H61" i="3"/>
  <c r="H47" i="3"/>
  <c r="H46" i="3"/>
  <c r="H123" i="3"/>
  <c r="H122" i="3"/>
  <c r="H121" i="3"/>
  <c r="H120" i="3"/>
  <c r="H119" i="3"/>
  <c r="H118" i="3"/>
  <c r="H117" i="3"/>
  <c r="H116" i="3"/>
  <c r="H114" i="3"/>
  <c r="H113" i="3"/>
  <c r="H112" i="3"/>
  <c r="H111" i="3"/>
  <c r="H110" i="3"/>
  <c r="H109" i="3"/>
  <c r="H107" i="3"/>
  <c r="H106" i="3"/>
  <c r="H105" i="3"/>
  <c r="H104" i="3"/>
  <c r="H103" i="3"/>
  <c r="H97" i="3"/>
  <c r="H96" i="3"/>
  <c r="H95" i="3"/>
  <c r="H94" i="3"/>
  <c r="H93" i="3"/>
  <c r="H92" i="3"/>
  <c r="H91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59" i="3"/>
  <c r="H58" i="3"/>
  <c r="H57" i="3"/>
  <c r="H56" i="3"/>
  <c r="H55" i="3"/>
  <c r="H54" i="3"/>
  <c r="H53" i="3"/>
  <c r="H52" i="3"/>
  <c r="H51" i="3"/>
  <c r="H50" i="3"/>
  <c r="H49" i="3"/>
  <c r="H48" i="3"/>
  <c r="H45" i="3"/>
  <c r="H44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6" i="3"/>
  <c r="H25" i="3"/>
  <c r="H24" i="3"/>
  <c r="H23" i="3"/>
  <c r="H22" i="3"/>
  <c r="H21" i="3"/>
  <c r="H20" i="3"/>
  <c r="H18" i="3"/>
  <c r="H17" i="3"/>
  <c r="H16" i="3"/>
  <c r="H15" i="3"/>
  <c r="H14" i="3"/>
  <c r="H13" i="3"/>
  <c r="H12" i="3"/>
  <c r="H7" i="3"/>
  <c r="H8" i="3"/>
  <c r="H9" i="3"/>
  <c r="H10" i="3"/>
  <c r="H6" i="3"/>
  <c r="H53" i="5"/>
  <c r="H52" i="5"/>
  <c r="H51" i="5"/>
  <c r="H50" i="5"/>
  <c r="H49" i="5"/>
  <c r="H48" i="5"/>
  <c r="H47" i="5"/>
  <c r="H46" i="5"/>
  <c r="H45" i="5"/>
  <c r="H54" i="5" s="1"/>
  <c r="G54" i="1" s="1"/>
  <c r="H54" i="1" s="1"/>
  <c r="H44" i="5"/>
  <c r="H42" i="5"/>
  <c r="H41" i="5"/>
  <c r="H40" i="5"/>
  <c r="H39" i="5"/>
  <c r="H38" i="5"/>
  <c r="H37" i="5"/>
  <c r="H36" i="5"/>
  <c r="H35" i="5"/>
  <c r="H43" i="5" s="1"/>
  <c r="G49" i="1" s="1"/>
  <c r="H49" i="1" s="1"/>
  <c r="H44" i="2"/>
  <c r="H50" i="2"/>
  <c r="H49" i="2"/>
  <c r="H48" i="2"/>
  <c r="H47" i="2"/>
  <c r="H43" i="2"/>
  <c r="H52" i="2" s="1"/>
  <c r="H46" i="2"/>
  <c r="H45" i="2"/>
  <c r="H51" i="2"/>
  <c r="H42" i="2"/>
  <c r="H41" i="2"/>
  <c r="H40" i="2"/>
  <c r="H29" i="4"/>
  <c r="H30" i="4" s="1"/>
  <c r="G81" i="1" s="1"/>
  <c r="H81" i="1" s="1"/>
  <c r="H28" i="4"/>
  <c r="H27" i="4"/>
  <c r="H25" i="4"/>
  <c r="H24" i="4"/>
  <c r="H23" i="4"/>
  <c r="H22" i="4"/>
  <c r="H21" i="4"/>
  <c r="H26" i="4" s="1"/>
  <c r="G80" i="1" s="1"/>
  <c r="H80" i="1" s="1"/>
  <c r="H3" i="3"/>
  <c r="H4" i="3"/>
  <c r="H11" i="4"/>
  <c r="H12" i="4"/>
  <c r="H13" i="4"/>
  <c r="H14" i="4"/>
  <c r="H15" i="4"/>
  <c r="H16" i="4"/>
  <c r="H17" i="4"/>
  <c r="H18" i="4"/>
  <c r="H19" i="4"/>
  <c r="H4" i="4"/>
  <c r="H5" i="4"/>
  <c r="H6" i="4"/>
  <c r="H7" i="4"/>
  <c r="H8" i="4"/>
  <c r="H10" i="4"/>
  <c r="H3" i="4"/>
  <c r="H24" i="5"/>
  <c r="H25" i="5"/>
  <c r="H26" i="5"/>
  <c r="H27" i="5"/>
  <c r="H28" i="5"/>
  <c r="H29" i="5"/>
  <c r="H30" i="5"/>
  <c r="H31" i="5"/>
  <c r="H32" i="5"/>
  <c r="H33" i="5"/>
  <c r="H20" i="5"/>
  <c r="H21" i="5"/>
  <c r="H23" i="5"/>
  <c r="H19" i="5"/>
  <c r="H18" i="5"/>
  <c r="H17" i="5"/>
  <c r="H16" i="5"/>
  <c r="H15" i="5"/>
  <c r="H14" i="5"/>
  <c r="H13" i="5"/>
  <c r="H12" i="5"/>
  <c r="H3" i="5"/>
  <c r="G37" i="1" l="1"/>
  <c r="H65" i="3"/>
  <c r="G23" i="1" s="1"/>
  <c r="H23" i="1" s="1"/>
  <c r="G25" i="1"/>
  <c r="H25" i="1" s="1"/>
  <c r="H69" i="3"/>
  <c r="H60" i="3"/>
  <c r="H19" i="3"/>
  <c r="H11" i="3"/>
  <c r="H5" i="3"/>
  <c r="H125" i="3" s="1"/>
  <c r="H124" i="3"/>
  <c r="H108" i="3"/>
  <c r="H115" i="3"/>
  <c r="H43" i="3"/>
  <c r="H89" i="3"/>
  <c r="H27" i="3"/>
  <c r="H20" i="4"/>
  <c r="G8" i="1" l="1"/>
  <c r="H8" i="1" s="1"/>
  <c r="G6" i="1"/>
  <c r="H6" i="1" s="1"/>
  <c r="G30" i="1"/>
  <c r="H30" i="1" s="1"/>
  <c r="G27" i="1"/>
  <c r="H27" i="1" s="1"/>
  <c r="G13" i="1"/>
  <c r="H13" i="1" s="1"/>
  <c r="G11" i="1"/>
  <c r="H11" i="1" s="1"/>
  <c r="G21" i="1"/>
  <c r="H21" i="1" s="1"/>
  <c r="G24" i="1"/>
  <c r="H24" i="1" s="1"/>
  <c r="G9" i="1"/>
  <c r="H9" i="1" s="1"/>
  <c r="G82" i="1"/>
  <c r="H82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H9" i="4"/>
  <c r="H31" i="4" s="1"/>
  <c r="H34" i="5"/>
  <c r="H11" i="5"/>
  <c r="H55" i="5" s="1"/>
  <c r="H22" i="5"/>
  <c r="G52" i="1" s="1"/>
  <c r="H52" i="1" s="1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25" i="2"/>
  <c r="H15" i="2"/>
  <c r="H16" i="2"/>
  <c r="H17" i="2"/>
  <c r="H18" i="2"/>
  <c r="H19" i="2"/>
  <c r="H20" i="2"/>
  <c r="H21" i="2"/>
  <c r="H22" i="2"/>
  <c r="H23" i="2"/>
  <c r="H14" i="2"/>
  <c r="H4" i="2"/>
  <c r="H5" i="2"/>
  <c r="H6" i="2"/>
  <c r="H7" i="2"/>
  <c r="H8" i="2"/>
  <c r="H9" i="2"/>
  <c r="H10" i="2"/>
  <c r="H11" i="2"/>
  <c r="H12" i="2"/>
  <c r="H3" i="2"/>
  <c r="H121" i="1"/>
  <c r="H122" i="1"/>
  <c r="H118" i="1"/>
  <c r="H119" i="1"/>
  <c r="H120" i="1"/>
  <c r="H33" i="1" l="1"/>
  <c r="G50" i="1"/>
  <c r="H50" i="1" s="1"/>
  <c r="G51" i="1"/>
  <c r="H51" i="1" s="1"/>
  <c r="G83" i="1"/>
  <c r="H83" i="1" s="1"/>
  <c r="H24" i="2"/>
  <c r="G40" i="1" s="1"/>
  <c r="H40" i="1" s="1"/>
  <c r="H39" i="2"/>
  <c r="H13" i="2"/>
  <c r="H90" i="1"/>
  <c r="H95" i="1" s="1"/>
  <c r="H78" i="1"/>
  <c r="H37" i="1"/>
  <c r="H115" i="1"/>
  <c r="H116" i="1"/>
  <c r="H117" i="1"/>
  <c r="G39" i="1" l="1"/>
  <c r="H39" i="1" s="1"/>
  <c r="H53" i="2"/>
  <c r="H123" i="1"/>
  <c r="G38" i="1"/>
  <c r="H86" i="1"/>
  <c r="H38" i="1" l="1"/>
  <c r="H74" i="1" s="1"/>
  <c r="H124" i="1" s="1"/>
  <c r="H125" i="1" l="1"/>
  <c r="H126" i="1" s="1"/>
</calcChain>
</file>

<file path=xl/sharedStrings.xml><?xml version="1.0" encoding="utf-8"?>
<sst xmlns="http://schemas.openxmlformats.org/spreadsheetml/2006/main" count="974" uniqueCount="352">
  <si>
    <t>序号</t>
    <phoneticPr fontId="1" type="noConversion"/>
  </si>
  <si>
    <t>区域</t>
    <phoneticPr fontId="1" type="noConversion"/>
  </si>
  <si>
    <t>项目</t>
    <phoneticPr fontId="1" type="noConversion"/>
  </si>
  <si>
    <t>明细</t>
    <phoneticPr fontId="1" type="noConversion"/>
  </si>
  <si>
    <t>数量</t>
    <phoneticPr fontId="1" type="noConversion"/>
  </si>
  <si>
    <t>单位</t>
    <phoneticPr fontId="1" type="noConversion"/>
  </si>
  <si>
    <t>门头</t>
    <phoneticPr fontId="1" type="noConversion"/>
  </si>
  <si>
    <t>会场指引</t>
    <phoneticPr fontId="1" type="noConversion"/>
  </si>
  <si>
    <t>台卡</t>
    <phoneticPr fontId="1" type="noConversion"/>
  </si>
  <si>
    <t>椅背贴</t>
    <phoneticPr fontId="1" type="noConversion"/>
  </si>
  <si>
    <t>麦套</t>
  </si>
  <si>
    <t>会议开场视频</t>
    <phoneticPr fontId="2" type="noConversion"/>
  </si>
  <si>
    <t>画面设计类</t>
    <phoneticPr fontId="1" type="noConversion"/>
  </si>
  <si>
    <t>主KV设计</t>
    <phoneticPr fontId="2" type="noConversion"/>
  </si>
  <si>
    <t>主KV延展物料画面设计</t>
    <phoneticPr fontId="2" type="noConversion"/>
  </si>
  <si>
    <t>讲台包边</t>
    <phoneticPr fontId="1" type="noConversion"/>
  </si>
  <si>
    <t>单价（不含税）</t>
    <phoneticPr fontId="1" type="noConversion"/>
  </si>
  <si>
    <t>总价（不含税）</t>
    <phoneticPr fontId="1" type="noConversion"/>
  </si>
  <si>
    <t>备注</t>
    <phoneticPr fontId="1" type="noConversion"/>
  </si>
  <si>
    <t>小计</t>
    <phoneticPr fontId="1" type="noConversion"/>
  </si>
  <si>
    <t>签到区域</t>
    <phoneticPr fontId="1" type="noConversion"/>
  </si>
  <si>
    <t>屏幕</t>
    <phoneticPr fontId="1" type="noConversion"/>
  </si>
  <si>
    <t>大屏</t>
    <phoneticPr fontId="1" type="noConversion"/>
  </si>
  <si>
    <t>创意设计</t>
    <phoneticPr fontId="1" type="noConversion"/>
  </si>
  <si>
    <t>鲜花</t>
    <phoneticPr fontId="1" type="noConversion"/>
  </si>
  <si>
    <t>分论坛介绍</t>
    <phoneticPr fontId="1" type="noConversion"/>
  </si>
  <si>
    <t>峰会</t>
    <phoneticPr fontId="1" type="noConversion"/>
  </si>
  <si>
    <t>主持人</t>
    <phoneticPr fontId="1" type="noConversion"/>
  </si>
  <si>
    <t>礼仪</t>
    <phoneticPr fontId="1" type="noConversion"/>
  </si>
  <si>
    <t>化妆师</t>
    <phoneticPr fontId="1" type="noConversion"/>
  </si>
  <si>
    <t>兼职</t>
    <phoneticPr fontId="1" type="noConversion"/>
  </si>
  <si>
    <t>开场视频</t>
    <phoneticPr fontId="1" type="noConversion"/>
  </si>
  <si>
    <t>串场视频</t>
    <phoneticPr fontId="1" type="noConversion"/>
  </si>
  <si>
    <t>表演</t>
    <phoneticPr fontId="1" type="noConversion"/>
  </si>
  <si>
    <t>乐队</t>
    <phoneticPr fontId="1" type="noConversion"/>
  </si>
  <si>
    <t>开场表演</t>
    <phoneticPr fontId="1" type="noConversion"/>
  </si>
  <si>
    <t>包含服装</t>
    <phoneticPr fontId="1" type="noConversion"/>
  </si>
  <si>
    <t>搭建运输</t>
    <phoneticPr fontId="1" type="noConversion"/>
  </si>
  <si>
    <t>运输</t>
    <phoneticPr fontId="1" type="noConversion"/>
  </si>
  <si>
    <t>搭建、搬运</t>
    <phoneticPr fontId="1" type="noConversion"/>
  </si>
  <si>
    <t>含税合计</t>
    <phoneticPr fontId="1" type="noConversion"/>
  </si>
  <si>
    <t>人次</t>
    <phoneticPr fontId="1" type="noConversion"/>
  </si>
  <si>
    <t>项</t>
    <phoneticPr fontId="1" type="noConversion"/>
  </si>
  <si>
    <t>道旗</t>
    <phoneticPr fontId="1" type="noConversion"/>
  </si>
  <si>
    <t>项</t>
    <phoneticPr fontId="1" type="noConversion"/>
  </si>
  <si>
    <t>背景板</t>
    <phoneticPr fontId="1" type="noConversion"/>
  </si>
  <si>
    <t>摄影</t>
    <phoneticPr fontId="1" type="noConversion"/>
  </si>
  <si>
    <t>摄像</t>
    <phoneticPr fontId="1" type="noConversion"/>
  </si>
  <si>
    <t>摇臂</t>
    <phoneticPr fontId="1" type="noConversion"/>
  </si>
  <si>
    <t>摄影摄像</t>
    <phoneticPr fontId="1" type="noConversion"/>
  </si>
  <si>
    <t>导播</t>
    <phoneticPr fontId="1" type="noConversion"/>
  </si>
  <si>
    <t>含搭建及撤场10车次</t>
    <phoneticPr fontId="1" type="noConversion"/>
  </si>
  <si>
    <t>主结构</t>
    <phoneticPr fontId="1" type="noConversion"/>
  </si>
  <si>
    <t>电台级别，包含服装</t>
    <phoneticPr fontId="1" type="noConversion"/>
  </si>
  <si>
    <t xml:space="preserve">酒店
</t>
    <phoneticPr fontId="1" type="noConversion"/>
  </si>
  <si>
    <t>含助理2人2天</t>
    <phoneticPr fontId="1" type="noConversion"/>
  </si>
  <si>
    <t>分论坛</t>
    <phoneticPr fontId="1" type="noConversion"/>
  </si>
  <si>
    <t xml:space="preserve"> PART1 平行会场公共区域</t>
    <phoneticPr fontId="1" type="noConversion"/>
  </si>
  <si>
    <t>包含核销、礼品派发</t>
    <phoneticPr fontId="1" type="noConversion"/>
  </si>
  <si>
    <t>2022true大会执行报价单</t>
    <phoneticPr fontId="1" type="noConversion"/>
  </si>
  <si>
    <t>礼品展示区</t>
    <phoneticPr fontId="1" type="noConversion"/>
  </si>
  <si>
    <t>大型互动结构</t>
    <phoneticPr fontId="1" type="noConversion"/>
  </si>
  <si>
    <t>iBUILDING展区
（A区）</t>
    <phoneticPr fontId="1" type="noConversion"/>
  </si>
  <si>
    <t>低碳、智能
(B区）</t>
    <phoneticPr fontId="1" type="noConversion"/>
  </si>
  <si>
    <t>产业数字化区
（C区）</t>
    <phoneticPr fontId="1" type="noConversion"/>
  </si>
  <si>
    <t>低碳区</t>
    <phoneticPr fontId="1" type="noConversion"/>
  </si>
  <si>
    <t>智能区</t>
    <phoneticPr fontId="1" type="noConversion"/>
  </si>
  <si>
    <t>氟机</t>
    <phoneticPr fontId="1" type="noConversion"/>
  </si>
  <si>
    <t>水机</t>
    <phoneticPr fontId="1" type="noConversion"/>
  </si>
  <si>
    <t>美控</t>
    <phoneticPr fontId="1" type="noConversion"/>
  </si>
  <si>
    <t>LINVOL</t>
    <phoneticPr fontId="1" type="noConversion"/>
  </si>
  <si>
    <t>CLIVET</t>
    <phoneticPr fontId="1" type="noConversion"/>
  </si>
  <si>
    <t>行业应用
（D区）</t>
    <phoneticPr fontId="1" type="noConversion"/>
  </si>
  <si>
    <t>总体介绍</t>
    <phoneticPr fontId="1" type="noConversion"/>
  </si>
  <si>
    <t>智慧园区</t>
    <phoneticPr fontId="1" type="noConversion"/>
  </si>
  <si>
    <t>智慧医疗</t>
    <phoneticPr fontId="1" type="noConversion"/>
  </si>
  <si>
    <t>基建/轨道交通</t>
    <phoneticPr fontId="1" type="noConversion"/>
  </si>
  <si>
    <t>智慧工业</t>
    <phoneticPr fontId="1" type="noConversion"/>
  </si>
  <si>
    <t>海外直播专区
（E区）</t>
    <phoneticPr fontId="1" type="noConversion"/>
  </si>
  <si>
    <t>标准展位
40个</t>
    <phoneticPr fontId="1" type="noConversion"/>
  </si>
  <si>
    <t>电视</t>
    <phoneticPr fontId="1" type="noConversion"/>
  </si>
  <si>
    <t>桌椅</t>
    <phoneticPr fontId="1" type="noConversion"/>
  </si>
  <si>
    <t>A1 主会场布置</t>
    <phoneticPr fontId="1" type="noConversion"/>
  </si>
  <si>
    <t>灯光</t>
    <phoneticPr fontId="1" type="noConversion"/>
  </si>
  <si>
    <t>音响</t>
    <phoneticPr fontId="1" type="noConversion"/>
  </si>
  <si>
    <t>舞台</t>
    <phoneticPr fontId="1" type="noConversion"/>
  </si>
  <si>
    <t>A2 分会场场布置</t>
    <phoneticPr fontId="1" type="noConversion"/>
  </si>
  <si>
    <t>D1 分会场场布置</t>
    <phoneticPr fontId="1" type="noConversion"/>
  </si>
  <si>
    <t>D2分会场场布置</t>
    <phoneticPr fontId="1" type="noConversion"/>
  </si>
  <si>
    <t>专访室布置</t>
    <phoneticPr fontId="1" type="noConversion"/>
  </si>
  <si>
    <t>群访室布置</t>
    <phoneticPr fontId="1" type="noConversion"/>
  </si>
  <si>
    <t>休息室布置2个</t>
    <phoneticPr fontId="1" type="noConversion"/>
  </si>
  <si>
    <t>其他平面物料</t>
    <phoneticPr fontId="1" type="noConversion"/>
  </si>
  <si>
    <t>手卡</t>
    <phoneticPr fontId="1" type="noConversion"/>
  </si>
  <si>
    <t>主论坛、分论坛都需要</t>
    <phoneticPr fontId="1" type="noConversion"/>
  </si>
  <si>
    <t>PPT 美化</t>
    <phoneticPr fontId="1" type="noConversion"/>
  </si>
  <si>
    <t>设计模板甲方提供</t>
    <phoneticPr fontId="1" type="noConversion"/>
  </si>
  <si>
    <t>邀请函</t>
    <phoneticPr fontId="1" type="noConversion"/>
  </si>
  <si>
    <t>参会证</t>
    <phoneticPr fontId="1" type="noConversion"/>
  </si>
  <si>
    <t>嘉宾/工作人员/普通观众</t>
    <phoneticPr fontId="1" type="noConversion"/>
  </si>
  <si>
    <t>分论坛指引</t>
    <phoneticPr fontId="1" type="noConversion"/>
  </si>
  <si>
    <t xml:space="preserve"> PART2  A1、A2、D1、D2会议厅</t>
    <phoneticPr fontId="1" type="noConversion"/>
  </si>
  <si>
    <t xml:space="preserve"> PART3  酒店布置</t>
    <phoneticPr fontId="1" type="noConversion"/>
  </si>
  <si>
    <t>酒会指引</t>
    <phoneticPr fontId="1" type="noConversion"/>
  </si>
  <si>
    <t>大堂签到区</t>
    <phoneticPr fontId="1" type="noConversion"/>
  </si>
  <si>
    <t>宴会厅舞台搭建</t>
    <phoneticPr fontId="1" type="noConversion"/>
  </si>
  <si>
    <t>环境物料布置</t>
    <phoneticPr fontId="1" type="noConversion"/>
  </si>
  <si>
    <t>高脚桌椅</t>
    <phoneticPr fontId="1" type="noConversion"/>
  </si>
  <si>
    <t>如酒店数量不够，需补充</t>
    <phoneticPr fontId="1" type="noConversion"/>
  </si>
  <si>
    <t>桌面装饰</t>
    <phoneticPr fontId="1" type="noConversion"/>
  </si>
  <si>
    <t xml:space="preserve"> PART4 视频</t>
    <phoneticPr fontId="1" type="noConversion"/>
  </si>
  <si>
    <t>13号上午，14号上午</t>
    <phoneticPr fontId="1" type="noConversion"/>
  </si>
  <si>
    <t>13号晚上</t>
    <phoneticPr fontId="1" type="noConversion"/>
  </si>
  <si>
    <t>13号晚上（形式可创意）</t>
    <phoneticPr fontId="1" type="noConversion"/>
  </si>
  <si>
    <t>包含分会场使</t>
    <phoneticPr fontId="1" type="noConversion"/>
  </si>
  <si>
    <t>同传小屋</t>
    <phoneticPr fontId="1" type="noConversion"/>
  </si>
  <si>
    <t xml:space="preserve"> PART5 第三方人员</t>
    <phoneticPr fontId="1" type="noConversion"/>
  </si>
  <si>
    <t>PART6 其他</t>
    <phoneticPr fontId="1" type="noConversion"/>
  </si>
  <si>
    <t>会议中心第三方费用</t>
    <phoneticPr fontId="1" type="noConversion"/>
  </si>
  <si>
    <t>1+2+3+4+5+6+合计</t>
    <phoneticPr fontId="1" type="noConversion"/>
  </si>
  <si>
    <t>会务系统</t>
    <phoneticPr fontId="1" type="noConversion"/>
  </si>
  <si>
    <t>会务系统线下物料制作</t>
    <phoneticPr fontId="1" type="noConversion"/>
  </si>
  <si>
    <t>打卡区域线下物料制作</t>
    <phoneticPr fontId="1" type="noConversion"/>
  </si>
  <si>
    <t>会务系统甲方开发，线下物料需乙方提供</t>
    <phoneticPr fontId="1" type="noConversion"/>
  </si>
  <si>
    <t>项</t>
  </si>
  <si>
    <t>个</t>
    <phoneticPr fontId="1" type="noConversion"/>
  </si>
  <si>
    <t>页</t>
    <phoneticPr fontId="1" type="noConversion"/>
  </si>
  <si>
    <t>份</t>
    <phoneticPr fontId="1" type="noConversion"/>
  </si>
  <si>
    <t>张</t>
    <phoneticPr fontId="1" type="noConversion"/>
  </si>
  <si>
    <t>大会主kv*1+分论坛kv*2</t>
    <phoneticPr fontId="1" type="noConversion"/>
  </si>
  <si>
    <t>台</t>
    <phoneticPr fontId="1" type="noConversion"/>
  </si>
  <si>
    <t>同传</t>
    <phoneticPr fontId="1" type="noConversion"/>
  </si>
  <si>
    <t>速记</t>
    <phoneticPr fontId="1" type="noConversion"/>
  </si>
  <si>
    <t>活动保险</t>
  </si>
  <si>
    <t>场</t>
    <phoneticPr fontId="1" type="noConversion"/>
  </si>
  <si>
    <t>以推进表演为例，预估费用，演员及配合视频制作费</t>
    <phoneticPr fontId="1" type="noConversion"/>
  </si>
  <si>
    <t>升降演讲台</t>
    <phoneticPr fontId="1" type="noConversion"/>
  </si>
  <si>
    <t>沙发租赁</t>
    <phoneticPr fontId="1" type="noConversion"/>
  </si>
  <si>
    <t>主论坛及分论坛专业速记，每场不超过4小时</t>
    <phoneticPr fontId="1" type="noConversion"/>
  </si>
  <si>
    <t>6人2天含服装，彩排</t>
    <phoneticPr fontId="1" type="noConversion"/>
  </si>
  <si>
    <t>1人2天含服装，彩排</t>
    <phoneticPr fontId="1" type="noConversion"/>
  </si>
  <si>
    <t xml:space="preserve">摇臂 Crane ，JIMMY </t>
    <phoneticPr fontId="1" type="noConversion"/>
  </si>
  <si>
    <t>2分钟内，建模+实拍+素材剪辑</t>
  </si>
  <si>
    <t>专业会议导播+导播助理</t>
    <phoneticPr fontId="1" type="noConversion"/>
  </si>
  <si>
    <t>不含住宿交通等费用，每场不超过8小时</t>
    <phoneticPr fontId="1" type="noConversion"/>
  </si>
  <si>
    <t>按方案展开</t>
    <phoneticPr fontId="1" type="noConversion"/>
  </si>
  <si>
    <t>云相册，不含住宿交通等费用，每场不超过8小时</t>
    <phoneticPr fontId="1" type="noConversion"/>
  </si>
  <si>
    <t>同传&amp;速记</t>
    <phoneticPr fontId="1" type="noConversion"/>
  </si>
  <si>
    <t>套</t>
    <phoneticPr fontId="1" type="noConversion"/>
  </si>
  <si>
    <t>防疫物资</t>
  </si>
  <si>
    <t>口罩、洗手液、体温计等</t>
  </si>
  <si>
    <t>伴手礼</t>
  </si>
  <si>
    <t>VIP、演讲嘉宾、观众互动礼品</t>
  </si>
  <si>
    <t>仪式道具</t>
    <phoneticPr fontId="1" type="noConversion"/>
  </si>
  <si>
    <t>主论坛每场1项发布仪式道具</t>
    <phoneticPr fontId="1" type="noConversion"/>
  </si>
  <si>
    <t>1分钟内，实拍+素材剪辑</t>
    <phoneticPr fontId="1" type="noConversion"/>
  </si>
  <si>
    <t>特殊环节视频</t>
    <phoneticPr fontId="1" type="noConversion"/>
  </si>
  <si>
    <t>医疗区&amp;隔离区</t>
    <phoneticPr fontId="1" type="noConversion"/>
  </si>
  <si>
    <t>围挡、医疗机构驻场</t>
    <phoneticPr fontId="1" type="noConversion"/>
  </si>
  <si>
    <t>网络、配电服务</t>
    <phoneticPr fontId="1" type="noConversion"/>
  </si>
  <si>
    <t>灯光</t>
    <phoneticPr fontId="6" type="noConversion"/>
  </si>
  <si>
    <t>电脑切割灯</t>
    <phoneticPr fontId="6" type="noConversion"/>
  </si>
  <si>
    <t xml:space="preserve">LED 摇头Moving Light  </t>
    <phoneticPr fontId="6" type="noConversion"/>
  </si>
  <si>
    <t>LED染色par</t>
    <phoneticPr fontId="6" type="noConversion"/>
  </si>
  <si>
    <t>明道371光束灯</t>
    <phoneticPr fontId="6" type="noConversion"/>
  </si>
  <si>
    <t>MA2 电脑调光台</t>
    <phoneticPr fontId="6" type="noConversion"/>
  </si>
  <si>
    <t>珍珠控台（分会使用）</t>
    <phoneticPr fontId="6" type="noConversion"/>
  </si>
  <si>
    <t>TOTION 400A POWER DISTRIBUTOR 配电柜</t>
  </si>
  <si>
    <t>信号分配器 DMX512</t>
  </si>
  <si>
    <t xml:space="preserve">Truss 架 350*350MM </t>
    <phoneticPr fontId="6" type="noConversion"/>
  </si>
  <si>
    <t>雷亚架（44M*6M）</t>
    <phoneticPr fontId="6" type="noConversion"/>
  </si>
  <si>
    <t>主会场</t>
    <phoneticPr fontId="6" type="noConversion"/>
  </si>
  <si>
    <t>ea</t>
  </si>
  <si>
    <t>m</t>
  </si>
  <si>
    <t>小计：</t>
  </si>
  <si>
    <t>音响</t>
    <phoneticPr fontId="6" type="noConversion"/>
  </si>
  <si>
    <t>英国MIDAS调音台 迈达斯M32调音台</t>
  </si>
  <si>
    <t xml:space="preserve"> ZSOUND VCM 线阵列音箱（全频）</t>
  </si>
  <si>
    <t xml:space="preserve">  ZSOUND VCS 线阵列音箱（超低）</t>
  </si>
  <si>
    <t xml:space="preserve">舒尔无线手持麦克 SHURE Wireless handheld mic UR4D microphone </t>
  </si>
  <si>
    <t xml:space="preserve">森海塞尔ew300系列无线头戴麦克风 Sennheise ew300 wireless handset microphone </t>
  </si>
  <si>
    <t>讲台话筒</t>
  </si>
  <si>
    <t>舒尔天线放大器  SHURE UA845 SIGNAL AMPLIFIER</t>
  </si>
  <si>
    <t xml:space="preserve">音频播放器 Audio Player </t>
  </si>
  <si>
    <t>M-AUDIO MOBILE PRE USB 200F外置声卡</t>
  </si>
  <si>
    <t>视频</t>
    <phoneticPr fontId="6" type="noConversion"/>
  </si>
  <si>
    <t>P3 黑灯高清全彩屏500*500mm 单屏像素128*128（44米*5.5米）</t>
    <phoneticPr fontId="6" type="noConversion"/>
  </si>
  <si>
    <t>㎡</t>
  </si>
  <si>
    <t>MAGNIMAGE MIG-590处理器</t>
    <phoneticPr fontId="6" type="noConversion"/>
  </si>
  <si>
    <t>MAGNIMAGE MIG-V8  高清视频处理器（大会使用）</t>
    <phoneticPr fontId="6" type="noConversion"/>
  </si>
  <si>
    <t>MAGNIMAGE MIG-H8  高清视频处理器（大会使用）</t>
    <phoneticPr fontId="6" type="noConversion"/>
  </si>
  <si>
    <t>MAGNIMAGE MIG-V6  高清视频处理器（下午分会使用）</t>
    <phoneticPr fontId="6" type="noConversion"/>
  </si>
  <si>
    <t>MAGNIMAGE MIG-H6  高清视频处理器（下午分会使用）</t>
    <phoneticPr fontId="6" type="noConversion"/>
  </si>
  <si>
    <t>S3视频播放软件</t>
    <phoneticPr fontId="6" type="noConversion"/>
  </si>
  <si>
    <t>DVI分配器 DVI DA 1In4Out</t>
  </si>
  <si>
    <t>LENOVO THINKPAD T4笔记本电脑（大会分会全算）</t>
    <phoneticPr fontId="6" type="noConversion"/>
  </si>
  <si>
    <t xml:space="preserve">翻页提示器 MULTI-CUE </t>
  </si>
  <si>
    <t>OPTICAL FIBER SYSTEM光纤系统</t>
  </si>
  <si>
    <t>55寸提词器</t>
  </si>
  <si>
    <t>监视器，24“ LCD Monito</t>
  </si>
  <si>
    <t>分会场</t>
    <phoneticPr fontId="6" type="noConversion"/>
  </si>
  <si>
    <t>LEDpar</t>
  </si>
  <si>
    <t>珍珠控台</t>
    <phoneticPr fontId="6" type="noConversion"/>
  </si>
  <si>
    <t>雷亚架（20M*6M*2）</t>
    <phoneticPr fontId="6" type="noConversion"/>
  </si>
  <si>
    <t>力素全频音箱 Nexo PS15 loudspeaker（4个返送2个补声）</t>
    <phoneticPr fontId="6" type="noConversion"/>
  </si>
  <si>
    <t>P3 黑灯高清全彩屏500*500mm 单屏像素128*128（20米*5.5米*1，14米*4米*1）</t>
    <phoneticPr fontId="6" type="noConversion"/>
  </si>
  <si>
    <t>MAGNIMAGE MIG-V6  高清视频处理器</t>
    <phoneticPr fontId="6" type="noConversion"/>
  </si>
  <si>
    <t>MAGNIMAGE MIG-H6  高清视频处理器</t>
    <phoneticPr fontId="6" type="noConversion"/>
  </si>
  <si>
    <t>LENOVO THINKPAD T4笔记本电脑</t>
    <phoneticPr fontId="6" type="noConversion"/>
  </si>
  <si>
    <t>晚宴（洲际酒店）</t>
    <phoneticPr fontId="6" type="noConversion"/>
  </si>
  <si>
    <t>电容麦克（乐队使用）</t>
    <phoneticPr fontId="6" type="noConversion"/>
  </si>
  <si>
    <t>力素全频音箱 Nexo PS15 loudspeaker</t>
    <phoneticPr fontId="6" type="noConversion"/>
  </si>
  <si>
    <t xml:space="preserve"> Watchout License KEY 控制单元（大会使用）</t>
    <phoneticPr fontId="6" type="noConversion"/>
  </si>
  <si>
    <t>LED 帕灯</t>
    <phoneticPr fontId="6" type="noConversion"/>
  </si>
  <si>
    <t>Truss 架 350*350MM (10M*6M*2)</t>
    <phoneticPr fontId="6" type="noConversion"/>
  </si>
  <si>
    <t>结构搭建</t>
    <phoneticPr fontId="1" type="noConversion"/>
  </si>
  <si>
    <t>签到区</t>
  </si>
  <si>
    <t>签到背板（桁架UV刀刮布）</t>
  </si>
  <si>
    <t>签到桌（木结构写真）</t>
  </si>
  <si>
    <t>签到区</t>
    <phoneticPr fontId="1" type="noConversion"/>
  </si>
  <si>
    <t>酒会舞台</t>
  </si>
  <si>
    <t>主舞台舞美地台铺设，面封12mm找平板，高0.4米</t>
  </si>
  <si>
    <t>浅灰色圈绒地毯</t>
  </si>
  <si>
    <t>草坪舞台铺设，面封12mm找平板，高0.2米</t>
  </si>
  <si>
    <t>两侧草坪地台面材长毛假草皮</t>
  </si>
  <si>
    <t>绿植</t>
  </si>
  <si>
    <t>小舞台</t>
  </si>
  <si>
    <t>主舞台舞美地台铺设，面封12mm找平板，高0.6米</t>
  </si>
  <si>
    <t>舞台灯带（灯光可变）</t>
  </si>
  <si>
    <t>LED大屏底座（钢木结构）正门封板发光灯带</t>
  </si>
  <si>
    <t>两侧踏步木质台阶面封圈绒地毯</t>
  </si>
  <si>
    <t>两侧草坪地台，面封12mm找平板</t>
  </si>
  <si>
    <t>草坪灯带（灯光可变）</t>
  </si>
  <si>
    <t>立体发光字（亚克力灯盒）</t>
  </si>
  <si>
    <t>主舞台</t>
    <phoneticPr fontId="1" type="noConversion"/>
  </si>
  <si>
    <t>舞台装饰</t>
    <phoneticPr fontId="1" type="noConversion"/>
  </si>
  <si>
    <t>其他装饰</t>
    <phoneticPr fontId="1" type="noConversion"/>
  </si>
  <si>
    <t>分会1</t>
  </si>
  <si>
    <t>舞美地台铺设，面封12mm找平板，高0.6米</t>
  </si>
  <si>
    <t>大屏四周发光灯条（软膜灯箱）可变光</t>
  </si>
  <si>
    <t>浅灰色拉绒地毯</t>
  </si>
  <si>
    <t>木质舞台围边面封浅灰色拉绒地毯</t>
  </si>
  <si>
    <t>斜坡（木结构地毯）</t>
  </si>
  <si>
    <t>二踏木质台阶面封浅灰色拉绒地毯</t>
  </si>
  <si>
    <t>分会2</t>
  </si>
  <si>
    <t>大屏两侧造型（桁架绷布）一层遮光一层黑丝绒</t>
  </si>
  <si>
    <t>大屏下面造型（桁架绷布）一层遮光一层黑丝绒</t>
  </si>
  <si>
    <t>灯带（灯光可变）</t>
  </si>
  <si>
    <t>杂项</t>
  </si>
  <si>
    <t>电箱电线等辅料</t>
  </si>
  <si>
    <t>异形钢木结构乳胶漆</t>
  </si>
  <si>
    <t>中间造型钢架外挂有色亚克力</t>
  </si>
  <si>
    <t>雪弗板立体字</t>
  </si>
  <si>
    <t>地台</t>
  </si>
  <si>
    <t>地贴（国产）</t>
  </si>
  <si>
    <t>形象互动区装置</t>
    <phoneticPr fontId="1" type="noConversion"/>
  </si>
  <si>
    <t>互动区</t>
    <phoneticPr fontId="1" type="noConversion"/>
  </si>
  <si>
    <t>门头</t>
  </si>
  <si>
    <t>钢结构骨架</t>
  </si>
  <si>
    <t>骨架封板</t>
  </si>
  <si>
    <t>防水乳胶漆</t>
  </si>
  <si>
    <t>立体字</t>
  </si>
  <si>
    <t>底座（木结构配重裱写真）</t>
  </si>
  <si>
    <t>支撑玻璃（8mm钢化玻璃）</t>
  </si>
  <si>
    <t>中间造型</t>
  </si>
  <si>
    <t>顶部异形钢木结构乳胶漆</t>
  </si>
  <si>
    <t>入口</t>
    <phoneticPr fontId="1" type="noConversion"/>
  </si>
  <si>
    <t>双层夹板铺设饰面地贴</t>
  </si>
  <si>
    <t>异形单面木质结构背板裱写真，背衬铁架配重遮黑丝绒</t>
  </si>
  <si>
    <t>软膜灯箱</t>
  </si>
  <si>
    <t>球灯（采购）直径20厘米</t>
  </si>
  <si>
    <t>挂电视机结构（钢木裱写真）</t>
  </si>
  <si>
    <t>标准展位</t>
    <phoneticPr fontId="1" type="noConversion"/>
  </si>
  <si>
    <t>舞台地面基础</t>
  </si>
  <si>
    <t>异形地台板，双层12厘找平</t>
  </si>
  <si>
    <t>顶部区域</t>
  </si>
  <si>
    <t>发光灯盒字</t>
  </si>
  <si>
    <t>支撑配重</t>
  </si>
  <si>
    <t>正面展墙</t>
  </si>
  <si>
    <t>异形双面钢木结构外框乳胶漆</t>
  </si>
  <si>
    <t>异形双面木结构板墙乳胶漆</t>
  </si>
  <si>
    <t>钢网油漆</t>
  </si>
  <si>
    <t>钢网造型</t>
  </si>
  <si>
    <t>反面展墙</t>
  </si>
  <si>
    <t>中间物料间</t>
  </si>
  <si>
    <t>异形木结构乳胶漆</t>
  </si>
  <si>
    <t>电脑桌（异形木结构裱写真）</t>
  </si>
  <si>
    <t>顶部飘带楣板</t>
  </si>
  <si>
    <t>异形钢木结构乳胶漆（双面）</t>
  </si>
  <si>
    <t>直播展墙</t>
  </si>
  <si>
    <t>直播地台</t>
  </si>
  <si>
    <t>直播台</t>
  </si>
  <si>
    <t>展示台异形钢木结构裱写真</t>
  </si>
  <si>
    <t>酒水台</t>
  </si>
  <si>
    <t>接待台（异形木结构裱写真）</t>
  </si>
  <si>
    <t>海外直播区</t>
    <phoneticPr fontId="1" type="noConversion"/>
  </si>
  <si>
    <t>产业数字化</t>
    <phoneticPr fontId="1" type="noConversion"/>
  </si>
  <si>
    <t>行业应用</t>
    <phoneticPr fontId="1" type="noConversion"/>
  </si>
  <si>
    <t>左侧展墙</t>
  </si>
  <si>
    <t>中间圆形台</t>
  </si>
  <si>
    <t>展示台上造型结构（钢木结构乳胶漆）</t>
  </si>
  <si>
    <t>组</t>
  </si>
  <si>
    <t>智能低碳区</t>
    <phoneticPr fontId="1" type="noConversion"/>
  </si>
  <si>
    <t>面饰拉绒地毯，底层阻燃软性材料铺设</t>
  </si>
  <si>
    <t>木质板墙裱写真</t>
  </si>
  <si>
    <t>平方</t>
  </si>
  <si>
    <t>板墙外部造型（钢木结构乳胶漆)</t>
  </si>
  <si>
    <t>雕刻立体字</t>
  </si>
  <si>
    <t>I Building区</t>
    <phoneticPr fontId="1" type="noConversion"/>
  </si>
  <si>
    <t>展示台（木结构写真）</t>
  </si>
  <si>
    <t>吊挂衣架</t>
  </si>
  <si>
    <t>衍生品展示区</t>
    <phoneticPr fontId="1" type="noConversion"/>
  </si>
  <si>
    <t>智慧医疗间</t>
  </si>
  <si>
    <t>双面木质板墙裱写真</t>
  </si>
  <si>
    <t>窗帘</t>
  </si>
  <si>
    <t>板墙上雕刻造型写真</t>
  </si>
  <si>
    <t>雪弗板雕刻裱写真立体字</t>
  </si>
  <si>
    <t>轨道交通</t>
  </si>
  <si>
    <t>双面左侧板墙（钢木结构裱写真）</t>
  </si>
  <si>
    <t>中间板墙（异形钢木结构裱写真）</t>
  </si>
  <si>
    <t>双面右侧板墙（钢木结构裱写真）</t>
  </si>
  <si>
    <t>智慧工业</t>
  </si>
  <si>
    <t>钢木结构乳胶漆</t>
  </si>
  <si>
    <t>沙盘上面电视机外包盒（钢木结构乳胶漆）</t>
  </si>
  <si>
    <t>元宇宙展区</t>
    <phoneticPr fontId="1" type="noConversion"/>
  </si>
  <si>
    <t>详见附表</t>
    <phoneticPr fontId="1" type="noConversion"/>
  </si>
  <si>
    <t>签到设备租赁</t>
    <phoneticPr fontId="1" type="noConversion"/>
  </si>
  <si>
    <t>打卡区设备租赁、物料制作</t>
    <phoneticPr fontId="1" type="noConversion"/>
  </si>
  <si>
    <t>形象展示装置</t>
    <phoneticPr fontId="1" type="noConversion"/>
  </si>
  <si>
    <t>55寸</t>
    <phoneticPr fontId="1" type="noConversion"/>
  </si>
  <si>
    <t>与A1会场共用，不再计算</t>
    <phoneticPr fontId="1" type="noConversion"/>
  </si>
  <si>
    <t>签约仪式道具租赁</t>
    <phoneticPr fontId="1" type="noConversion"/>
  </si>
  <si>
    <t>无需求</t>
    <phoneticPr fontId="1" type="noConversion"/>
  </si>
  <si>
    <t>数量暂估</t>
    <phoneticPr fontId="1" type="noConversion"/>
  </si>
  <si>
    <t>启动、发布等仪式环节视频</t>
    <phoneticPr fontId="1" type="noConversion"/>
  </si>
  <si>
    <t>其他</t>
    <phoneticPr fontId="1" type="noConversion"/>
  </si>
  <si>
    <t>第三方费用</t>
    <phoneticPr fontId="1" type="noConversion"/>
  </si>
  <si>
    <t>活动保障</t>
    <phoneticPr fontId="1" type="noConversion"/>
  </si>
  <si>
    <t>主会场搭建</t>
    <phoneticPr fontId="1" type="noConversion"/>
  </si>
  <si>
    <t>税率6%（增值税专用发票）</t>
    <phoneticPr fontId="1" type="noConversion"/>
  </si>
  <si>
    <t>主论坛每场1项签约仪式道具</t>
    <phoneticPr fontId="1" type="noConversion"/>
  </si>
  <si>
    <t>40人4工</t>
    <phoneticPr fontId="1" type="noConversion"/>
  </si>
  <si>
    <t>半天主论坛中英翻译</t>
    <phoneticPr fontId="1" type="noConversion"/>
  </si>
  <si>
    <t>顶部异形钢木结构乳胶漆</t>
    <phoneticPr fontId="1" type="noConversion"/>
  </si>
  <si>
    <t>接待台（木结构裱写真灯箱）</t>
    <phoneticPr fontId="1" type="noConversion"/>
  </si>
  <si>
    <t>合计</t>
    <phoneticPr fontId="1" type="noConversion"/>
  </si>
  <si>
    <t>圆桌论坛使用</t>
    <phoneticPr fontId="1" type="noConversion"/>
  </si>
  <si>
    <t>安检、防疫、消电检、安保、叉车、吊点、车辆、施工证</t>
    <phoneticPr fontId="1" type="noConversion"/>
  </si>
  <si>
    <t>A1&amp;A2会场搭建及设备明细</t>
    <phoneticPr fontId="1" type="noConversion"/>
  </si>
  <si>
    <t>D1&amp;D2会场搭建及设备明细</t>
    <phoneticPr fontId="1" type="noConversion"/>
  </si>
  <si>
    <t>展区搭建及设备明细</t>
    <phoneticPr fontId="1" type="noConversion"/>
  </si>
  <si>
    <t>酒店会场搭建及设备明细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</si>
</sst>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¥&quot;#,##0.00_);[Red]\(&quot;¥&quot;#,##0.00\)"/>
    <numFmt numFmtId="44" formatCode="_(&quot;¥&quot;* #,##0.00_);_(&quot;¥&quot;* \(#,##0.00\);_(&quot;¥&quot;* &quot;-&quot;??_);_(@_)"/>
    <numFmt numFmtId="176" formatCode="#,##0_ "/>
    <numFmt numFmtId="177" formatCode="&quot;￥&quot;#,##0.00;&quot;￥&quot;\-#,##0.00"/>
    <numFmt numFmtId="178" formatCode="\¥#,##0.00_);[Red]\(\¥#,##0.00\)"/>
    <numFmt numFmtId="179" formatCode="_-* #,##0.00_-;\-* #,##0.00_-;_-* &quot;-&quot;_-;_-@_-"/>
  </numFmts>
  <fonts count="2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兰亭黑-简 中黑"/>
      <charset val="134"/>
    </font>
    <font>
      <sz val="10"/>
      <color rgb="FF000000"/>
      <name val="兰亭黑-简 中黑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微软雅黑"/>
      <family val="2"/>
      <charset val="134"/>
    </font>
    <font>
      <sz val="10"/>
      <color theme="1"/>
      <name val="思源黑体 CN"/>
      <family val="3"/>
      <charset val="134"/>
    </font>
    <font>
      <sz val="10"/>
      <name val="思源黑体 CN"/>
      <family val="3"/>
      <charset val="134"/>
    </font>
    <font>
      <b/>
      <sz val="10"/>
      <color theme="1"/>
      <name val="思源黑体 CN"/>
      <family val="3"/>
      <charset val="134"/>
    </font>
    <font>
      <b/>
      <sz val="10"/>
      <name val="思源黑体 CN"/>
      <family val="3"/>
      <charset val="134"/>
    </font>
    <font>
      <b/>
      <sz val="12"/>
      <color theme="1"/>
      <name val="等线"/>
      <family val="2"/>
      <charset val="134"/>
      <scheme val="minor"/>
    </font>
    <font>
      <sz val="16"/>
      <color theme="1"/>
      <name val="兰亭黑-简 中黑"/>
      <charset val="134"/>
    </font>
    <font>
      <sz val="10"/>
      <color indexed="8"/>
      <name val="思源黑体 CN"/>
      <family val="3"/>
      <charset val="134"/>
    </font>
    <font>
      <sz val="10"/>
      <color rgb="FF313131"/>
      <name val="思源黑体 CN"/>
      <family val="3"/>
      <charset val="134"/>
    </font>
    <font>
      <b/>
      <sz val="10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8"/>
      <color theme="1"/>
      <name val="兰亭黑-简 中黑"/>
      <charset val="134"/>
    </font>
    <font>
      <b/>
      <sz val="8"/>
      <color theme="1"/>
      <name val="思源黑体 CN"/>
      <family val="3"/>
      <charset val="134"/>
    </font>
    <font>
      <sz val="8"/>
      <name val="思源黑体 CN"/>
      <family val="3"/>
      <charset val="134"/>
    </font>
    <font>
      <sz val="8"/>
      <color theme="1"/>
      <name val="思源黑体 CN"/>
      <family val="3"/>
      <charset val="134"/>
    </font>
    <font>
      <b/>
      <sz val="8"/>
      <name val="思源黑体 CN"/>
      <family val="3"/>
      <charset val="134"/>
    </font>
    <font>
      <sz val="8"/>
      <color rgb="FF000000"/>
      <name val="思源黑体 CN"/>
      <family val="3"/>
      <charset val="134"/>
    </font>
    <font>
      <b/>
      <sz val="8"/>
      <color theme="1"/>
      <name val="等线"/>
      <family val="2"/>
      <charset val="134"/>
      <scheme val="minor"/>
    </font>
    <font>
      <sz val="8"/>
      <color theme="1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/>
  </cellStyleXfs>
  <cellXfs count="96">
    <xf numFmtId="0" fontId="0" fillId="0" borderId="0" xfId="0">
      <alignment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8" fillId="6" borderId="0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3" fillId="0" borderId="0" xfId="0" applyNumberFormat="1" applyFont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4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8" fontId="0" fillId="0" borderId="0" xfId="0" applyNumberForma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178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8" fontId="10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vertical="center" wrapText="1" shrinkToFit="1"/>
    </xf>
    <xf numFmtId="0" fontId="15" fillId="2" borderId="3" xfId="0" applyFont="1" applyFill="1" applyBorder="1" applyAlignment="1">
      <alignment vertical="center" wrapText="1"/>
    </xf>
    <xf numFmtId="8" fontId="12" fillId="4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0" fontId="10" fillId="2" borderId="3" xfId="2" applyFont="1" applyFill="1" applyBorder="1" applyAlignment="1">
      <alignment vertical="center" wrapText="1"/>
    </xf>
    <xf numFmtId="8" fontId="10" fillId="0" borderId="3" xfId="0" applyNumberFormat="1" applyFont="1" applyBorder="1" applyAlignment="1">
      <alignment horizontal="center" vertical="center" wrapText="1"/>
    </xf>
    <xf numFmtId="8" fontId="11" fillId="7" borderId="3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6" borderId="3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77" fontId="21" fillId="0" borderId="3" xfId="0" applyNumberFormat="1" applyFont="1" applyBorder="1" applyAlignment="1">
      <alignment horizontal="center" vertical="center" wrapText="1"/>
    </xf>
    <xf numFmtId="178" fontId="21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178" fontId="23" fillId="4" borderId="3" xfId="0" applyNumberFormat="1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vertical="center" wrapText="1"/>
    </xf>
    <xf numFmtId="178" fontId="20" fillId="7" borderId="3" xfId="0" applyNumberFormat="1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44" fontId="10" fillId="2" borderId="3" xfId="0" applyNumberFormat="1" applyFont="1" applyFill="1" applyBorder="1" applyAlignment="1">
      <alignment horizontal="center" vertical="center" wrapText="1"/>
    </xf>
    <xf numFmtId="44" fontId="12" fillId="4" borderId="3" xfId="0" applyNumberFormat="1" applyFont="1" applyFill="1" applyBorder="1" applyAlignment="1">
      <alignment horizontal="center" vertical="center" wrapText="1"/>
    </xf>
    <xf numFmtId="44" fontId="10" fillId="0" borderId="3" xfId="0" applyNumberFormat="1" applyFont="1" applyBorder="1" applyAlignment="1">
      <alignment horizontal="center" vertical="center" wrapText="1"/>
    </xf>
    <xf numFmtId="44" fontId="11" fillId="7" borderId="3" xfId="0" applyNumberFormat="1" applyFont="1" applyFill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44" fontId="3" fillId="3" borderId="3" xfId="0" applyNumberFormat="1" applyFont="1" applyFill="1" applyBorder="1" applyAlignment="1">
      <alignment horizontal="left" vertical="center" wrapText="1"/>
    </xf>
    <xf numFmtId="179" fontId="10" fillId="2" borderId="3" xfId="0" applyNumberFormat="1" applyFont="1" applyFill="1" applyBorder="1" applyAlignment="1">
      <alignment horizontal="left" vertical="center" wrapText="1"/>
    </xf>
    <xf numFmtId="179" fontId="12" fillId="4" borderId="3" xfId="0" applyNumberFormat="1" applyFont="1" applyFill="1" applyBorder="1" applyAlignment="1">
      <alignment horizontal="left" vertical="center" wrapText="1"/>
    </xf>
    <xf numFmtId="179" fontId="10" fillId="0" borderId="3" xfId="0" applyNumberFormat="1" applyFont="1" applyBorder="1" applyAlignment="1">
      <alignment horizontal="left" vertical="center" wrapText="1"/>
    </xf>
    <xf numFmtId="179" fontId="11" fillId="7" borderId="3" xfId="0" applyNumberFormat="1" applyFont="1" applyFill="1" applyBorder="1" applyAlignment="1">
      <alignment horizontal="left" vertical="center" wrapText="1"/>
    </xf>
    <xf numFmtId="179" fontId="0" fillId="0" borderId="0" xfId="0" applyNumberForma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9" fontId="23" fillId="4" borderId="3" xfId="0" applyNumberFormat="1" applyFont="1" applyFill="1" applyBorder="1" applyAlignment="1">
      <alignment horizontal="right" vertical="center" wrapText="1"/>
    </xf>
    <xf numFmtId="0" fontId="20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 4" xfId="1" xr:uid="{00000000-0005-0000-0000-000001000000}"/>
    <cellStyle name="样式 1" xfId="2" xr:uid="{13A934D9-F9F9-7841-ADF4-66B3A44BB0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2"/>
  <sheetViews>
    <sheetView tabSelected="1" zoomScale="112" zoomScaleNormal="96" workbookViewId="0">
      <pane ySplit="3" topLeftCell="A102" activePane="bottomLeft" state="frozen"/>
      <selection pane="bottomLeft" activeCell="A3" sqref="A3:I3"/>
    </sheetView>
  </sheetViews>
  <sheetFormatPr baseColWidth="10" defaultColWidth="10.83203125" defaultRowHeight="15"/>
  <cols>
    <col min="1" max="1" width="4.5" style="11" customWidth="1"/>
    <col min="2" max="2" width="13.83203125" style="11" customWidth="1"/>
    <col min="3" max="3" width="20.1640625" style="11" customWidth="1"/>
    <col min="4" max="4" width="29.83203125" style="22" customWidth="1"/>
    <col min="5" max="6" width="6.33203125" style="11" customWidth="1"/>
    <col min="7" max="7" width="15.6640625" style="12" customWidth="1"/>
    <col min="8" max="8" width="15.83203125" style="12" customWidth="1"/>
    <col min="9" max="9" width="13" style="11" customWidth="1"/>
    <col min="10" max="10" width="18.1640625" style="11" bestFit="1" customWidth="1"/>
    <col min="11" max="16384" width="10.83203125" style="11"/>
  </cols>
  <sheetData>
    <row r="1" spans="1:10" ht="23">
      <c r="A1" s="71" t="s">
        <v>59</v>
      </c>
      <c r="B1" s="71"/>
      <c r="C1" s="71"/>
      <c r="D1" s="71"/>
      <c r="E1" s="71"/>
      <c r="F1" s="71"/>
      <c r="G1" s="71"/>
      <c r="H1" s="71"/>
      <c r="I1" s="71"/>
    </row>
    <row r="2" spans="1:10">
      <c r="A2" s="74" t="s">
        <v>57</v>
      </c>
      <c r="B2" s="74"/>
      <c r="C2" s="74"/>
      <c r="D2" s="74"/>
      <c r="E2" s="74"/>
      <c r="F2" s="74"/>
      <c r="G2" s="74"/>
      <c r="H2" s="74"/>
      <c r="I2" s="74"/>
      <c r="J2" s="12"/>
    </row>
    <row r="3" spans="1:10" ht="16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4" t="s">
        <v>16</v>
      </c>
      <c r="H3" s="14" t="s">
        <v>17</v>
      </c>
      <c r="I3" s="15" t="s">
        <v>18</v>
      </c>
    </row>
    <row r="4" spans="1:10" ht="16">
      <c r="A4" s="9">
        <v>1</v>
      </c>
      <c r="B4" s="70" t="s">
        <v>12</v>
      </c>
      <c r="C4" s="9" t="s">
        <v>13</v>
      </c>
      <c r="D4" s="9" t="s">
        <v>129</v>
      </c>
      <c r="E4" s="9">
        <v>1</v>
      </c>
      <c r="F4" s="9" t="s">
        <v>42</v>
      </c>
      <c r="G4" s="16">
        <v>15000</v>
      </c>
      <c r="H4" s="16">
        <f>E4*G4</f>
        <v>15000</v>
      </c>
      <c r="I4" s="17"/>
    </row>
    <row r="5" spans="1:10" ht="16">
      <c r="A5" s="9">
        <v>2</v>
      </c>
      <c r="B5" s="70"/>
      <c r="C5" s="9" t="s">
        <v>14</v>
      </c>
      <c r="D5" s="9"/>
      <c r="E5" s="9">
        <v>1</v>
      </c>
      <c r="F5" s="9" t="s">
        <v>42</v>
      </c>
      <c r="G5" s="16">
        <v>3000</v>
      </c>
      <c r="H5" s="16">
        <f t="shared" ref="H5:H32" si="0">E5*G5</f>
        <v>3000</v>
      </c>
      <c r="I5" s="17"/>
    </row>
    <row r="6" spans="1:10" ht="16">
      <c r="A6" s="9">
        <v>3</v>
      </c>
      <c r="B6" s="70" t="s">
        <v>23</v>
      </c>
      <c r="C6" s="9" t="s">
        <v>6</v>
      </c>
      <c r="D6" s="9" t="s">
        <v>325</v>
      </c>
      <c r="E6" s="9">
        <v>1</v>
      </c>
      <c r="F6" s="9" t="s">
        <v>42</v>
      </c>
      <c r="G6" s="16">
        <f>展区!H19</f>
        <v>31145</v>
      </c>
      <c r="H6" s="16">
        <f t="shared" si="0"/>
        <v>31145</v>
      </c>
      <c r="I6" s="17"/>
    </row>
    <row r="7" spans="1:10" ht="16">
      <c r="A7" s="9">
        <v>4</v>
      </c>
      <c r="B7" s="70"/>
      <c r="C7" s="9" t="s">
        <v>43</v>
      </c>
      <c r="D7" s="9"/>
      <c r="E7" s="9">
        <v>10</v>
      </c>
      <c r="F7" s="9" t="s">
        <v>125</v>
      </c>
      <c r="G7" s="16">
        <v>800</v>
      </c>
      <c r="H7" s="16">
        <f t="shared" si="0"/>
        <v>8000</v>
      </c>
      <c r="I7" s="17"/>
    </row>
    <row r="8" spans="1:10" ht="32">
      <c r="A8" s="9">
        <v>5</v>
      </c>
      <c r="B8" s="70"/>
      <c r="C8" s="9" t="s">
        <v>20</v>
      </c>
      <c r="D8" s="9" t="s">
        <v>325</v>
      </c>
      <c r="E8" s="9">
        <v>1</v>
      </c>
      <c r="F8" s="9" t="s">
        <v>42</v>
      </c>
      <c r="G8" s="16">
        <f>展区!H5</f>
        <v>8025</v>
      </c>
      <c r="H8" s="16">
        <f t="shared" si="0"/>
        <v>8025</v>
      </c>
      <c r="I8" s="17" t="s">
        <v>58</v>
      </c>
    </row>
    <row r="9" spans="1:10" ht="16">
      <c r="A9" s="9">
        <v>6</v>
      </c>
      <c r="B9" s="70"/>
      <c r="C9" s="9" t="s">
        <v>60</v>
      </c>
      <c r="D9" s="9" t="s">
        <v>325</v>
      </c>
      <c r="E9" s="9">
        <v>1</v>
      </c>
      <c r="F9" s="9" t="s">
        <v>42</v>
      </c>
      <c r="G9" s="16">
        <f>展区!H124</f>
        <v>20980</v>
      </c>
      <c r="H9" s="16">
        <f t="shared" si="0"/>
        <v>20980</v>
      </c>
      <c r="I9" s="17"/>
    </row>
    <row r="10" spans="1:10" ht="16">
      <c r="A10" s="9">
        <v>7</v>
      </c>
      <c r="B10" s="70"/>
      <c r="C10" s="9" t="s">
        <v>61</v>
      </c>
      <c r="D10" s="9"/>
      <c r="E10" s="9">
        <v>1</v>
      </c>
      <c r="F10" s="9" t="s">
        <v>42</v>
      </c>
      <c r="G10" s="16">
        <v>40000</v>
      </c>
      <c r="H10" s="16">
        <f t="shared" si="0"/>
        <v>40000</v>
      </c>
      <c r="I10" s="17"/>
    </row>
    <row r="11" spans="1:10" ht="16">
      <c r="A11" s="9">
        <v>8</v>
      </c>
      <c r="B11" s="70"/>
      <c r="C11" s="9" t="s">
        <v>328</v>
      </c>
      <c r="D11" s="9" t="s">
        <v>325</v>
      </c>
      <c r="E11" s="9">
        <v>1</v>
      </c>
      <c r="F11" s="9" t="s">
        <v>42</v>
      </c>
      <c r="G11" s="16">
        <f>展区!H11</f>
        <v>9126</v>
      </c>
      <c r="H11" s="16">
        <f t="shared" si="0"/>
        <v>9126</v>
      </c>
      <c r="I11" s="17"/>
    </row>
    <row r="12" spans="1:10" ht="16">
      <c r="A12" s="9">
        <v>9</v>
      </c>
      <c r="B12" s="70" t="s">
        <v>62</v>
      </c>
      <c r="C12" s="9" t="s">
        <v>22</v>
      </c>
      <c r="D12" s="9"/>
      <c r="E12" s="9">
        <v>1</v>
      </c>
      <c r="F12" s="9" t="s">
        <v>42</v>
      </c>
      <c r="G12" s="16">
        <v>13600</v>
      </c>
      <c r="H12" s="16">
        <f t="shared" si="0"/>
        <v>13600</v>
      </c>
      <c r="I12" s="17"/>
    </row>
    <row r="13" spans="1:10" ht="16">
      <c r="A13" s="9">
        <v>10</v>
      </c>
      <c r="B13" s="70"/>
      <c r="C13" s="9" t="s">
        <v>52</v>
      </c>
      <c r="D13" s="9" t="s">
        <v>325</v>
      </c>
      <c r="E13" s="9">
        <v>1</v>
      </c>
      <c r="F13" s="9" t="s">
        <v>42</v>
      </c>
      <c r="G13" s="16">
        <f>展区!H115</f>
        <v>23830</v>
      </c>
      <c r="H13" s="16">
        <f t="shared" si="0"/>
        <v>23830</v>
      </c>
      <c r="I13" s="17"/>
    </row>
    <row r="14" spans="1:10" ht="16">
      <c r="A14" s="9">
        <v>11</v>
      </c>
      <c r="B14" s="70" t="s">
        <v>63</v>
      </c>
      <c r="C14" s="9" t="s">
        <v>65</v>
      </c>
      <c r="D14" s="9" t="s">
        <v>325</v>
      </c>
      <c r="E14" s="9">
        <v>1</v>
      </c>
      <c r="F14" s="9" t="s">
        <v>42</v>
      </c>
      <c r="G14" s="16">
        <f>展区!H108/2</f>
        <v>34895</v>
      </c>
      <c r="H14" s="16">
        <f t="shared" si="0"/>
        <v>34895</v>
      </c>
      <c r="I14" s="17"/>
    </row>
    <row r="15" spans="1:10" ht="16">
      <c r="A15" s="9">
        <v>12</v>
      </c>
      <c r="B15" s="70"/>
      <c r="C15" s="9" t="s">
        <v>66</v>
      </c>
      <c r="D15" s="9" t="s">
        <v>325</v>
      </c>
      <c r="E15" s="9">
        <v>1</v>
      </c>
      <c r="F15" s="9" t="s">
        <v>42</v>
      </c>
      <c r="G15" s="16">
        <f>展区!H108/2</f>
        <v>34895</v>
      </c>
      <c r="H15" s="16">
        <f t="shared" si="0"/>
        <v>34895</v>
      </c>
      <c r="I15" s="17"/>
    </row>
    <row r="16" spans="1:10" ht="16">
      <c r="A16" s="9">
        <v>13</v>
      </c>
      <c r="B16" s="70" t="s">
        <v>64</v>
      </c>
      <c r="C16" s="9" t="s">
        <v>67</v>
      </c>
      <c r="D16" s="9" t="s">
        <v>325</v>
      </c>
      <c r="E16" s="9">
        <v>1</v>
      </c>
      <c r="F16" s="9" t="s">
        <v>42</v>
      </c>
      <c r="G16" s="16">
        <f>展区!H43/5</f>
        <v>7082</v>
      </c>
      <c r="H16" s="16">
        <f t="shared" si="0"/>
        <v>7082</v>
      </c>
      <c r="I16" s="17"/>
    </row>
    <row r="17" spans="1:9" ht="16">
      <c r="A17" s="9">
        <v>14</v>
      </c>
      <c r="B17" s="70"/>
      <c r="C17" s="9" t="s">
        <v>68</v>
      </c>
      <c r="D17" s="9" t="s">
        <v>325</v>
      </c>
      <c r="E17" s="9">
        <v>1</v>
      </c>
      <c r="F17" s="9" t="s">
        <v>42</v>
      </c>
      <c r="G17" s="16">
        <f>展区!H43/5</f>
        <v>7082</v>
      </c>
      <c r="H17" s="16">
        <f t="shared" si="0"/>
        <v>7082</v>
      </c>
      <c r="I17" s="17"/>
    </row>
    <row r="18" spans="1:9" ht="16">
      <c r="A18" s="9">
        <v>15</v>
      </c>
      <c r="B18" s="70"/>
      <c r="C18" s="9" t="s">
        <v>69</v>
      </c>
      <c r="D18" s="9" t="s">
        <v>325</v>
      </c>
      <c r="E18" s="9">
        <v>1</v>
      </c>
      <c r="F18" s="9" t="s">
        <v>42</v>
      </c>
      <c r="G18" s="16">
        <f>展区!H43/5</f>
        <v>7082</v>
      </c>
      <c r="H18" s="16">
        <f t="shared" si="0"/>
        <v>7082</v>
      </c>
      <c r="I18" s="17"/>
    </row>
    <row r="19" spans="1:9" ht="16">
      <c r="A19" s="9">
        <v>16</v>
      </c>
      <c r="B19" s="70"/>
      <c r="C19" s="9" t="s">
        <v>70</v>
      </c>
      <c r="D19" s="9" t="s">
        <v>325</v>
      </c>
      <c r="E19" s="9">
        <v>1</v>
      </c>
      <c r="F19" s="9" t="s">
        <v>42</v>
      </c>
      <c r="G19" s="16">
        <f>展区!H43/5</f>
        <v>7082</v>
      </c>
      <c r="H19" s="16">
        <f t="shared" si="0"/>
        <v>7082</v>
      </c>
      <c r="I19" s="17"/>
    </row>
    <row r="20" spans="1:9" ht="16">
      <c r="A20" s="9">
        <v>17</v>
      </c>
      <c r="B20" s="70"/>
      <c r="C20" s="9" t="s">
        <v>71</v>
      </c>
      <c r="D20" s="9" t="s">
        <v>325</v>
      </c>
      <c r="E20" s="9">
        <v>1</v>
      </c>
      <c r="F20" s="9" t="s">
        <v>42</v>
      </c>
      <c r="G20" s="16">
        <f>展区!H43/5</f>
        <v>7082</v>
      </c>
      <c r="H20" s="16">
        <f t="shared" si="0"/>
        <v>7082</v>
      </c>
      <c r="I20" s="17"/>
    </row>
    <row r="21" spans="1:9" ht="16">
      <c r="A21" s="9">
        <v>18</v>
      </c>
      <c r="B21" s="70" t="s">
        <v>72</v>
      </c>
      <c r="C21" s="9" t="s">
        <v>73</v>
      </c>
      <c r="D21" s="9" t="s">
        <v>325</v>
      </c>
      <c r="E21" s="9">
        <v>1</v>
      </c>
      <c r="F21" s="9" t="s">
        <v>42</v>
      </c>
      <c r="G21" s="16">
        <f>展区!H60</f>
        <v>47870</v>
      </c>
      <c r="H21" s="16">
        <f t="shared" si="0"/>
        <v>47870</v>
      </c>
      <c r="I21" s="17"/>
    </row>
    <row r="22" spans="1:9" ht="16">
      <c r="A22" s="9">
        <v>19</v>
      </c>
      <c r="B22" s="70"/>
      <c r="C22" s="9" t="s">
        <v>74</v>
      </c>
      <c r="D22" s="9" t="s">
        <v>325</v>
      </c>
      <c r="E22" s="9">
        <v>1</v>
      </c>
      <c r="F22" s="9" t="s">
        <v>42</v>
      </c>
      <c r="G22" s="16">
        <v>8645</v>
      </c>
      <c r="H22" s="16">
        <f t="shared" si="0"/>
        <v>8645</v>
      </c>
      <c r="I22" s="17"/>
    </row>
    <row r="23" spans="1:9" ht="16">
      <c r="A23" s="9">
        <v>20</v>
      </c>
      <c r="B23" s="70"/>
      <c r="C23" s="9" t="s">
        <v>75</v>
      </c>
      <c r="D23" s="9" t="s">
        <v>325</v>
      </c>
      <c r="E23" s="9">
        <v>1</v>
      </c>
      <c r="F23" s="9" t="s">
        <v>42</v>
      </c>
      <c r="G23" s="16">
        <f>展区!H65</f>
        <v>6100</v>
      </c>
      <c r="H23" s="16">
        <f t="shared" si="0"/>
        <v>6100</v>
      </c>
      <c r="I23" s="17"/>
    </row>
    <row r="24" spans="1:9" ht="16">
      <c r="A24" s="9">
        <v>21</v>
      </c>
      <c r="B24" s="70"/>
      <c r="C24" s="9" t="s">
        <v>76</v>
      </c>
      <c r="D24" s="9" t="s">
        <v>325</v>
      </c>
      <c r="E24" s="9">
        <v>1</v>
      </c>
      <c r="F24" s="9" t="s">
        <v>42</v>
      </c>
      <c r="G24" s="16">
        <f>展区!H69</f>
        <v>6720</v>
      </c>
      <c r="H24" s="16">
        <f t="shared" si="0"/>
        <v>6720</v>
      </c>
      <c r="I24" s="17"/>
    </row>
    <row r="25" spans="1:9" ht="16">
      <c r="A25" s="9">
        <v>22</v>
      </c>
      <c r="B25" s="70"/>
      <c r="C25" s="9" t="s">
        <v>77</v>
      </c>
      <c r="D25" s="9" t="s">
        <v>325</v>
      </c>
      <c r="E25" s="9">
        <v>1</v>
      </c>
      <c r="F25" s="9" t="s">
        <v>42</v>
      </c>
      <c r="G25" s="16">
        <f>展区!H72</f>
        <v>3130</v>
      </c>
      <c r="H25" s="16">
        <f t="shared" si="0"/>
        <v>3130</v>
      </c>
      <c r="I25" s="17"/>
    </row>
    <row r="26" spans="1:9" ht="16">
      <c r="A26" s="9">
        <v>23</v>
      </c>
      <c r="B26" s="70" t="s">
        <v>78</v>
      </c>
      <c r="C26" s="9" t="s">
        <v>21</v>
      </c>
      <c r="D26" s="9"/>
      <c r="E26" s="9">
        <v>1</v>
      </c>
      <c r="F26" s="9" t="s">
        <v>42</v>
      </c>
      <c r="G26" s="16">
        <v>28600</v>
      </c>
      <c r="H26" s="16">
        <f t="shared" si="0"/>
        <v>28600</v>
      </c>
      <c r="I26" s="17"/>
    </row>
    <row r="27" spans="1:9" ht="16">
      <c r="A27" s="9">
        <v>24</v>
      </c>
      <c r="B27" s="70"/>
      <c r="C27" s="9" t="s">
        <v>52</v>
      </c>
      <c r="D27" s="9" t="s">
        <v>325</v>
      </c>
      <c r="E27" s="9">
        <v>1</v>
      </c>
      <c r="F27" s="9" t="s">
        <v>42</v>
      </c>
      <c r="G27" s="16">
        <f>展区!H89</f>
        <v>41465</v>
      </c>
      <c r="H27" s="16">
        <f t="shared" si="0"/>
        <v>41465</v>
      </c>
      <c r="I27" s="17"/>
    </row>
    <row r="28" spans="1:9" ht="16">
      <c r="A28" s="9">
        <v>25</v>
      </c>
      <c r="B28" s="70" t="s">
        <v>79</v>
      </c>
      <c r="C28" s="9" t="s">
        <v>80</v>
      </c>
      <c r="D28" s="9" t="s">
        <v>329</v>
      </c>
      <c r="E28" s="9">
        <v>40</v>
      </c>
      <c r="F28" s="9" t="s">
        <v>130</v>
      </c>
      <c r="G28" s="16">
        <v>500</v>
      </c>
      <c r="H28" s="16">
        <f t="shared" si="0"/>
        <v>20000</v>
      </c>
      <c r="I28" s="17"/>
    </row>
    <row r="29" spans="1:9" ht="16">
      <c r="A29" s="9">
        <v>26</v>
      </c>
      <c r="B29" s="70"/>
      <c r="C29" s="9" t="s">
        <v>81</v>
      </c>
      <c r="D29" s="9"/>
      <c r="E29" s="9">
        <v>40</v>
      </c>
      <c r="F29" s="9" t="s">
        <v>148</v>
      </c>
      <c r="G29" s="16">
        <v>200</v>
      </c>
      <c r="H29" s="16">
        <f t="shared" si="0"/>
        <v>8000</v>
      </c>
      <c r="I29" s="17"/>
    </row>
    <row r="30" spans="1:9" ht="16">
      <c r="A30" s="9">
        <v>27</v>
      </c>
      <c r="B30" s="70"/>
      <c r="C30" s="9" t="s">
        <v>215</v>
      </c>
      <c r="D30" s="9"/>
      <c r="E30" s="9">
        <v>40</v>
      </c>
      <c r="F30" s="9" t="s">
        <v>148</v>
      </c>
      <c r="G30" s="16">
        <f>展区!H27</f>
        <v>3120</v>
      </c>
      <c r="H30" s="16">
        <f t="shared" si="0"/>
        <v>124800</v>
      </c>
      <c r="I30" s="17"/>
    </row>
    <row r="31" spans="1:9" ht="26" customHeight="1">
      <c r="A31" s="9">
        <v>28</v>
      </c>
      <c r="B31" s="70" t="s">
        <v>120</v>
      </c>
      <c r="C31" s="9" t="s">
        <v>121</v>
      </c>
      <c r="D31" s="9" t="s">
        <v>326</v>
      </c>
      <c r="E31" s="9">
        <v>1</v>
      </c>
      <c r="F31" s="9" t="s">
        <v>42</v>
      </c>
      <c r="G31" s="16">
        <v>5000</v>
      </c>
      <c r="H31" s="16">
        <f t="shared" si="0"/>
        <v>5000</v>
      </c>
      <c r="I31" s="70" t="s">
        <v>123</v>
      </c>
    </row>
    <row r="32" spans="1:9" ht="26" customHeight="1">
      <c r="A32" s="9">
        <v>29</v>
      </c>
      <c r="B32" s="70"/>
      <c r="C32" s="9" t="s">
        <v>122</v>
      </c>
      <c r="D32" s="9" t="s">
        <v>327</v>
      </c>
      <c r="E32" s="9">
        <v>1</v>
      </c>
      <c r="F32" s="9" t="s">
        <v>42</v>
      </c>
      <c r="G32" s="16">
        <v>5000</v>
      </c>
      <c r="H32" s="16">
        <f t="shared" si="0"/>
        <v>5000</v>
      </c>
      <c r="I32" s="70"/>
    </row>
    <row r="33" spans="1:9">
      <c r="A33" s="72" t="s">
        <v>19</v>
      </c>
      <c r="B33" s="72"/>
      <c r="C33" s="72"/>
      <c r="D33" s="72"/>
      <c r="E33" s="72"/>
      <c r="F33" s="72"/>
      <c r="G33" s="72"/>
      <c r="H33" s="14">
        <f>SUM(H4:H32)</f>
        <v>583236</v>
      </c>
      <c r="I33" s="15"/>
    </row>
    <row r="34" spans="1:9" ht="23">
      <c r="A34" s="71" t="s">
        <v>59</v>
      </c>
      <c r="B34" s="71"/>
      <c r="C34" s="71"/>
      <c r="D34" s="71"/>
      <c r="E34" s="71"/>
      <c r="F34" s="71"/>
      <c r="G34" s="71"/>
      <c r="H34" s="71"/>
      <c r="I34" s="71"/>
    </row>
    <row r="35" spans="1:9">
      <c r="A35" s="74" t="s">
        <v>101</v>
      </c>
      <c r="B35" s="74"/>
      <c r="C35" s="74"/>
      <c r="D35" s="74"/>
      <c r="E35" s="74"/>
      <c r="F35" s="74"/>
      <c r="G35" s="74"/>
      <c r="H35" s="74"/>
      <c r="I35" s="74"/>
    </row>
    <row r="36" spans="1:9" ht="16">
      <c r="A36" s="13" t="s">
        <v>0</v>
      </c>
      <c r="B36" s="13" t="s">
        <v>1</v>
      </c>
      <c r="C36" s="13" t="s">
        <v>2</v>
      </c>
      <c r="D36" s="13" t="s">
        <v>3</v>
      </c>
      <c r="E36" s="13" t="s">
        <v>4</v>
      </c>
      <c r="F36" s="13" t="s">
        <v>5</v>
      </c>
      <c r="G36" s="14" t="s">
        <v>16</v>
      </c>
      <c r="H36" s="14" t="s">
        <v>17</v>
      </c>
      <c r="I36" s="15" t="s">
        <v>18</v>
      </c>
    </row>
    <row r="37" spans="1:9" ht="16">
      <c r="A37" s="9">
        <v>1</v>
      </c>
      <c r="B37" s="70" t="s">
        <v>82</v>
      </c>
      <c r="C37" s="9" t="s">
        <v>85</v>
      </c>
      <c r="D37" s="9" t="s">
        <v>325</v>
      </c>
      <c r="E37" s="9">
        <v>1</v>
      </c>
      <c r="F37" s="9" t="s">
        <v>42</v>
      </c>
      <c r="G37" s="16">
        <f>主论坛A1A2!H52</f>
        <v>42635</v>
      </c>
      <c r="H37" s="16">
        <f>E37*G37</f>
        <v>42635</v>
      </c>
      <c r="I37" s="17"/>
    </row>
    <row r="38" spans="1:9" ht="16">
      <c r="A38" s="9">
        <v>2</v>
      </c>
      <c r="B38" s="70"/>
      <c r="C38" s="9" t="s">
        <v>21</v>
      </c>
      <c r="D38" s="9" t="s">
        <v>325</v>
      </c>
      <c r="E38" s="9">
        <v>1</v>
      </c>
      <c r="F38" s="9" t="s">
        <v>42</v>
      </c>
      <c r="G38" s="16">
        <f>主论坛A1A2!H39</f>
        <v>87280</v>
      </c>
      <c r="H38" s="16">
        <f t="shared" ref="H38:H73" si="1">E38*G38</f>
        <v>87280</v>
      </c>
      <c r="I38" s="17"/>
    </row>
    <row r="39" spans="1:9" ht="16">
      <c r="A39" s="9">
        <v>3</v>
      </c>
      <c r="B39" s="70"/>
      <c r="C39" s="9" t="s">
        <v>83</v>
      </c>
      <c r="D39" s="9" t="s">
        <v>325</v>
      </c>
      <c r="E39" s="9">
        <v>1</v>
      </c>
      <c r="F39" s="9" t="s">
        <v>42</v>
      </c>
      <c r="G39" s="16">
        <f>主论坛A1A2!H13</f>
        <v>52600</v>
      </c>
      <c r="H39" s="16">
        <f t="shared" si="1"/>
        <v>52600</v>
      </c>
      <c r="I39" s="17"/>
    </row>
    <row r="40" spans="1:9" ht="16">
      <c r="A40" s="9">
        <v>4</v>
      </c>
      <c r="B40" s="70"/>
      <c r="C40" s="9" t="s">
        <v>84</v>
      </c>
      <c r="D40" s="9" t="s">
        <v>325</v>
      </c>
      <c r="E40" s="9">
        <v>1</v>
      </c>
      <c r="F40" s="9" t="s">
        <v>42</v>
      </c>
      <c r="G40" s="16">
        <f>主论坛A1A2!H24</f>
        <v>23600</v>
      </c>
      <c r="H40" s="16">
        <f t="shared" si="1"/>
        <v>23600</v>
      </c>
      <c r="I40" s="17"/>
    </row>
    <row r="41" spans="1:9" ht="16">
      <c r="A41" s="9">
        <v>5</v>
      </c>
      <c r="B41" s="70"/>
      <c r="C41" s="9" t="s">
        <v>115</v>
      </c>
      <c r="D41" s="9"/>
      <c r="E41" s="9">
        <v>2</v>
      </c>
      <c r="F41" s="9" t="s">
        <v>134</v>
      </c>
      <c r="G41" s="16">
        <v>5000</v>
      </c>
      <c r="H41" s="16">
        <f t="shared" si="1"/>
        <v>10000</v>
      </c>
      <c r="I41" s="17"/>
    </row>
    <row r="42" spans="1:9" ht="16">
      <c r="A42" s="9">
        <v>6</v>
      </c>
      <c r="B42" s="70"/>
      <c r="C42" s="9" t="s">
        <v>136</v>
      </c>
      <c r="D42" s="9"/>
      <c r="E42" s="9">
        <v>1</v>
      </c>
      <c r="F42" s="9" t="s">
        <v>42</v>
      </c>
      <c r="G42" s="16">
        <v>3500</v>
      </c>
      <c r="H42" s="16">
        <f t="shared" si="1"/>
        <v>3500</v>
      </c>
      <c r="I42" s="17"/>
    </row>
    <row r="43" spans="1:9" ht="16">
      <c r="A43" s="9">
        <v>7</v>
      </c>
      <c r="B43" s="70"/>
      <c r="C43" s="9" t="s">
        <v>137</v>
      </c>
      <c r="D43" s="9" t="s">
        <v>346</v>
      </c>
      <c r="E43" s="9">
        <v>8</v>
      </c>
      <c r="F43" s="9" t="s">
        <v>125</v>
      </c>
      <c r="G43" s="16">
        <v>350</v>
      </c>
      <c r="H43" s="16">
        <f t="shared" si="1"/>
        <v>2800</v>
      </c>
      <c r="I43" s="17"/>
    </row>
    <row r="44" spans="1:9" ht="16">
      <c r="A44" s="9">
        <v>8</v>
      </c>
      <c r="B44" s="70"/>
      <c r="C44" s="9" t="s">
        <v>153</v>
      </c>
      <c r="D44" s="9" t="s">
        <v>154</v>
      </c>
      <c r="E44" s="9">
        <v>2</v>
      </c>
      <c r="F44" s="9" t="s">
        <v>134</v>
      </c>
      <c r="G44" s="16">
        <v>6000</v>
      </c>
      <c r="H44" s="16">
        <f t="shared" si="1"/>
        <v>12000</v>
      </c>
      <c r="I44" s="17"/>
    </row>
    <row r="45" spans="1:9" ht="16">
      <c r="A45" s="9">
        <v>9</v>
      </c>
      <c r="B45" s="70"/>
      <c r="C45" s="9" t="s">
        <v>331</v>
      </c>
      <c r="D45" s="9" t="s">
        <v>340</v>
      </c>
      <c r="E45" s="9">
        <v>2</v>
      </c>
      <c r="F45" s="9" t="s">
        <v>134</v>
      </c>
      <c r="G45" s="16">
        <v>6000</v>
      </c>
      <c r="H45" s="16">
        <f t="shared" si="1"/>
        <v>12000</v>
      </c>
      <c r="I45" s="17"/>
    </row>
    <row r="46" spans="1:9" ht="32">
      <c r="A46" s="9">
        <v>10</v>
      </c>
      <c r="B46" s="70" t="s">
        <v>86</v>
      </c>
      <c r="C46" s="9" t="s">
        <v>85</v>
      </c>
      <c r="D46" s="9"/>
      <c r="E46" s="9">
        <v>1</v>
      </c>
      <c r="F46" s="9" t="s">
        <v>42</v>
      </c>
      <c r="G46" s="16">
        <v>0</v>
      </c>
      <c r="H46" s="16">
        <f t="shared" si="1"/>
        <v>0</v>
      </c>
      <c r="I46" s="17" t="s">
        <v>330</v>
      </c>
    </row>
    <row r="47" spans="1:9" ht="32">
      <c r="A47" s="9">
        <v>11</v>
      </c>
      <c r="B47" s="70"/>
      <c r="C47" s="9" t="s">
        <v>21</v>
      </c>
      <c r="D47" s="9"/>
      <c r="E47" s="9">
        <v>1</v>
      </c>
      <c r="F47" s="9" t="s">
        <v>42</v>
      </c>
      <c r="G47" s="16">
        <v>0</v>
      </c>
      <c r="H47" s="16">
        <f t="shared" si="1"/>
        <v>0</v>
      </c>
      <c r="I47" s="17" t="s">
        <v>330</v>
      </c>
    </row>
    <row r="48" spans="1:9" ht="16">
      <c r="A48" s="9">
        <v>12</v>
      </c>
      <c r="B48" s="70"/>
      <c r="C48" s="9" t="s">
        <v>136</v>
      </c>
      <c r="D48" s="9"/>
      <c r="E48" s="9">
        <v>1</v>
      </c>
      <c r="F48" s="9" t="s">
        <v>42</v>
      </c>
      <c r="G48" s="16">
        <v>3500</v>
      </c>
      <c r="H48" s="16">
        <f t="shared" si="1"/>
        <v>3500</v>
      </c>
      <c r="I48" s="17"/>
    </row>
    <row r="49" spans="1:9" ht="16">
      <c r="A49" s="9">
        <v>13</v>
      </c>
      <c r="B49" s="70" t="s">
        <v>87</v>
      </c>
      <c r="C49" s="9" t="s">
        <v>85</v>
      </c>
      <c r="D49" s="9" t="s">
        <v>325</v>
      </c>
      <c r="E49" s="9">
        <v>1</v>
      </c>
      <c r="F49" s="9" t="s">
        <v>42</v>
      </c>
      <c r="G49" s="16">
        <f>分论坛D1D2!H43</f>
        <v>23185</v>
      </c>
      <c r="H49" s="16">
        <f t="shared" si="1"/>
        <v>23185</v>
      </c>
      <c r="I49" s="17"/>
    </row>
    <row r="50" spans="1:9" ht="16">
      <c r="A50" s="9">
        <v>14</v>
      </c>
      <c r="B50" s="70"/>
      <c r="C50" s="9" t="s">
        <v>21</v>
      </c>
      <c r="D50" s="9" t="s">
        <v>325</v>
      </c>
      <c r="E50" s="9">
        <v>1</v>
      </c>
      <c r="F50" s="9" t="s">
        <v>42</v>
      </c>
      <c r="G50" s="16">
        <f>分论坛D1D2!H34/2</f>
        <v>30550</v>
      </c>
      <c r="H50" s="16">
        <f t="shared" si="1"/>
        <v>30550</v>
      </c>
      <c r="I50" s="17"/>
    </row>
    <row r="51" spans="1:9" ht="16">
      <c r="A51" s="9">
        <v>15</v>
      </c>
      <c r="B51" s="70"/>
      <c r="C51" s="9" t="s">
        <v>83</v>
      </c>
      <c r="D51" s="9" t="s">
        <v>325</v>
      </c>
      <c r="E51" s="9">
        <v>1</v>
      </c>
      <c r="F51" s="9" t="s">
        <v>42</v>
      </c>
      <c r="G51" s="16">
        <f>分论坛D1D2!H11/2</f>
        <v>15480</v>
      </c>
      <c r="H51" s="16">
        <f t="shared" si="1"/>
        <v>15480</v>
      </c>
      <c r="I51" s="17"/>
    </row>
    <row r="52" spans="1:9" ht="16">
      <c r="A52" s="9">
        <v>16</v>
      </c>
      <c r="B52" s="70"/>
      <c r="C52" s="9" t="s">
        <v>84</v>
      </c>
      <c r="D52" s="9" t="s">
        <v>325</v>
      </c>
      <c r="E52" s="9">
        <v>1</v>
      </c>
      <c r="F52" s="9" t="s">
        <v>42</v>
      </c>
      <c r="G52" s="16">
        <f>分论坛D1D2!H22/2</f>
        <v>11800</v>
      </c>
      <c r="H52" s="16">
        <f t="shared" si="1"/>
        <v>11800</v>
      </c>
      <c r="I52" s="17"/>
    </row>
    <row r="53" spans="1:9" ht="16">
      <c r="A53" s="9">
        <v>17</v>
      </c>
      <c r="B53" s="70"/>
      <c r="C53" s="9" t="s">
        <v>136</v>
      </c>
      <c r="D53" s="9"/>
      <c r="E53" s="9">
        <v>1</v>
      </c>
      <c r="F53" s="9" t="s">
        <v>42</v>
      </c>
      <c r="G53" s="16">
        <v>3500</v>
      </c>
      <c r="H53" s="16">
        <f t="shared" si="1"/>
        <v>3500</v>
      </c>
      <c r="I53" s="17"/>
    </row>
    <row r="54" spans="1:9" ht="16">
      <c r="A54" s="9">
        <v>18</v>
      </c>
      <c r="B54" s="70" t="s">
        <v>88</v>
      </c>
      <c r="C54" s="9" t="s">
        <v>85</v>
      </c>
      <c r="D54" s="9" t="s">
        <v>325</v>
      </c>
      <c r="E54" s="9">
        <v>1</v>
      </c>
      <c r="F54" s="9" t="s">
        <v>42</v>
      </c>
      <c r="G54" s="16">
        <f>分论坛D1D2!H54</f>
        <v>30451</v>
      </c>
      <c r="H54" s="16">
        <f t="shared" si="1"/>
        <v>30451</v>
      </c>
      <c r="I54" s="17"/>
    </row>
    <row r="55" spans="1:9" ht="16">
      <c r="A55" s="9">
        <v>19</v>
      </c>
      <c r="B55" s="70"/>
      <c r="C55" s="9" t="s">
        <v>21</v>
      </c>
      <c r="D55" s="9" t="s">
        <v>325</v>
      </c>
      <c r="E55" s="9">
        <v>1</v>
      </c>
      <c r="F55" s="9" t="s">
        <v>42</v>
      </c>
      <c r="G55" s="16">
        <v>32150</v>
      </c>
      <c r="H55" s="16">
        <f t="shared" si="1"/>
        <v>32150</v>
      </c>
      <c r="I55" s="17"/>
    </row>
    <row r="56" spans="1:9" ht="16">
      <c r="A56" s="9">
        <v>20</v>
      </c>
      <c r="B56" s="70"/>
      <c r="C56" s="9" t="s">
        <v>83</v>
      </c>
      <c r="D56" s="9" t="s">
        <v>325</v>
      </c>
      <c r="E56" s="9">
        <v>1</v>
      </c>
      <c r="F56" s="9" t="s">
        <v>42</v>
      </c>
      <c r="G56" s="16">
        <v>17240</v>
      </c>
      <c r="H56" s="16">
        <f t="shared" si="1"/>
        <v>17240</v>
      </c>
      <c r="I56" s="17"/>
    </row>
    <row r="57" spans="1:9" ht="16">
      <c r="A57" s="9">
        <v>21</v>
      </c>
      <c r="B57" s="70"/>
      <c r="C57" s="9" t="s">
        <v>84</v>
      </c>
      <c r="D57" s="9" t="s">
        <v>325</v>
      </c>
      <c r="E57" s="9">
        <v>1</v>
      </c>
      <c r="F57" s="9" t="s">
        <v>42</v>
      </c>
      <c r="G57" s="16">
        <v>11800</v>
      </c>
      <c r="H57" s="16">
        <f t="shared" si="1"/>
        <v>11800</v>
      </c>
      <c r="I57" s="17"/>
    </row>
    <row r="58" spans="1:9" ht="16">
      <c r="A58" s="9">
        <v>22</v>
      </c>
      <c r="B58" s="70"/>
      <c r="C58" s="9" t="s">
        <v>136</v>
      </c>
      <c r="D58" s="9"/>
      <c r="E58" s="9">
        <v>1</v>
      </c>
      <c r="F58" s="9" t="s">
        <v>42</v>
      </c>
      <c r="G58" s="16">
        <v>3500</v>
      </c>
      <c r="H58" s="16">
        <f t="shared" si="1"/>
        <v>3500</v>
      </c>
      <c r="I58" s="17"/>
    </row>
    <row r="59" spans="1:9" ht="16">
      <c r="A59" s="9">
        <v>23</v>
      </c>
      <c r="B59" s="9" t="s">
        <v>89</v>
      </c>
      <c r="C59" s="9" t="s">
        <v>45</v>
      </c>
      <c r="D59" s="9"/>
      <c r="E59" s="9">
        <v>1</v>
      </c>
      <c r="F59" s="9" t="s">
        <v>125</v>
      </c>
      <c r="G59" s="16">
        <v>2850</v>
      </c>
      <c r="H59" s="16">
        <f t="shared" si="1"/>
        <v>2850</v>
      </c>
      <c r="I59" s="17"/>
    </row>
    <row r="60" spans="1:9" ht="16">
      <c r="A60" s="9">
        <v>25</v>
      </c>
      <c r="B60" s="9" t="s">
        <v>90</v>
      </c>
      <c r="C60" s="9" t="s">
        <v>45</v>
      </c>
      <c r="D60" s="9"/>
      <c r="E60" s="9">
        <v>1</v>
      </c>
      <c r="F60" s="9" t="s">
        <v>125</v>
      </c>
      <c r="G60" s="16">
        <v>2850</v>
      </c>
      <c r="H60" s="16">
        <f t="shared" si="1"/>
        <v>2850</v>
      </c>
      <c r="I60" s="17"/>
    </row>
    <row r="61" spans="1:9" ht="16">
      <c r="A61" s="9">
        <v>26</v>
      </c>
      <c r="B61" s="9" t="s">
        <v>91</v>
      </c>
      <c r="C61" s="9" t="s">
        <v>45</v>
      </c>
      <c r="D61" s="9"/>
      <c r="E61" s="9">
        <v>1</v>
      </c>
      <c r="F61" s="9" t="s">
        <v>125</v>
      </c>
      <c r="G61" s="16">
        <v>1850</v>
      </c>
      <c r="H61" s="16">
        <f t="shared" si="1"/>
        <v>1850</v>
      </c>
      <c r="I61" s="17"/>
    </row>
    <row r="62" spans="1:9" ht="32">
      <c r="A62" s="9">
        <v>29</v>
      </c>
      <c r="B62" s="70" t="s">
        <v>92</v>
      </c>
      <c r="C62" s="9" t="s">
        <v>95</v>
      </c>
      <c r="D62" s="9"/>
      <c r="E62" s="9">
        <v>35</v>
      </c>
      <c r="F62" s="9" t="s">
        <v>126</v>
      </c>
      <c r="G62" s="16">
        <v>500</v>
      </c>
      <c r="H62" s="16">
        <f t="shared" si="1"/>
        <v>17500</v>
      </c>
      <c r="I62" s="17" t="s">
        <v>96</v>
      </c>
    </row>
    <row r="63" spans="1:9" ht="16">
      <c r="A63" s="9">
        <v>30</v>
      </c>
      <c r="B63" s="70"/>
      <c r="C63" s="9" t="s">
        <v>97</v>
      </c>
      <c r="D63" s="9"/>
      <c r="E63" s="9">
        <v>500</v>
      </c>
      <c r="F63" s="9" t="s">
        <v>148</v>
      </c>
      <c r="G63" s="16">
        <v>20</v>
      </c>
      <c r="H63" s="16">
        <f t="shared" si="1"/>
        <v>10000</v>
      </c>
      <c r="I63" s="17"/>
    </row>
    <row r="64" spans="1:9" ht="32">
      <c r="A64" s="9">
        <v>31</v>
      </c>
      <c r="B64" s="70"/>
      <c r="C64" s="9" t="s">
        <v>98</v>
      </c>
      <c r="D64" s="9"/>
      <c r="E64" s="9">
        <v>2200</v>
      </c>
      <c r="F64" s="9" t="s">
        <v>125</v>
      </c>
      <c r="G64" s="16">
        <v>10</v>
      </c>
      <c r="H64" s="16">
        <f t="shared" si="1"/>
        <v>22000</v>
      </c>
      <c r="I64" s="17" t="s">
        <v>99</v>
      </c>
    </row>
    <row r="65" spans="1:9" ht="16">
      <c r="A65" s="9">
        <v>32</v>
      </c>
      <c r="B65" s="70"/>
      <c r="C65" s="9" t="s">
        <v>7</v>
      </c>
      <c r="D65" s="9"/>
      <c r="E65" s="9">
        <v>4</v>
      </c>
      <c r="F65" s="9" t="s">
        <v>125</v>
      </c>
      <c r="G65" s="16">
        <v>800</v>
      </c>
      <c r="H65" s="16">
        <f t="shared" si="1"/>
        <v>3200</v>
      </c>
      <c r="I65" s="17"/>
    </row>
    <row r="66" spans="1:9" ht="16">
      <c r="A66" s="9">
        <v>33</v>
      </c>
      <c r="B66" s="70"/>
      <c r="C66" s="9" t="s">
        <v>100</v>
      </c>
      <c r="D66" s="9"/>
      <c r="E66" s="9">
        <v>8</v>
      </c>
      <c r="F66" s="9" t="s">
        <v>125</v>
      </c>
      <c r="G66" s="16">
        <v>800</v>
      </c>
      <c r="H66" s="16">
        <f t="shared" si="1"/>
        <v>6400</v>
      </c>
      <c r="I66" s="17"/>
    </row>
    <row r="67" spans="1:9" ht="16">
      <c r="A67" s="9">
        <v>34</v>
      </c>
      <c r="B67" s="70"/>
      <c r="C67" s="9" t="s">
        <v>25</v>
      </c>
      <c r="D67" s="9"/>
      <c r="E67" s="9">
        <v>8</v>
      </c>
      <c r="F67" s="9" t="s">
        <v>125</v>
      </c>
      <c r="G67" s="16">
        <v>800</v>
      </c>
      <c r="H67" s="16">
        <f>E67*G67</f>
        <v>6400</v>
      </c>
      <c r="I67" s="17"/>
    </row>
    <row r="68" spans="1:9" ht="16">
      <c r="A68" s="9">
        <v>35</v>
      </c>
      <c r="B68" s="70"/>
      <c r="C68" s="9" t="s">
        <v>9</v>
      </c>
      <c r="D68" s="9"/>
      <c r="E68" s="9">
        <v>200</v>
      </c>
      <c r="F68" s="9" t="s">
        <v>128</v>
      </c>
      <c r="G68" s="16">
        <v>2</v>
      </c>
      <c r="H68" s="16">
        <f t="shared" si="1"/>
        <v>400</v>
      </c>
      <c r="I68" s="17"/>
    </row>
    <row r="69" spans="1:9" ht="16">
      <c r="A69" s="9">
        <v>36</v>
      </c>
      <c r="B69" s="70"/>
      <c r="C69" s="9" t="s">
        <v>8</v>
      </c>
      <c r="D69" s="9"/>
      <c r="E69" s="9">
        <v>100</v>
      </c>
      <c r="F69" s="9" t="s">
        <v>128</v>
      </c>
      <c r="G69" s="16">
        <v>5</v>
      </c>
      <c r="H69" s="16">
        <f t="shared" si="1"/>
        <v>500</v>
      </c>
      <c r="I69" s="17"/>
    </row>
    <row r="70" spans="1:9" ht="16">
      <c r="A70" s="9">
        <v>37</v>
      </c>
      <c r="B70" s="70"/>
      <c r="C70" s="9" t="s">
        <v>15</v>
      </c>
      <c r="D70" s="9"/>
      <c r="E70" s="9">
        <v>4</v>
      </c>
      <c r="F70" s="9" t="s">
        <v>42</v>
      </c>
      <c r="G70" s="16">
        <v>500</v>
      </c>
      <c r="H70" s="16">
        <f t="shared" si="1"/>
        <v>2000</v>
      </c>
      <c r="I70" s="17"/>
    </row>
    <row r="71" spans="1:9" ht="32">
      <c r="A71" s="9">
        <v>38</v>
      </c>
      <c r="B71" s="70"/>
      <c r="C71" s="1" t="s">
        <v>10</v>
      </c>
      <c r="D71" s="9"/>
      <c r="E71" s="9">
        <v>40</v>
      </c>
      <c r="F71" s="9" t="s">
        <v>125</v>
      </c>
      <c r="G71" s="16">
        <v>20</v>
      </c>
      <c r="H71" s="16">
        <f t="shared" si="1"/>
        <v>800</v>
      </c>
      <c r="I71" s="17" t="s">
        <v>94</v>
      </c>
    </row>
    <row r="72" spans="1:9" ht="32">
      <c r="A72" s="9">
        <v>39</v>
      </c>
      <c r="B72" s="70"/>
      <c r="C72" s="1" t="s">
        <v>93</v>
      </c>
      <c r="D72" s="9"/>
      <c r="E72" s="9">
        <v>800</v>
      </c>
      <c r="F72" s="9" t="s">
        <v>128</v>
      </c>
      <c r="G72" s="16">
        <v>1</v>
      </c>
      <c r="H72" s="16">
        <f t="shared" si="1"/>
        <v>800</v>
      </c>
      <c r="I72" s="17" t="s">
        <v>94</v>
      </c>
    </row>
    <row r="73" spans="1:9" ht="16">
      <c r="A73" s="9">
        <v>40</v>
      </c>
      <c r="B73" s="70"/>
      <c r="C73" s="1" t="s">
        <v>24</v>
      </c>
      <c r="D73" s="9"/>
      <c r="E73" s="9">
        <v>7</v>
      </c>
      <c r="F73" s="9" t="s">
        <v>127</v>
      </c>
      <c r="G73" s="16">
        <v>450</v>
      </c>
      <c r="H73" s="16">
        <f t="shared" si="1"/>
        <v>3150</v>
      </c>
      <c r="I73" s="17"/>
    </row>
    <row r="74" spans="1:9">
      <c r="A74" s="72" t="s">
        <v>19</v>
      </c>
      <c r="B74" s="72"/>
      <c r="C74" s="72"/>
      <c r="D74" s="72"/>
      <c r="E74" s="72"/>
      <c r="F74" s="72"/>
      <c r="G74" s="72"/>
      <c r="H74" s="14">
        <f>SUM(H37:H73)</f>
        <v>510271</v>
      </c>
      <c r="I74" s="15"/>
    </row>
    <row r="75" spans="1:9" ht="23">
      <c r="A75" s="71" t="s">
        <v>59</v>
      </c>
      <c r="B75" s="71"/>
      <c r="C75" s="71"/>
      <c r="D75" s="71"/>
      <c r="E75" s="71"/>
      <c r="F75" s="71"/>
      <c r="G75" s="71"/>
      <c r="H75" s="71"/>
      <c r="I75" s="71"/>
    </row>
    <row r="76" spans="1:9">
      <c r="A76" s="73" t="s">
        <v>102</v>
      </c>
      <c r="B76" s="73"/>
      <c r="C76" s="73"/>
      <c r="D76" s="73"/>
      <c r="E76" s="73"/>
      <c r="F76" s="73"/>
      <c r="G76" s="73"/>
      <c r="H76" s="73"/>
      <c r="I76" s="73"/>
    </row>
    <row r="77" spans="1:9" ht="16">
      <c r="A77" s="18" t="s">
        <v>0</v>
      </c>
      <c r="B77" s="18" t="s">
        <v>1</v>
      </c>
      <c r="C77" s="18" t="s">
        <v>2</v>
      </c>
      <c r="D77" s="18" t="s">
        <v>3</v>
      </c>
      <c r="E77" s="18" t="s">
        <v>4</v>
      </c>
      <c r="F77" s="18" t="s">
        <v>5</v>
      </c>
      <c r="G77" s="19" t="s">
        <v>16</v>
      </c>
      <c r="H77" s="19" t="s">
        <v>17</v>
      </c>
      <c r="I77" s="20" t="s">
        <v>18</v>
      </c>
    </row>
    <row r="78" spans="1:9" ht="16">
      <c r="A78" s="9">
        <v>1</v>
      </c>
      <c r="B78" s="70" t="s">
        <v>54</v>
      </c>
      <c r="C78" s="2" t="s">
        <v>104</v>
      </c>
      <c r="D78" s="9"/>
      <c r="E78" s="9">
        <v>1</v>
      </c>
      <c r="F78" s="9" t="s">
        <v>42</v>
      </c>
      <c r="G78" s="16">
        <v>8250</v>
      </c>
      <c r="H78" s="16">
        <f>E78*G78</f>
        <v>8250</v>
      </c>
      <c r="I78" s="17"/>
    </row>
    <row r="79" spans="1:9" ht="16">
      <c r="A79" s="9">
        <v>2</v>
      </c>
      <c r="B79" s="70"/>
      <c r="C79" s="2" t="s">
        <v>103</v>
      </c>
      <c r="D79" s="9"/>
      <c r="E79" s="9">
        <v>1</v>
      </c>
      <c r="F79" s="9" t="s">
        <v>42</v>
      </c>
      <c r="G79" s="16">
        <v>3600</v>
      </c>
      <c r="H79" s="16">
        <f t="shared" ref="H79:H84" si="2">E79*G79</f>
        <v>3600</v>
      </c>
      <c r="I79" s="17"/>
    </row>
    <row r="80" spans="1:9" ht="16">
      <c r="A80" s="9">
        <v>3</v>
      </c>
      <c r="B80" s="70"/>
      <c r="C80" s="2" t="s">
        <v>105</v>
      </c>
      <c r="D80" s="9" t="s">
        <v>325</v>
      </c>
      <c r="E80" s="9">
        <v>1</v>
      </c>
      <c r="F80" s="9" t="s">
        <v>42</v>
      </c>
      <c r="G80" s="16">
        <f>酒店!H26</f>
        <v>7375</v>
      </c>
      <c r="H80" s="16">
        <f t="shared" si="2"/>
        <v>7375</v>
      </c>
      <c r="I80" s="17"/>
    </row>
    <row r="81" spans="1:9" ht="16">
      <c r="A81" s="9">
        <v>4</v>
      </c>
      <c r="B81" s="70"/>
      <c r="C81" s="2" t="s">
        <v>106</v>
      </c>
      <c r="D81" s="9" t="s">
        <v>325</v>
      </c>
      <c r="E81" s="9">
        <v>1</v>
      </c>
      <c r="F81" s="9" t="s">
        <v>42</v>
      </c>
      <c r="G81" s="16">
        <f>酒店!H30</f>
        <v>7580</v>
      </c>
      <c r="H81" s="16">
        <f t="shared" si="2"/>
        <v>7580</v>
      </c>
      <c r="I81" s="17"/>
    </row>
    <row r="82" spans="1:9" ht="16">
      <c r="A82" s="9">
        <v>5</v>
      </c>
      <c r="B82" s="70"/>
      <c r="C82" s="2" t="s">
        <v>84</v>
      </c>
      <c r="D82" s="9" t="s">
        <v>325</v>
      </c>
      <c r="E82" s="9">
        <v>1</v>
      </c>
      <c r="F82" s="9" t="s">
        <v>42</v>
      </c>
      <c r="G82" s="16">
        <f>酒店!H20</f>
        <v>14000</v>
      </c>
      <c r="H82" s="16">
        <f t="shared" si="2"/>
        <v>14000</v>
      </c>
      <c r="I82" s="17"/>
    </row>
    <row r="83" spans="1:9" ht="16">
      <c r="A83" s="9">
        <v>7</v>
      </c>
      <c r="B83" s="70"/>
      <c r="C83" s="2" t="s">
        <v>83</v>
      </c>
      <c r="D83" s="9" t="s">
        <v>325</v>
      </c>
      <c r="E83" s="9">
        <v>1</v>
      </c>
      <c r="F83" s="9" t="s">
        <v>42</v>
      </c>
      <c r="G83" s="16">
        <f>酒店!H9</f>
        <v>7840</v>
      </c>
      <c r="H83" s="16">
        <f t="shared" si="2"/>
        <v>7840</v>
      </c>
      <c r="I83" s="17"/>
    </row>
    <row r="84" spans="1:9" ht="16">
      <c r="A84" s="9">
        <v>8</v>
      </c>
      <c r="B84" s="70"/>
      <c r="C84" s="2" t="s">
        <v>109</v>
      </c>
      <c r="D84" s="9"/>
      <c r="E84" s="9">
        <v>26</v>
      </c>
      <c r="F84" s="9" t="s">
        <v>42</v>
      </c>
      <c r="G84" s="16">
        <v>20</v>
      </c>
      <c r="H84" s="16">
        <f t="shared" si="2"/>
        <v>520</v>
      </c>
      <c r="I84" s="17"/>
    </row>
    <row r="85" spans="1:9" ht="32">
      <c r="A85" s="9">
        <v>9</v>
      </c>
      <c r="B85" s="70"/>
      <c r="C85" s="2" t="s">
        <v>107</v>
      </c>
      <c r="D85" s="9"/>
      <c r="E85" s="9">
        <v>26</v>
      </c>
      <c r="F85" s="9" t="s">
        <v>148</v>
      </c>
      <c r="G85" s="16">
        <v>280</v>
      </c>
      <c r="H85" s="16">
        <f>E85*G85</f>
        <v>7280</v>
      </c>
      <c r="I85" s="17" t="s">
        <v>108</v>
      </c>
    </row>
    <row r="86" spans="1:9">
      <c r="A86" s="72" t="s">
        <v>19</v>
      </c>
      <c r="B86" s="72"/>
      <c r="C86" s="72"/>
      <c r="D86" s="72"/>
      <c r="E86" s="72"/>
      <c r="F86" s="72"/>
      <c r="G86" s="72"/>
      <c r="H86" s="14">
        <f>SUM(H78:H85)</f>
        <v>56445</v>
      </c>
      <c r="I86" s="15"/>
    </row>
    <row r="87" spans="1:9" ht="23">
      <c r="A87" s="71" t="s">
        <v>59</v>
      </c>
      <c r="B87" s="71"/>
      <c r="C87" s="71"/>
      <c r="D87" s="71"/>
      <c r="E87" s="71"/>
      <c r="F87" s="71"/>
      <c r="G87" s="71"/>
      <c r="H87" s="71"/>
      <c r="I87" s="71"/>
    </row>
    <row r="88" spans="1:9">
      <c r="A88" s="73" t="s">
        <v>110</v>
      </c>
      <c r="B88" s="73"/>
      <c r="C88" s="73"/>
      <c r="D88" s="73"/>
      <c r="E88" s="73"/>
      <c r="F88" s="73"/>
      <c r="G88" s="73"/>
      <c r="H88" s="73"/>
      <c r="I88" s="73"/>
    </row>
    <row r="89" spans="1:9" ht="16">
      <c r="A89" s="9" t="s">
        <v>0</v>
      </c>
      <c r="B89" s="9" t="s">
        <v>1</v>
      </c>
      <c r="C89" s="9" t="s">
        <v>2</v>
      </c>
      <c r="D89" s="9" t="s">
        <v>3</v>
      </c>
      <c r="E89" s="9" t="s">
        <v>4</v>
      </c>
      <c r="F89" s="9" t="s">
        <v>5</v>
      </c>
      <c r="G89" s="16" t="s">
        <v>16</v>
      </c>
      <c r="H89" s="16" t="s">
        <v>17</v>
      </c>
      <c r="I89" s="17" t="s">
        <v>18</v>
      </c>
    </row>
    <row r="90" spans="1:9" ht="16">
      <c r="A90" s="9">
        <v>1</v>
      </c>
      <c r="B90" s="70" t="s">
        <v>26</v>
      </c>
      <c r="C90" s="21" t="s">
        <v>11</v>
      </c>
      <c r="D90" s="9" t="s">
        <v>142</v>
      </c>
      <c r="E90" s="9">
        <v>2</v>
      </c>
      <c r="F90" s="9" t="s">
        <v>125</v>
      </c>
      <c r="G90" s="16">
        <v>60000</v>
      </c>
      <c r="H90" s="16">
        <f>E90*G90</f>
        <v>120000</v>
      </c>
      <c r="I90" s="17"/>
    </row>
    <row r="91" spans="1:9" ht="16">
      <c r="A91" s="9">
        <v>2</v>
      </c>
      <c r="B91" s="70"/>
      <c r="C91" s="21" t="s">
        <v>32</v>
      </c>
      <c r="D91" s="9" t="s">
        <v>155</v>
      </c>
      <c r="E91" s="9">
        <v>1</v>
      </c>
      <c r="F91" s="9" t="s">
        <v>125</v>
      </c>
      <c r="G91" s="16">
        <v>8000</v>
      </c>
      <c r="H91" s="16">
        <f t="shared" ref="H91:H94" si="3">E91*G91</f>
        <v>8000</v>
      </c>
      <c r="I91" s="17"/>
    </row>
    <row r="92" spans="1:9" ht="16">
      <c r="A92" s="9">
        <v>3</v>
      </c>
      <c r="B92" s="70" t="s">
        <v>56</v>
      </c>
      <c r="C92" s="18" t="s">
        <v>31</v>
      </c>
      <c r="D92" s="9"/>
      <c r="E92" s="9">
        <v>0</v>
      </c>
      <c r="F92" s="9" t="s">
        <v>125</v>
      </c>
      <c r="G92" s="16">
        <v>0</v>
      </c>
      <c r="H92" s="16">
        <f t="shared" si="3"/>
        <v>0</v>
      </c>
      <c r="I92" s="17" t="s">
        <v>332</v>
      </c>
    </row>
    <row r="93" spans="1:9" ht="16">
      <c r="A93" s="9">
        <v>4</v>
      </c>
      <c r="B93" s="70"/>
      <c r="C93" s="18" t="s">
        <v>32</v>
      </c>
      <c r="D93" s="9"/>
      <c r="E93" s="9">
        <v>0</v>
      </c>
      <c r="F93" s="9" t="s">
        <v>125</v>
      </c>
      <c r="G93" s="16">
        <v>0</v>
      </c>
      <c r="H93" s="16">
        <f t="shared" si="3"/>
        <v>0</v>
      </c>
      <c r="I93" s="17" t="s">
        <v>332</v>
      </c>
    </row>
    <row r="94" spans="1:9" ht="16">
      <c r="A94" s="9">
        <v>5</v>
      </c>
      <c r="B94" s="9" t="s">
        <v>335</v>
      </c>
      <c r="C94" s="21" t="s">
        <v>156</v>
      </c>
      <c r="D94" s="9" t="s">
        <v>334</v>
      </c>
      <c r="E94" s="9">
        <v>8</v>
      </c>
      <c r="F94" s="9" t="s">
        <v>125</v>
      </c>
      <c r="G94" s="16">
        <v>3000</v>
      </c>
      <c r="H94" s="16">
        <f t="shared" si="3"/>
        <v>24000</v>
      </c>
      <c r="I94" s="17" t="s">
        <v>333</v>
      </c>
    </row>
    <row r="95" spans="1:9">
      <c r="A95" s="72" t="s">
        <v>19</v>
      </c>
      <c r="B95" s="72"/>
      <c r="C95" s="72"/>
      <c r="D95" s="72"/>
      <c r="E95" s="72"/>
      <c r="F95" s="72"/>
      <c r="G95" s="72"/>
      <c r="H95" s="14">
        <f>SUM(H90:H94)</f>
        <v>152000</v>
      </c>
      <c r="I95" s="15"/>
    </row>
    <row r="96" spans="1:9" ht="23">
      <c r="A96" s="71" t="s">
        <v>59</v>
      </c>
      <c r="B96" s="71"/>
      <c r="C96" s="71"/>
      <c r="D96" s="71"/>
      <c r="E96" s="71"/>
      <c r="F96" s="71"/>
      <c r="G96" s="71"/>
      <c r="H96" s="71"/>
      <c r="I96" s="71"/>
    </row>
    <row r="97" spans="1:9">
      <c r="A97" s="73" t="s">
        <v>116</v>
      </c>
      <c r="B97" s="73"/>
      <c r="C97" s="73"/>
      <c r="D97" s="73"/>
      <c r="E97" s="73"/>
      <c r="F97" s="73"/>
      <c r="G97" s="73"/>
      <c r="H97" s="73"/>
      <c r="I97" s="73"/>
    </row>
    <row r="98" spans="1:9" ht="16">
      <c r="A98" s="9" t="s">
        <v>0</v>
      </c>
      <c r="B98" s="9" t="s">
        <v>1</v>
      </c>
      <c r="C98" s="9" t="s">
        <v>2</v>
      </c>
      <c r="D98" s="9" t="s">
        <v>3</v>
      </c>
      <c r="E98" s="9" t="s">
        <v>4</v>
      </c>
      <c r="F98" s="9" t="s">
        <v>5</v>
      </c>
      <c r="G98" s="16" t="s">
        <v>16</v>
      </c>
      <c r="H98" s="16" t="s">
        <v>17</v>
      </c>
      <c r="I98" s="17" t="s">
        <v>18</v>
      </c>
    </row>
    <row r="99" spans="1:9" ht="32">
      <c r="A99" s="9">
        <v>1</v>
      </c>
      <c r="B99" s="9" t="s">
        <v>27</v>
      </c>
      <c r="C99" s="21" t="s">
        <v>53</v>
      </c>
      <c r="D99" s="9" t="s">
        <v>140</v>
      </c>
      <c r="E99" s="9">
        <v>2</v>
      </c>
      <c r="F99" s="9" t="s">
        <v>41</v>
      </c>
      <c r="G99" s="16">
        <v>38000</v>
      </c>
      <c r="H99" s="16">
        <f>E99*G99</f>
        <v>76000</v>
      </c>
      <c r="I99" s="17" t="s">
        <v>111</v>
      </c>
    </row>
    <row r="100" spans="1:9" ht="16">
      <c r="A100" s="9">
        <v>2</v>
      </c>
      <c r="B100" s="9" t="s">
        <v>28</v>
      </c>
      <c r="C100" s="21" t="s">
        <v>36</v>
      </c>
      <c r="D100" s="9" t="s">
        <v>139</v>
      </c>
      <c r="E100" s="9">
        <v>12</v>
      </c>
      <c r="F100" s="9" t="s">
        <v>41</v>
      </c>
      <c r="G100" s="16">
        <v>1200</v>
      </c>
      <c r="H100" s="16">
        <f t="shared" ref="H100:H110" si="4">E100*G100</f>
        <v>14400</v>
      </c>
      <c r="I100" s="17"/>
    </row>
    <row r="101" spans="1:9" ht="32">
      <c r="A101" s="9">
        <v>3</v>
      </c>
      <c r="B101" s="9" t="s">
        <v>29</v>
      </c>
      <c r="C101" s="21"/>
      <c r="D101" s="9" t="s">
        <v>55</v>
      </c>
      <c r="E101" s="9">
        <v>4</v>
      </c>
      <c r="F101" s="9" t="s">
        <v>41</v>
      </c>
      <c r="G101" s="16">
        <v>2000</v>
      </c>
      <c r="H101" s="16">
        <f t="shared" si="4"/>
        <v>8000</v>
      </c>
      <c r="I101" s="17" t="s">
        <v>111</v>
      </c>
    </row>
    <row r="102" spans="1:9" ht="32">
      <c r="A102" s="9">
        <v>4</v>
      </c>
      <c r="B102" s="9" t="s">
        <v>30</v>
      </c>
      <c r="C102" s="9"/>
      <c r="D102" s="9" t="s">
        <v>144</v>
      </c>
      <c r="E102" s="9">
        <v>60</v>
      </c>
      <c r="F102" s="9" t="s">
        <v>41</v>
      </c>
      <c r="G102" s="16">
        <v>500</v>
      </c>
      <c r="H102" s="16">
        <f t="shared" si="4"/>
        <v>30000</v>
      </c>
      <c r="I102" s="17"/>
    </row>
    <row r="103" spans="1:9" ht="32">
      <c r="A103" s="9">
        <v>5</v>
      </c>
      <c r="B103" s="70" t="s">
        <v>33</v>
      </c>
      <c r="C103" s="9" t="s">
        <v>35</v>
      </c>
      <c r="D103" s="9" t="s">
        <v>135</v>
      </c>
      <c r="E103" s="9">
        <v>1</v>
      </c>
      <c r="F103" s="9" t="s">
        <v>44</v>
      </c>
      <c r="G103" s="16">
        <v>30000</v>
      </c>
      <c r="H103" s="16">
        <f t="shared" si="4"/>
        <v>30000</v>
      </c>
      <c r="I103" s="17" t="s">
        <v>112</v>
      </c>
    </row>
    <row r="104" spans="1:9" ht="32">
      <c r="A104" s="9">
        <v>6</v>
      </c>
      <c r="B104" s="70"/>
      <c r="C104" s="9" t="s">
        <v>34</v>
      </c>
      <c r="D104" s="9" t="s">
        <v>145</v>
      </c>
      <c r="E104" s="9">
        <v>1</v>
      </c>
      <c r="F104" s="9" t="s">
        <v>134</v>
      </c>
      <c r="G104" s="16">
        <v>15000</v>
      </c>
      <c r="H104" s="16">
        <f t="shared" si="4"/>
        <v>15000</v>
      </c>
      <c r="I104" s="17" t="s">
        <v>113</v>
      </c>
    </row>
    <row r="105" spans="1:9" ht="32">
      <c r="A105" s="9">
        <v>8</v>
      </c>
      <c r="B105" s="70" t="s">
        <v>49</v>
      </c>
      <c r="C105" s="9" t="s">
        <v>46</v>
      </c>
      <c r="D105" s="9" t="s">
        <v>146</v>
      </c>
      <c r="E105" s="9">
        <v>9</v>
      </c>
      <c r="F105" s="9" t="s">
        <v>134</v>
      </c>
      <c r="G105" s="16">
        <v>3500</v>
      </c>
      <c r="H105" s="16">
        <f t="shared" si="4"/>
        <v>31500</v>
      </c>
      <c r="I105" s="17" t="s">
        <v>114</v>
      </c>
    </row>
    <row r="106" spans="1:9" ht="32">
      <c r="A106" s="9">
        <v>9</v>
      </c>
      <c r="B106" s="70"/>
      <c r="C106" s="9" t="s">
        <v>47</v>
      </c>
      <c r="D106" s="9" t="s">
        <v>144</v>
      </c>
      <c r="E106" s="9">
        <v>9</v>
      </c>
      <c r="F106" s="9" t="s">
        <v>134</v>
      </c>
      <c r="G106" s="16">
        <v>3500</v>
      </c>
      <c r="H106" s="16">
        <f t="shared" si="4"/>
        <v>31500</v>
      </c>
      <c r="I106" s="17" t="s">
        <v>114</v>
      </c>
    </row>
    <row r="107" spans="1:9" ht="16">
      <c r="A107" s="9">
        <v>10</v>
      </c>
      <c r="B107" s="70"/>
      <c r="C107" s="9" t="s">
        <v>48</v>
      </c>
      <c r="D107" s="9" t="s">
        <v>141</v>
      </c>
      <c r="E107" s="9">
        <v>2</v>
      </c>
      <c r="F107" s="9" t="s">
        <v>134</v>
      </c>
      <c r="G107" s="16">
        <v>10000</v>
      </c>
      <c r="H107" s="16">
        <f t="shared" si="4"/>
        <v>20000</v>
      </c>
      <c r="I107" s="17"/>
    </row>
    <row r="108" spans="1:9" ht="16">
      <c r="A108" s="9">
        <v>11</v>
      </c>
      <c r="B108" s="70"/>
      <c r="C108" s="9" t="s">
        <v>50</v>
      </c>
      <c r="D108" s="9" t="s">
        <v>143</v>
      </c>
      <c r="E108" s="9">
        <v>2</v>
      </c>
      <c r="F108" s="9" t="s">
        <v>134</v>
      </c>
      <c r="G108" s="16">
        <v>8000</v>
      </c>
      <c r="H108" s="16">
        <f t="shared" si="4"/>
        <v>16000</v>
      </c>
      <c r="I108" s="17"/>
    </row>
    <row r="109" spans="1:9" ht="16">
      <c r="A109" s="9">
        <v>12</v>
      </c>
      <c r="B109" s="70" t="s">
        <v>147</v>
      </c>
      <c r="C109" s="9" t="s">
        <v>131</v>
      </c>
      <c r="D109" s="9" t="s">
        <v>342</v>
      </c>
      <c r="E109" s="9">
        <v>2</v>
      </c>
      <c r="F109" s="9" t="s">
        <v>134</v>
      </c>
      <c r="G109" s="16">
        <v>50000</v>
      </c>
      <c r="H109" s="16">
        <f t="shared" si="4"/>
        <v>100000</v>
      </c>
      <c r="I109" s="17"/>
    </row>
    <row r="110" spans="1:9" ht="32">
      <c r="A110" s="9">
        <v>13</v>
      </c>
      <c r="B110" s="70"/>
      <c r="C110" s="9" t="s">
        <v>132</v>
      </c>
      <c r="D110" s="9" t="s">
        <v>138</v>
      </c>
      <c r="E110" s="9">
        <v>10</v>
      </c>
      <c r="F110" s="9" t="s">
        <v>134</v>
      </c>
      <c r="G110" s="16">
        <v>3500</v>
      </c>
      <c r="H110" s="16">
        <f t="shared" si="4"/>
        <v>35000</v>
      </c>
      <c r="I110" s="17"/>
    </row>
    <row r="111" spans="1:9">
      <c r="A111" s="72" t="s">
        <v>19</v>
      </c>
      <c r="B111" s="72"/>
      <c r="C111" s="72"/>
      <c r="D111" s="72"/>
      <c r="E111" s="72"/>
      <c r="F111" s="72"/>
      <c r="G111" s="72"/>
      <c r="H111" s="14">
        <f>SUM(H99:H110)</f>
        <v>407400</v>
      </c>
      <c r="I111" s="15"/>
    </row>
    <row r="112" spans="1:9" ht="23">
      <c r="A112" s="71" t="s">
        <v>59</v>
      </c>
      <c r="B112" s="71"/>
      <c r="C112" s="71"/>
      <c r="D112" s="71"/>
      <c r="E112" s="71"/>
      <c r="F112" s="71"/>
      <c r="G112" s="71"/>
      <c r="H112" s="71"/>
      <c r="I112" s="71"/>
    </row>
    <row r="113" spans="1:9">
      <c r="A113" s="73" t="s">
        <v>117</v>
      </c>
      <c r="B113" s="73"/>
      <c r="C113" s="73"/>
      <c r="D113" s="73"/>
      <c r="E113" s="73"/>
      <c r="F113" s="73"/>
      <c r="G113" s="73"/>
      <c r="H113" s="73"/>
      <c r="I113" s="73"/>
    </row>
    <row r="114" spans="1:9" ht="16">
      <c r="A114" s="9" t="s">
        <v>0</v>
      </c>
      <c r="B114" s="9" t="s">
        <v>1</v>
      </c>
      <c r="C114" s="9" t="s">
        <v>2</v>
      </c>
      <c r="D114" s="9" t="s">
        <v>3</v>
      </c>
      <c r="E114" s="9" t="s">
        <v>4</v>
      </c>
      <c r="F114" s="9" t="s">
        <v>5</v>
      </c>
      <c r="G114" s="16" t="s">
        <v>16</v>
      </c>
      <c r="H114" s="16" t="s">
        <v>17</v>
      </c>
      <c r="I114" s="17" t="s">
        <v>18</v>
      </c>
    </row>
    <row r="115" spans="1:9" ht="16">
      <c r="A115" s="9">
        <v>1</v>
      </c>
      <c r="B115" s="70" t="s">
        <v>37</v>
      </c>
      <c r="C115" s="1" t="s">
        <v>38</v>
      </c>
      <c r="D115" s="9" t="s">
        <v>51</v>
      </c>
      <c r="E115" s="9">
        <v>10</v>
      </c>
      <c r="F115" s="9" t="s">
        <v>42</v>
      </c>
      <c r="G115" s="16">
        <v>2000</v>
      </c>
      <c r="H115" s="16">
        <f>E115*G115</f>
        <v>20000</v>
      </c>
      <c r="I115" s="17"/>
    </row>
    <row r="116" spans="1:9" ht="16">
      <c r="A116" s="9">
        <v>2</v>
      </c>
      <c r="B116" s="70"/>
      <c r="C116" s="1" t="s">
        <v>39</v>
      </c>
      <c r="D116" s="9" t="s">
        <v>341</v>
      </c>
      <c r="E116" s="9">
        <v>160</v>
      </c>
      <c r="F116" s="9" t="s">
        <v>42</v>
      </c>
      <c r="G116" s="16">
        <v>280</v>
      </c>
      <c r="H116" s="16">
        <f t="shared" ref="H116" si="5">E116*G116</f>
        <v>44800</v>
      </c>
      <c r="I116" s="17"/>
    </row>
    <row r="117" spans="1:9" ht="32">
      <c r="A117" s="9">
        <v>3</v>
      </c>
      <c r="B117" s="70" t="s">
        <v>118</v>
      </c>
      <c r="C117" s="1" t="s">
        <v>336</v>
      </c>
      <c r="D117" s="9" t="s">
        <v>347</v>
      </c>
      <c r="E117" s="9">
        <v>1</v>
      </c>
      <c r="F117" s="9" t="s">
        <v>42</v>
      </c>
      <c r="G117" s="16">
        <v>20000</v>
      </c>
      <c r="H117" s="16">
        <f>E117*G117</f>
        <v>20000</v>
      </c>
      <c r="I117" s="17"/>
    </row>
    <row r="118" spans="1:9" ht="16">
      <c r="A118" s="9">
        <v>4</v>
      </c>
      <c r="B118" s="70"/>
      <c r="C118" s="1" t="s">
        <v>159</v>
      </c>
      <c r="D118" s="9"/>
      <c r="E118" s="9">
        <v>1</v>
      </c>
      <c r="F118" s="9" t="s">
        <v>42</v>
      </c>
      <c r="G118" s="16">
        <v>25000</v>
      </c>
      <c r="H118" s="16">
        <f t="shared" ref="H118:H122" si="6">E118*G118</f>
        <v>25000</v>
      </c>
      <c r="I118" s="17"/>
    </row>
    <row r="119" spans="1:9" ht="16">
      <c r="A119" s="9">
        <v>5</v>
      </c>
      <c r="B119" s="70" t="s">
        <v>337</v>
      </c>
      <c r="C119" s="1" t="s">
        <v>133</v>
      </c>
      <c r="D119" s="9" t="s">
        <v>133</v>
      </c>
      <c r="E119" s="9">
        <v>1</v>
      </c>
      <c r="F119" s="9" t="s">
        <v>42</v>
      </c>
      <c r="G119" s="16">
        <v>8000</v>
      </c>
      <c r="H119" s="16">
        <f t="shared" si="6"/>
        <v>8000</v>
      </c>
      <c r="I119" s="17"/>
    </row>
    <row r="120" spans="1:9" ht="16">
      <c r="A120" s="9">
        <v>6</v>
      </c>
      <c r="B120" s="70"/>
      <c r="C120" s="1" t="s">
        <v>149</v>
      </c>
      <c r="D120" s="9" t="s">
        <v>150</v>
      </c>
      <c r="E120" s="9">
        <v>1</v>
      </c>
      <c r="F120" s="9" t="s">
        <v>42</v>
      </c>
      <c r="G120" s="16">
        <v>5000</v>
      </c>
      <c r="H120" s="16">
        <f t="shared" si="6"/>
        <v>5000</v>
      </c>
      <c r="I120" s="17"/>
    </row>
    <row r="121" spans="1:9" ht="16">
      <c r="A121" s="9">
        <v>7</v>
      </c>
      <c r="B121" s="70"/>
      <c r="C121" s="1" t="s">
        <v>157</v>
      </c>
      <c r="D121" s="9" t="s">
        <v>158</v>
      </c>
      <c r="E121" s="9">
        <v>1</v>
      </c>
      <c r="F121" s="9" t="s">
        <v>42</v>
      </c>
      <c r="G121" s="16">
        <v>10000</v>
      </c>
      <c r="H121" s="16">
        <f t="shared" si="6"/>
        <v>10000</v>
      </c>
      <c r="I121" s="17"/>
    </row>
    <row r="122" spans="1:9" ht="16">
      <c r="A122" s="9">
        <v>8</v>
      </c>
      <c r="B122" s="70"/>
      <c r="C122" s="1" t="s">
        <v>151</v>
      </c>
      <c r="D122" s="9" t="s">
        <v>152</v>
      </c>
      <c r="E122" s="9">
        <v>1500</v>
      </c>
      <c r="F122" s="9" t="s">
        <v>127</v>
      </c>
      <c r="G122" s="16">
        <v>15</v>
      </c>
      <c r="H122" s="16">
        <f t="shared" si="6"/>
        <v>22500</v>
      </c>
      <c r="I122" s="17"/>
    </row>
    <row r="123" spans="1:9">
      <c r="A123" s="72" t="s">
        <v>19</v>
      </c>
      <c r="B123" s="72"/>
      <c r="C123" s="72"/>
      <c r="D123" s="72"/>
      <c r="E123" s="72"/>
      <c r="F123" s="72"/>
      <c r="G123" s="72"/>
      <c r="H123" s="14">
        <f>SUM(H115:H122)</f>
        <v>155300</v>
      </c>
      <c r="I123" s="15"/>
    </row>
    <row r="124" spans="1:9">
      <c r="A124" s="72" t="s">
        <v>119</v>
      </c>
      <c r="B124" s="72"/>
      <c r="C124" s="72"/>
      <c r="D124" s="72"/>
      <c r="E124" s="72"/>
      <c r="F124" s="72"/>
      <c r="G124" s="72"/>
      <c r="H124" s="14">
        <f>SUMIF(A1:A165,"小计",H1:H165)</f>
        <v>1864652</v>
      </c>
      <c r="I124" s="15"/>
    </row>
    <row r="125" spans="1:9">
      <c r="A125" s="72" t="s">
        <v>339</v>
      </c>
      <c r="B125" s="72"/>
      <c r="C125" s="72"/>
      <c r="D125" s="72"/>
      <c r="E125" s="72"/>
      <c r="F125" s="72"/>
      <c r="G125" s="72"/>
      <c r="H125" s="14">
        <f>H124*0.06</f>
        <v>111879.12</v>
      </c>
      <c r="I125" s="15"/>
    </row>
    <row r="126" spans="1:9">
      <c r="A126" s="72" t="s">
        <v>40</v>
      </c>
      <c r="B126" s="72"/>
      <c r="C126" s="72"/>
      <c r="D126" s="72"/>
      <c r="E126" s="72"/>
      <c r="F126" s="72"/>
      <c r="G126" s="72"/>
      <c r="H126" s="14">
        <f>H124+H125</f>
        <v>1976531.12</v>
      </c>
      <c r="I126" s="15"/>
    </row>
    <row r="132" spans="9:9">
      <c r="I132" s="12"/>
    </row>
  </sheetData>
  <protectedRanges>
    <protectedRange sqref="D53" name="区域5_3_2_1_2_1"/>
    <protectedRange sqref="D58:D59" name="区域5_3_2_2_1_1_1"/>
    <protectedRange sqref="D60" name="区域5_3_2_3_1"/>
    <protectedRange sqref="D69 D61:D64" name="区域5_3_2_6_1"/>
    <protectedRange sqref="D71:D73" name="区域5_3_2_2_1"/>
    <protectedRange sqref="D84:D85" name="区域5_3_2_1_2_2"/>
    <protectedRange sqref="G54:G57 F59:G59 G60" name="区域15_3_2_3"/>
  </protectedRanges>
  <mergeCells count="45">
    <mergeCell ref="A35:I35"/>
    <mergeCell ref="B28:B30"/>
    <mergeCell ref="A1:I1"/>
    <mergeCell ref="A2:I2"/>
    <mergeCell ref="B4:B5"/>
    <mergeCell ref="B16:B20"/>
    <mergeCell ref="B21:B25"/>
    <mergeCell ref="B26:B27"/>
    <mergeCell ref="B6:B11"/>
    <mergeCell ref="B12:B13"/>
    <mergeCell ref="B14:B15"/>
    <mergeCell ref="B31:B32"/>
    <mergeCell ref="I31:I32"/>
    <mergeCell ref="A33:G33"/>
    <mergeCell ref="A125:G125"/>
    <mergeCell ref="A126:G126"/>
    <mergeCell ref="A113:I113"/>
    <mergeCell ref="A123:G123"/>
    <mergeCell ref="A124:G124"/>
    <mergeCell ref="B117:B118"/>
    <mergeCell ref="B119:B122"/>
    <mergeCell ref="A111:G111"/>
    <mergeCell ref="B115:B116"/>
    <mergeCell ref="B105:B108"/>
    <mergeCell ref="A95:G95"/>
    <mergeCell ref="B103:B104"/>
    <mergeCell ref="A97:I97"/>
    <mergeCell ref="A112:I112"/>
    <mergeCell ref="B109:B110"/>
    <mergeCell ref="B37:B45"/>
    <mergeCell ref="A34:I34"/>
    <mergeCell ref="A75:I75"/>
    <mergeCell ref="A87:I87"/>
    <mergeCell ref="A96:I96"/>
    <mergeCell ref="B46:B48"/>
    <mergeCell ref="B49:B53"/>
    <mergeCell ref="B54:B58"/>
    <mergeCell ref="B62:B73"/>
    <mergeCell ref="A74:G74"/>
    <mergeCell ref="A88:I88"/>
    <mergeCell ref="B90:B91"/>
    <mergeCell ref="A76:I76"/>
    <mergeCell ref="B92:B93"/>
    <mergeCell ref="B78:B85"/>
    <mergeCell ref="A86:G86"/>
  </mergeCells>
  <phoneticPr fontId="1" type="noConversion"/>
  <pageMargins left="0.7" right="0.7" top="0.75" bottom="0.75" header="0.3" footer="0.3"/>
  <pageSetup paperSize="9" scale="53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E92B-9201-0747-8905-E36D980856D8}">
  <dimension ref="A1:I53"/>
  <sheetViews>
    <sheetView zoomScale="117" workbookViewId="0">
      <selection activeCell="H2" sqref="H1:H1048576"/>
    </sheetView>
  </sheetViews>
  <sheetFormatPr baseColWidth="10" defaultRowHeight="16"/>
  <cols>
    <col min="1" max="1" width="4.5" style="23" customWidth="1"/>
    <col min="2" max="2" width="11.83203125" style="24" customWidth="1"/>
    <col min="3" max="3" width="10.5" style="25" customWidth="1"/>
    <col min="4" max="4" width="43.6640625" style="24" customWidth="1"/>
    <col min="5" max="6" width="6.33203125" style="24" customWidth="1"/>
    <col min="7" max="7" width="15.6640625" style="24" customWidth="1"/>
    <col min="8" max="8" width="15.83203125" style="26" customWidth="1"/>
    <col min="9" max="9" width="9.1640625" style="24" customWidth="1"/>
    <col min="10" max="16384" width="10.83203125" style="24"/>
  </cols>
  <sheetData>
    <row r="1" spans="1:9">
      <c r="A1" s="70" t="s">
        <v>348</v>
      </c>
      <c r="B1" s="70"/>
      <c r="C1" s="70"/>
      <c r="D1" s="70"/>
      <c r="E1" s="70"/>
      <c r="F1" s="70"/>
      <c r="G1" s="70"/>
      <c r="H1" s="70"/>
      <c r="I1" s="70"/>
    </row>
    <row r="2" spans="1:9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16</v>
      </c>
      <c r="H2" s="14" t="s">
        <v>17</v>
      </c>
      <c r="I2" s="13" t="s">
        <v>18</v>
      </c>
    </row>
    <row r="3" spans="1:9" ht="18" customHeight="1">
      <c r="A3" s="6">
        <v>1</v>
      </c>
      <c r="B3" s="75" t="s">
        <v>171</v>
      </c>
      <c r="C3" s="75" t="s">
        <v>160</v>
      </c>
      <c r="D3" s="31" t="s">
        <v>161</v>
      </c>
      <c r="E3" s="32">
        <v>20</v>
      </c>
      <c r="F3" s="33" t="s">
        <v>172</v>
      </c>
      <c r="G3" s="34">
        <v>350</v>
      </c>
      <c r="H3" s="34">
        <f>G3*E3</f>
        <v>7000</v>
      </c>
      <c r="I3" s="35"/>
    </row>
    <row r="4" spans="1:9" ht="19">
      <c r="A4" s="6">
        <v>2</v>
      </c>
      <c r="B4" s="75"/>
      <c r="C4" s="75"/>
      <c r="D4" s="36" t="s">
        <v>162</v>
      </c>
      <c r="E4" s="32">
        <v>40</v>
      </c>
      <c r="F4" s="33" t="s">
        <v>172</v>
      </c>
      <c r="G4" s="34">
        <v>200</v>
      </c>
      <c r="H4" s="34">
        <f t="shared" ref="H4:H12" si="0">G4*E4</f>
        <v>8000</v>
      </c>
      <c r="I4" s="35"/>
    </row>
    <row r="5" spans="1:9" ht="19">
      <c r="A5" s="6">
        <v>3</v>
      </c>
      <c r="B5" s="75"/>
      <c r="C5" s="75"/>
      <c r="D5" s="36" t="s">
        <v>163</v>
      </c>
      <c r="E5" s="32">
        <v>40</v>
      </c>
      <c r="F5" s="33" t="s">
        <v>172</v>
      </c>
      <c r="G5" s="34">
        <v>80</v>
      </c>
      <c r="H5" s="34">
        <f t="shared" si="0"/>
        <v>3200</v>
      </c>
      <c r="I5" s="35"/>
    </row>
    <row r="6" spans="1:9" ht="19">
      <c r="A6" s="6">
        <v>4</v>
      </c>
      <c r="B6" s="75"/>
      <c r="C6" s="75"/>
      <c r="D6" s="36" t="s">
        <v>164</v>
      </c>
      <c r="E6" s="32">
        <v>20</v>
      </c>
      <c r="F6" s="33" t="s">
        <v>172</v>
      </c>
      <c r="G6" s="34">
        <v>300</v>
      </c>
      <c r="H6" s="34">
        <f t="shared" si="0"/>
        <v>6000</v>
      </c>
      <c r="I6" s="35"/>
    </row>
    <row r="7" spans="1:9" ht="19">
      <c r="A7" s="6">
        <v>5</v>
      </c>
      <c r="B7" s="75"/>
      <c r="C7" s="75"/>
      <c r="D7" s="37" t="s">
        <v>165</v>
      </c>
      <c r="E7" s="32">
        <v>1</v>
      </c>
      <c r="F7" s="33" t="s">
        <v>172</v>
      </c>
      <c r="G7" s="34">
        <v>2000</v>
      </c>
      <c r="H7" s="34">
        <f t="shared" si="0"/>
        <v>2000</v>
      </c>
      <c r="I7" s="35"/>
    </row>
    <row r="8" spans="1:9" ht="19">
      <c r="A8" s="6">
        <v>6</v>
      </c>
      <c r="B8" s="75"/>
      <c r="C8" s="75"/>
      <c r="D8" s="37" t="s">
        <v>166</v>
      </c>
      <c r="E8" s="32">
        <v>1</v>
      </c>
      <c r="F8" s="33" t="s">
        <v>172</v>
      </c>
      <c r="G8" s="34">
        <v>600</v>
      </c>
      <c r="H8" s="34">
        <f t="shared" si="0"/>
        <v>600</v>
      </c>
      <c r="I8" s="35"/>
    </row>
    <row r="9" spans="1:9" ht="19">
      <c r="A9" s="6">
        <v>7</v>
      </c>
      <c r="B9" s="75"/>
      <c r="C9" s="75"/>
      <c r="D9" s="37" t="s">
        <v>167</v>
      </c>
      <c r="E9" s="32">
        <v>2</v>
      </c>
      <c r="F9" s="33" t="s">
        <v>172</v>
      </c>
      <c r="G9" s="34">
        <v>500</v>
      </c>
      <c r="H9" s="34">
        <f t="shared" si="0"/>
        <v>1000</v>
      </c>
      <c r="I9" s="35"/>
    </row>
    <row r="10" spans="1:9" ht="19">
      <c r="A10" s="6">
        <v>8</v>
      </c>
      <c r="B10" s="75"/>
      <c r="C10" s="75"/>
      <c r="D10" s="37" t="s">
        <v>168</v>
      </c>
      <c r="E10" s="32">
        <v>4</v>
      </c>
      <c r="F10" s="33" t="s">
        <v>172</v>
      </c>
      <c r="G10" s="34">
        <v>200</v>
      </c>
      <c r="H10" s="34">
        <f t="shared" si="0"/>
        <v>800</v>
      </c>
      <c r="I10" s="35"/>
    </row>
    <row r="11" spans="1:9" ht="19">
      <c r="A11" s="6">
        <v>9</v>
      </c>
      <c r="B11" s="75"/>
      <c r="C11" s="75"/>
      <c r="D11" s="37" t="s">
        <v>169</v>
      </c>
      <c r="E11" s="32">
        <v>160</v>
      </c>
      <c r="F11" s="33" t="s">
        <v>173</v>
      </c>
      <c r="G11" s="34">
        <v>60</v>
      </c>
      <c r="H11" s="34">
        <f t="shared" si="0"/>
        <v>9600</v>
      </c>
      <c r="I11" s="35"/>
    </row>
    <row r="12" spans="1:9" ht="19">
      <c r="A12" s="6">
        <v>10</v>
      </c>
      <c r="B12" s="75"/>
      <c r="C12" s="75"/>
      <c r="D12" s="36" t="s">
        <v>170</v>
      </c>
      <c r="E12" s="32">
        <v>800</v>
      </c>
      <c r="F12" s="33" t="s">
        <v>172</v>
      </c>
      <c r="G12" s="34">
        <v>18</v>
      </c>
      <c r="H12" s="34">
        <f t="shared" si="0"/>
        <v>14400</v>
      </c>
      <c r="I12" s="35"/>
    </row>
    <row r="13" spans="1:9" ht="18" customHeight="1">
      <c r="A13" s="6">
        <v>11</v>
      </c>
      <c r="B13" s="75"/>
      <c r="C13" s="76" t="s">
        <v>174</v>
      </c>
      <c r="D13" s="76"/>
      <c r="E13" s="76"/>
      <c r="F13" s="76"/>
      <c r="G13" s="76"/>
      <c r="H13" s="38">
        <f>SUM(H3:H12)</f>
        <v>52600</v>
      </c>
      <c r="I13" s="35"/>
    </row>
    <row r="14" spans="1:9" ht="19">
      <c r="A14" s="6">
        <v>12</v>
      </c>
      <c r="B14" s="75"/>
      <c r="C14" s="75" t="s">
        <v>175</v>
      </c>
      <c r="D14" s="39" t="s">
        <v>176</v>
      </c>
      <c r="E14" s="32">
        <v>2</v>
      </c>
      <c r="F14" s="33" t="s">
        <v>172</v>
      </c>
      <c r="G14" s="34">
        <v>1000</v>
      </c>
      <c r="H14" s="34">
        <f>G14*E14</f>
        <v>2000</v>
      </c>
      <c r="I14" s="35"/>
    </row>
    <row r="15" spans="1:9" ht="19">
      <c r="A15" s="6">
        <v>13</v>
      </c>
      <c r="B15" s="75"/>
      <c r="C15" s="75"/>
      <c r="D15" s="31" t="s">
        <v>177</v>
      </c>
      <c r="E15" s="40">
        <v>16</v>
      </c>
      <c r="F15" s="41" t="s">
        <v>172</v>
      </c>
      <c r="G15" s="34">
        <v>500</v>
      </c>
      <c r="H15" s="34">
        <f t="shared" ref="H15:H23" si="1">G15*E15</f>
        <v>8000</v>
      </c>
      <c r="I15" s="35"/>
    </row>
    <row r="16" spans="1:9" ht="19">
      <c r="A16" s="6">
        <v>14</v>
      </c>
      <c r="B16" s="75"/>
      <c r="C16" s="75"/>
      <c r="D16" s="31" t="s">
        <v>178</v>
      </c>
      <c r="E16" s="40">
        <v>8</v>
      </c>
      <c r="F16" s="41" t="s">
        <v>172</v>
      </c>
      <c r="G16" s="34">
        <v>600</v>
      </c>
      <c r="H16" s="34">
        <f t="shared" si="1"/>
        <v>4800</v>
      </c>
      <c r="I16" s="35"/>
    </row>
    <row r="17" spans="1:9" ht="19">
      <c r="A17" s="6">
        <v>15</v>
      </c>
      <c r="B17" s="75"/>
      <c r="C17" s="75"/>
      <c r="D17" s="31" t="s">
        <v>211</v>
      </c>
      <c r="E17" s="40">
        <v>8</v>
      </c>
      <c r="F17" s="41" t="s">
        <v>172</v>
      </c>
      <c r="G17" s="34">
        <v>400</v>
      </c>
      <c r="H17" s="34">
        <f t="shared" si="1"/>
        <v>3200</v>
      </c>
      <c r="I17" s="35"/>
    </row>
    <row r="18" spans="1:9" ht="38">
      <c r="A18" s="6">
        <v>16</v>
      </c>
      <c r="B18" s="75"/>
      <c r="C18" s="75"/>
      <c r="D18" s="31" t="s">
        <v>179</v>
      </c>
      <c r="E18" s="40">
        <v>12</v>
      </c>
      <c r="F18" s="41" t="s">
        <v>172</v>
      </c>
      <c r="G18" s="34">
        <v>200</v>
      </c>
      <c r="H18" s="34">
        <f t="shared" si="1"/>
        <v>2400</v>
      </c>
      <c r="I18" s="35"/>
    </row>
    <row r="19" spans="1:9" ht="38">
      <c r="A19" s="6">
        <v>17</v>
      </c>
      <c r="B19" s="75"/>
      <c r="C19" s="75"/>
      <c r="D19" s="31" t="s">
        <v>180</v>
      </c>
      <c r="E19" s="40">
        <v>4</v>
      </c>
      <c r="F19" s="41" t="s">
        <v>172</v>
      </c>
      <c r="G19" s="34">
        <v>200</v>
      </c>
      <c r="H19" s="34">
        <f t="shared" si="1"/>
        <v>800</v>
      </c>
      <c r="I19" s="35"/>
    </row>
    <row r="20" spans="1:9" ht="19">
      <c r="A20" s="6">
        <v>18</v>
      </c>
      <c r="B20" s="75"/>
      <c r="C20" s="75"/>
      <c r="D20" s="31" t="s">
        <v>181</v>
      </c>
      <c r="E20" s="40">
        <v>4</v>
      </c>
      <c r="F20" s="41" t="s">
        <v>172</v>
      </c>
      <c r="G20" s="34">
        <v>100</v>
      </c>
      <c r="H20" s="34">
        <f t="shared" si="1"/>
        <v>400</v>
      </c>
      <c r="I20" s="35"/>
    </row>
    <row r="21" spans="1:9" ht="19">
      <c r="A21" s="6">
        <v>19</v>
      </c>
      <c r="B21" s="75"/>
      <c r="C21" s="75"/>
      <c r="D21" s="31" t="s">
        <v>182</v>
      </c>
      <c r="E21" s="40">
        <v>4</v>
      </c>
      <c r="F21" s="41" t="s">
        <v>172</v>
      </c>
      <c r="G21" s="34">
        <v>300</v>
      </c>
      <c r="H21" s="34">
        <f t="shared" si="1"/>
        <v>1200</v>
      </c>
      <c r="I21" s="35"/>
    </row>
    <row r="22" spans="1:9" ht="19">
      <c r="A22" s="6">
        <v>20</v>
      </c>
      <c r="B22" s="75"/>
      <c r="C22" s="75"/>
      <c r="D22" s="31" t="s">
        <v>183</v>
      </c>
      <c r="E22" s="40">
        <v>2</v>
      </c>
      <c r="F22" s="41" t="s">
        <v>172</v>
      </c>
      <c r="G22" s="34">
        <v>300</v>
      </c>
      <c r="H22" s="34">
        <f t="shared" si="1"/>
        <v>600</v>
      </c>
      <c r="I22" s="35"/>
    </row>
    <row r="23" spans="1:9" ht="19">
      <c r="A23" s="6">
        <v>21</v>
      </c>
      <c r="B23" s="75"/>
      <c r="C23" s="75"/>
      <c r="D23" s="31" t="s">
        <v>184</v>
      </c>
      <c r="E23" s="40">
        <v>2</v>
      </c>
      <c r="F23" s="41" t="s">
        <v>172</v>
      </c>
      <c r="G23" s="34">
        <v>100</v>
      </c>
      <c r="H23" s="34">
        <f t="shared" si="1"/>
        <v>200</v>
      </c>
      <c r="I23" s="35"/>
    </row>
    <row r="24" spans="1:9" ht="18" customHeight="1">
      <c r="A24" s="6">
        <v>22</v>
      </c>
      <c r="B24" s="75"/>
      <c r="C24" s="76" t="s">
        <v>174</v>
      </c>
      <c r="D24" s="76"/>
      <c r="E24" s="76"/>
      <c r="F24" s="76"/>
      <c r="G24" s="76"/>
      <c r="H24" s="38">
        <f>SUM(H14:H23)</f>
        <v>23600</v>
      </c>
      <c r="I24" s="35"/>
    </row>
    <row r="25" spans="1:9" ht="38">
      <c r="A25" s="6">
        <v>23</v>
      </c>
      <c r="B25" s="75"/>
      <c r="C25" s="75" t="s">
        <v>185</v>
      </c>
      <c r="D25" s="42" t="s">
        <v>186</v>
      </c>
      <c r="E25" s="40">
        <v>242</v>
      </c>
      <c r="F25" s="41" t="s">
        <v>187</v>
      </c>
      <c r="G25" s="34">
        <v>240</v>
      </c>
      <c r="H25" s="34">
        <f>G25*E25</f>
        <v>58080</v>
      </c>
      <c r="I25" s="35"/>
    </row>
    <row r="26" spans="1:9" ht="19">
      <c r="A26" s="6">
        <v>24</v>
      </c>
      <c r="B26" s="75"/>
      <c r="C26" s="75"/>
      <c r="D26" s="31" t="s">
        <v>188</v>
      </c>
      <c r="E26" s="40">
        <v>2</v>
      </c>
      <c r="F26" s="41" t="s">
        <v>172</v>
      </c>
      <c r="G26" s="34">
        <v>500</v>
      </c>
      <c r="H26" s="34">
        <f t="shared" ref="H26:H38" si="2">G26*E26</f>
        <v>1000</v>
      </c>
      <c r="I26" s="35"/>
    </row>
    <row r="27" spans="1:9" ht="19">
      <c r="A27" s="6">
        <v>25</v>
      </c>
      <c r="B27" s="75"/>
      <c r="C27" s="75"/>
      <c r="D27" s="42" t="s">
        <v>189</v>
      </c>
      <c r="E27" s="40">
        <v>1</v>
      </c>
      <c r="F27" s="41" t="s">
        <v>172</v>
      </c>
      <c r="G27" s="34">
        <v>4500</v>
      </c>
      <c r="H27" s="34">
        <f t="shared" si="2"/>
        <v>4500</v>
      </c>
      <c r="I27" s="35"/>
    </row>
    <row r="28" spans="1:9" ht="19">
      <c r="A28" s="6">
        <v>26</v>
      </c>
      <c r="B28" s="75"/>
      <c r="C28" s="75"/>
      <c r="D28" s="42" t="s">
        <v>190</v>
      </c>
      <c r="E28" s="40">
        <v>1</v>
      </c>
      <c r="F28" s="41" t="s">
        <v>172</v>
      </c>
      <c r="G28" s="34">
        <v>2500</v>
      </c>
      <c r="H28" s="34">
        <f t="shared" si="2"/>
        <v>2500</v>
      </c>
      <c r="I28" s="35"/>
    </row>
    <row r="29" spans="1:9" ht="19">
      <c r="A29" s="6">
        <v>27</v>
      </c>
      <c r="B29" s="75"/>
      <c r="C29" s="75"/>
      <c r="D29" s="31" t="s">
        <v>212</v>
      </c>
      <c r="E29" s="40">
        <v>6</v>
      </c>
      <c r="F29" s="41" t="s">
        <v>172</v>
      </c>
      <c r="G29" s="34">
        <v>1200</v>
      </c>
      <c r="H29" s="34">
        <f t="shared" si="2"/>
        <v>7200</v>
      </c>
      <c r="I29" s="35"/>
    </row>
    <row r="30" spans="1:9" ht="19">
      <c r="A30" s="6">
        <v>28</v>
      </c>
      <c r="B30" s="75"/>
      <c r="C30" s="75"/>
      <c r="D30" s="42" t="s">
        <v>191</v>
      </c>
      <c r="E30" s="40">
        <v>1</v>
      </c>
      <c r="F30" s="41" t="s">
        <v>172</v>
      </c>
      <c r="G30" s="34">
        <v>3500</v>
      </c>
      <c r="H30" s="34">
        <f t="shared" si="2"/>
        <v>3500</v>
      </c>
      <c r="I30" s="35"/>
    </row>
    <row r="31" spans="1:9" ht="19">
      <c r="A31" s="6">
        <v>29</v>
      </c>
      <c r="B31" s="75"/>
      <c r="C31" s="75"/>
      <c r="D31" s="42" t="s">
        <v>192</v>
      </c>
      <c r="E31" s="40">
        <v>1</v>
      </c>
      <c r="F31" s="41" t="s">
        <v>172</v>
      </c>
      <c r="G31" s="34">
        <v>2000</v>
      </c>
      <c r="H31" s="34">
        <f t="shared" si="2"/>
        <v>2000</v>
      </c>
      <c r="I31" s="35"/>
    </row>
    <row r="32" spans="1:9" ht="19">
      <c r="A32" s="6">
        <v>30</v>
      </c>
      <c r="B32" s="75"/>
      <c r="C32" s="75"/>
      <c r="D32" s="31" t="s">
        <v>193</v>
      </c>
      <c r="E32" s="40">
        <v>1</v>
      </c>
      <c r="F32" s="41" t="s">
        <v>172</v>
      </c>
      <c r="G32" s="34">
        <v>2000</v>
      </c>
      <c r="H32" s="34">
        <f t="shared" si="2"/>
        <v>2000</v>
      </c>
      <c r="I32" s="35"/>
    </row>
    <row r="33" spans="1:9" ht="19">
      <c r="A33" s="6">
        <v>31</v>
      </c>
      <c r="B33" s="75"/>
      <c r="C33" s="75"/>
      <c r="D33" s="31" t="s">
        <v>194</v>
      </c>
      <c r="E33" s="40">
        <v>1</v>
      </c>
      <c r="F33" s="41" t="s">
        <v>172</v>
      </c>
      <c r="G33" s="34">
        <v>200</v>
      </c>
      <c r="H33" s="34">
        <f t="shared" si="2"/>
        <v>200</v>
      </c>
      <c r="I33" s="35"/>
    </row>
    <row r="34" spans="1:9" ht="19">
      <c r="A34" s="6">
        <v>32</v>
      </c>
      <c r="B34" s="75"/>
      <c r="C34" s="75"/>
      <c r="D34" s="43" t="s">
        <v>195</v>
      </c>
      <c r="E34" s="40">
        <v>8</v>
      </c>
      <c r="F34" s="41" t="s">
        <v>172</v>
      </c>
      <c r="G34" s="34">
        <v>200</v>
      </c>
      <c r="H34" s="34">
        <f t="shared" si="2"/>
        <v>1600</v>
      </c>
      <c r="I34" s="35"/>
    </row>
    <row r="35" spans="1:9" ht="19">
      <c r="A35" s="6">
        <v>33</v>
      </c>
      <c r="B35" s="75"/>
      <c r="C35" s="75"/>
      <c r="D35" s="43" t="s">
        <v>196</v>
      </c>
      <c r="E35" s="40">
        <v>2</v>
      </c>
      <c r="F35" s="41" t="s">
        <v>172</v>
      </c>
      <c r="G35" s="34">
        <v>400</v>
      </c>
      <c r="H35" s="34">
        <f t="shared" si="2"/>
        <v>800</v>
      </c>
      <c r="I35" s="35"/>
    </row>
    <row r="36" spans="1:9" ht="19">
      <c r="A36" s="6">
        <v>34</v>
      </c>
      <c r="B36" s="75"/>
      <c r="C36" s="75"/>
      <c r="D36" s="43" t="s">
        <v>197</v>
      </c>
      <c r="E36" s="40">
        <v>10</v>
      </c>
      <c r="F36" s="41" t="s">
        <v>172</v>
      </c>
      <c r="G36" s="34">
        <v>150</v>
      </c>
      <c r="H36" s="34">
        <f t="shared" si="2"/>
        <v>1500</v>
      </c>
      <c r="I36" s="35"/>
    </row>
    <row r="37" spans="1:9" ht="19">
      <c r="A37" s="6">
        <v>35</v>
      </c>
      <c r="B37" s="75"/>
      <c r="C37" s="75"/>
      <c r="D37" s="43" t="s">
        <v>198</v>
      </c>
      <c r="E37" s="40">
        <v>4</v>
      </c>
      <c r="F37" s="41" t="s">
        <v>172</v>
      </c>
      <c r="G37" s="34">
        <v>500</v>
      </c>
      <c r="H37" s="34">
        <f t="shared" si="2"/>
        <v>2000</v>
      </c>
      <c r="I37" s="35"/>
    </row>
    <row r="38" spans="1:9" ht="19">
      <c r="A38" s="6">
        <v>36</v>
      </c>
      <c r="B38" s="75"/>
      <c r="C38" s="75"/>
      <c r="D38" s="43" t="s">
        <v>199</v>
      </c>
      <c r="E38" s="40">
        <v>4</v>
      </c>
      <c r="F38" s="41" t="s">
        <v>172</v>
      </c>
      <c r="G38" s="34">
        <v>100</v>
      </c>
      <c r="H38" s="34">
        <f t="shared" si="2"/>
        <v>400</v>
      </c>
      <c r="I38" s="35"/>
    </row>
    <row r="39" spans="1:9" ht="18" customHeight="1">
      <c r="A39" s="6">
        <v>37</v>
      </c>
      <c r="B39" s="75"/>
      <c r="C39" s="76" t="s">
        <v>174</v>
      </c>
      <c r="D39" s="76"/>
      <c r="E39" s="76"/>
      <c r="F39" s="76"/>
      <c r="G39" s="76"/>
      <c r="H39" s="38">
        <f>SUM(H25:H38)</f>
        <v>87280</v>
      </c>
      <c r="I39" s="35"/>
    </row>
    <row r="40" spans="1:9" ht="34" customHeight="1">
      <c r="A40" s="6">
        <v>38</v>
      </c>
      <c r="B40" s="77" t="s">
        <v>338</v>
      </c>
      <c r="C40" s="79" t="s">
        <v>234</v>
      </c>
      <c r="D40" s="5" t="s">
        <v>227</v>
      </c>
      <c r="E40" s="10">
        <v>1</v>
      </c>
      <c r="F40" s="6" t="s">
        <v>124</v>
      </c>
      <c r="G40" s="7">
        <v>5700</v>
      </c>
      <c r="H40" s="44">
        <f t="shared" ref="H40:H51" si="3">G40*E40</f>
        <v>5700</v>
      </c>
      <c r="I40" s="35"/>
    </row>
    <row r="41" spans="1:9" ht="19">
      <c r="A41" s="6">
        <v>39</v>
      </c>
      <c r="B41" s="77"/>
      <c r="C41" s="79"/>
      <c r="D41" s="5" t="s">
        <v>222</v>
      </c>
      <c r="E41" s="10">
        <v>1</v>
      </c>
      <c r="F41" s="6" t="s">
        <v>124</v>
      </c>
      <c r="G41" s="7">
        <v>7150</v>
      </c>
      <c r="H41" s="44">
        <f t="shared" si="3"/>
        <v>7150</v>
      </c>
      <c r="I41" s="35"/>
    </row>
    <row r="42" spans="1:9" ht="19">
      <c r="A42" s="6">
        <v>40</v>
      </c>
      <c r="B42" s="77"/>
      <c r="C42" s="79"/>
      <c r="D42" s="5" t="s">
        <v>228</v>
      </c>
      <c r="E42" s="10">
        <v>1</v>
      </c>
      <c r="F42" s="6" t="s">
        <v>124</v>
      </c>
      <c r="G42" s="7">
        <v>2640</v>
      </c>
      <c r="H42" s="44">
        <f t="shared" si="3"/>
        <v>2640</v>
      </c>
      <c r="I42" s="35"/>
    </row>
    <row r="43" spans="1:9" ht="19">
      <c r="A43" s="6">
        <v>41</v>
      </c>
      <c r="B43" s="77"/>
      <c r="C43" s="79" t="s">
        <v>235</v>
      </c>
      <c r="D43" s="5" t="s">
        <v>228</v>
      </c>
      <c r="E43" s="10">
        <v>1</v>
      </c>
      <c r="F43" s="6" t="s">
        <v>124</v>
      </c>
      <c r="G43" s="7">
        <v>1760</v>
      </c>
      <c r="H43" s="44">
        <f t="shared" ref="H43:H50" si="4">G43*E43</f>
        <v>1760</v>
      </c>
      <c r="I43" s="35"/>
    </row>
    <row r="44" spans="1:9" ht="19">
      <c r="A44" s="6">
        <v>42</v>
      </c>
      <c r="B44" s="77"/>
      <c r="C44" s="79"/>
      <c r="D44" s="5" t="s">
        <v>225</v>
      </c>
      <c r="E44" s="10">
        <v>1</v>
      </c>
      <c r="F44" s="6" t="s">
        <v>124</v>
      </c>
      <c r="G44" s="7">
        <v>5000</v>
      </c>
      <c r="H44" s="44">
        <f t="shared" si="4"/>
        <v>5000</v>
      </c>
      <c r="I44" s="35"/>
    </row>
    <row r="45" spans="1:9" ht="19">
      <c r="A45" s="6">
        <v>43</v>
      </c>
      <c r="B45" s="77"/>
      <c r="C45" s="79"/>
      <c r="D45" s="5" t="s">
        <v>230</v>
      </c>
      <c r="E45" s="10">
        <v>1</v>
      </c>
      <c r="F45" s="6" t="s">
        <v>124</v>
      </c>
      <c r="G45" s="7">
        <v>1265</v>
      </c>
      <c r="H45" s="44">
        <f t="shared" si="4"/>
        <v>1265</v>
      </c>
      <c r="I45" s="35"/>
    </row>
    <row r="46" spans="1:9" ht="19">
      <c r="A46" s="6">
        <v>44</v>
      </c>
      <c r="B46" s="77"/>
      <c r="C46" s="79"/>
      <c r="D46" s="5" t="s">
        <v>230</v>
      </c>
      <c r="E46" s="10">
        <v>1</v>
      </c>
      <c r="F46" s="6" t="s">
        <v>124</v>
      </c>
      <c r="G46" s="7">
        <v>600</v>
      </c>
      <c r="H46" s="44">
        <f t="shared" si="4"/>
        <v>600</v>
      </c>
      <c r="I46" s="35"/>
    </row>
    <row r="47" spans="1:9" ht="19">
      <c r="A47" s="6">
        <v>45</v>
      </c>
      <c r="B47" s="77"/>
      <c r="C47" s="79"/>
      <c r="D47" s="5" t="s">
        <v>231</v>
      </c>
      <c r="E47" s="10">
        <v>1</v>
      </c>
      <c r="F47" s="6" t="s">
        <v>124</v>
      </c>
      <c r="G47" s="7">
        <v>2680</v>
      </c>
      <c r="H47" s="44">
        <f t="shared" si="4"/>
        <v>2680</v>
      </c>
      <c r="I47" s="35"/>
    </row>
    <row r="48" spans="1:9" ht="19">
      <c r="A48" s="6">
        <v>46</v>
      </c>
      <c r="B48" s="77"/>
      <c r="C48" s="79"/>
      <c r="D48" s="5" t="s">
        <v>224</v>
      </c>
      <c r="E48" s="10">
        <v>1</v>
      </c>
      <c r="F48" s="6" t="s">
        <v>124</v>
      </c>
      <c r="G48" s="7">
        <v>3280</v>
      </c>
      <c r="H48" s="44">
        <f t="shared" si="4"/>
        <v>3280</v>
      </c>
      <c r="I48" s="35"/>
    </row>
    <row r="49" spans="1:9" ht="19">
      <c r="A49" s="6">
        <v>47</v>
      </c>
      <c r="B49" s="77"/>
      <c r="C49" s="79"/>
      <c r="D49" s="5" t="s">
        <v>232</v>
      </c>
      <c r="E49" s="10">
        <v>1</v>
      </c>
      <c r="F49" s="6" t="s">
        <v>124</v>
      </c>
      <c r="G49" s="7">
        <v>3800</v>
      </c>
      <c r="H49" s="44">
        <f t="shared" si="4"/>
        <v>3800</v>
      </c>
      <c r="I49" s="35"/>
    </row>
    <row r="50" spans="1:9" ht="34" customHeight="1">
      <c r="A50" s="6">
        <v>48</v>
      </c>
      <c r="B50" s="77"/>
      <c r="C50" s="79" t="s">
        <v>236</v>
      </c>
      <c r="D50" s="5" t="s">
        <v>233</v>
      </c>
      <c r="E50" s="10">
        <v>1</v>
      </c>
      <c r="F50" s="6" t="s">
        <v>124</v>
      </c>
      <c r="G50" s="7">
        <v>5500</v>
      </c>
      <c r="H50" s="44">
        <f t="shared" si="4"/>
        <v>5500</v>
      </c>
      <c r="I50" s="35"/>
    </row>
    <row r="51" spans="1:9" ht="19">
      <c r="A51" s="6">
        <v>49</v>
      </c>
      <c r="B51" s="77"/>
      <c r="C51" s="79"/>
      <c r="D51" s="5" t="s">
        <v>229</v>
      </c>
      <c r="E51" s="10">
        <v>1</v>
      </c>
      <c r="F51" s="6" t="s">
        <v>124</v>
      </c>
      <c r="G51" s="7">
        <v>3260</v>
      </c>
      <c r="H51" s="44">
        <f t="shared" si="3"/>
        <v>3260</v>
      </c>
      <c r="I51" s="35"/>
    </row>
    <row r="52" spans="1:9" ht="18">
      <c r="A52" s="6">
        <v>50</v>
      </c>
      <c r="B52" s="77"/>
      <c r="C52" s="76" t="s">
        <v>174</v>
      </c>
      <c r="D52" s="76"/>
      <c r="E52" s="76"/>
      <c r="F52" s="76"/>
      <c r="G52" s="76"/>
      <c r="H52" s="38">
        <f>SUM(H40:H51)</f>
        <v>42635</v>
      </c>
      <c r="I52" s="35"/>
    </row>
    <row r="53" spans="1:9" ht="18">
      <c r="A53" s="78" t="s">
        <v>345</v>
      </c>
      <c r="B53" s="78"/>
      <c r="C53" s="78"/>
      <c r="D53" s="78"/>
      <c r="E53" s="78"/>
      <c r="F53" s="78"/>
      <c r="G53" s="78"/>
      <c r="H53" s="45">
        <f>SUMIF(C2:C81,"小计：",H2:H81)</f>
        <v>206115</v>
      </c>
      <c r="I53" s="46"/>
    </row>
  </sheetData>
  <mergeCells count="14">
    <mergeCell ref="C52:G52"/>
    <mergeCell ref="B40:B52"/>
    <mergeCell ref="A53:G53"/>
    <mergeCell ref="C40:C42"/>
    <mergeCell ref="C43:C49"/>
    <mergeCell ref="C50:C51"/>
    <mergeCell ref="A1:I1"/>
    <mergeCell ref="C3:C12"/>
    <mergeCell ref="B3:B39"/>
    <mergeCell ref="C13:G13"/>
    <mergeCell ref="C14:C23"/>
    <mergeCell ref="C24:G24"/>
    <mergeCell ref="C25:C38"/>
    <mergeCell ref="C39:G3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93DC-BC89-4A4F-94B6-C49EA4F542C3}">
  <dimension ref="A1:I55"/>
  <sheetViews>
    <sheetView zoomScale="133" workbookViewId="0">
      <selection activeCell="A2" sqref="A2:I2"/>
    </sheetView>
  </sheetViews>
  <sheetFormatPr baseColWidth="10" defaultRowHeight="16"/>
  <cols>
    <col min="1" max="1" width="4.5" style="3" customWidth="1"/>
    <col min="2" max="2" width="9.6640625" style="8" customWidth="1"/>
    <col min="3" max="3" width="7" style="8" customWidth="1"/>
    <col min="4" max="4" width="39.83203125" customWidth="1"/>
    <col min="5" max="6" width="6.33203125" customWidth="1"/>
    <col min="7" max="7" width="15.6640625" customWidth="1"/>
    <col min="8" max="8" width="15.83203125" style="69" customWidth="1"/>
    <col min="9" max="9" width="11.6640625" customWidth="1"/>
  </cols>
  <sheetData>
    <row r="1" spans="1:9">
      <c r="A1" s="70" t="s">
        <v>349</v>
      </c>
      <c r="B1" s="70"/>
      <c r="C1" s="70"/>
      <c r="D1" s="70"/>
      <c r="E1" s="70"/>
      <c r="F1" s="70"/>
      <c r="G1" s="70"/>
      <c r="H1" s="70"/>
      <c r="I1" s="70"/>
    </row>
    <row r="2" spans="1:9" s="8" customForma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16</v>
      </c>
      <c r="H2" s="64" t="s">
        <v>17</v>
      </c>
      <c r="I2" s="15" t="s">
        <v>18</v>
      </c>
    </row>
    <row r="3" spans="1:9" ht="19">
      <c r="A3" s="6">
        <v>1</v>
      </c>
      <c r="B3" s="75" t="s">
        <v>200</v>
      </c>
      <c r="C3" s="75" t="s">
        <v>160</v>
      </c>
      <c r="D3" s="31" t="s">
        <v>161</v>
      </c>
      <c r="E3" s="32">
        <v>16</v>
      </c>
      <c r="F3" s="33" t="s">
        <v>172</v>
      </c>
      <c r="G3" s="34">
        <v>350</v>
      </c>
      <c r="H3" s="65">
        <f>G3*E3</f>
        <v>5600</v>
      </c>
      <c r="I3" s="35"/>
    </row>
    <row r="4" spans="1:9" ht="19">
      <c r="A4" s="6">
        <v>2</v>
      </c>
      <c r="B4" s="75"/>
      <c r="C4" s="75"/>
      <c r="D4" s="36" t="s">
        <v>201</v>
      </c>
      <c r="E4" s="32">
        <v>20</v>
      </c>
      <c r="F4" s="33" t="s">
        <v>172</v>
      </c>
      <c r="G4" s="34">
        <v>80</v>
      </c>
      <c r="H4" s="65">
        <f t="shared" ref="H4:H10" si="0">G4*E4</f>
        <v>1600</v>
      </c>
      <c r="I4" s="35"/>
    </row>
    <row r="5" spans="1:9" ht="19">
      <c r="A5" s="6">
        <v>3</v>
      </c>
      <c r="B5" s="75"/>
      <c r="C5" s="75"/>
      <c r="D5" s="36" t="s">
        <v>164</v>
      </c>
      <c r="E5" s="32">
        <v>20</v>
      </c>
      <c r="F5" s="33" t="s">
        <v>172</v>
      </c>
      <c r="G5" s="34">
        <v>300</v>
      </c>
      <c r="H5" s="65">
        <f t="shared" si="0"/>
        <v>6000</v>
      </c>
      <c r="I5" s="35"/>
    </row>
    <row r="6" spans="1:9" ht="19">
      <c r="A6" s="6">
        <v>4</v>
      </c>
      <c r="B6" s="75"/>
      <c r="C6" s="75"/>
      <c r="D6" s="37" t="s">
        <v>202</v>
      </c>
      <c r="E6" s="32">
        <v>2</v>
      </c>
      <c r="F6" s="33" t="s">
        <v>172</v>
      </c>
      <c r="G6" s="34">
        <v>500</v>
      </c>
      <c r="H6" s="65">
        <f t="shared" si="0"/>
        <v>1000</v>
      </c>
      <c r="I6" s="35"/>
    </row>
    <row r="7" spans="1:9" ht="19">
      <c r="A7" s="6">
        <v>5</v>
      </c>
      <c r="B7" s="75"/>
      <c r="C7" s="75"/>
      <c r="D7" s="37" t="s">
        <v>167</v>
      </c>
      <c r="E7" s="32">
        <v>2</v>
      </c>
      <c r="F7" s="33" t="s">
        <v>172</v>
      </c>
      <c r="G7" s="34">
        <v>500</v>
      </c>
      <c r="H7" s="65">
        <f t="shared" si="0"/>
        <v>1000</v>
      </c>
      <c r="I7" s="35"/>
    </row>
    <row r="8" spans="1:9" ht="19">
      <c r="A8" s="6">
        <v>6</v>
      </c>
      <c r="B8" s="75"/>
      <c r="C8" s="75"/>
      <c r="D8" s="37" t="s">
        <v>168</v>
      </c>
      <c r="E8" s="32">
        <v>2</v>
      </c>
      <c r="F8" s="33" t="s">
        <v>172</v>
      </c>
      <c r="G8" s="34">
        <v>200</v>
      </c>
      <c r="H8" s="65">
        <f t="shared" si="0"/>
        <v>400</v>
      </c>
      <c r="I8" s="35"/>
    </row>
    <row r="9" spans="1:9" ht="19">
      <c r="A9" s="6">
        <v>7</v>
      </c>
      <c r="B9" s="75"/>
      <c r="C9" s="75"/>
      <c r="D9" s="37" t="s">
        <v>169</v>
      </c>
      <c r="E9" s="32">
        <v>100</v>
      </c>
      <c r="F9" s="33" t="s">
        <v>173</v>
      </c>
      <c r="G9" s="34">
        <v>60</v>
      </c>
      <c r="H9" s="65">
        <f t="shared" si="0"/>
        <v>6000</v>
      </c>
      <c r="I9" s="35"/>
    </row>
    <row r="10" spans="1:9" ht="19">
      <c r="A10" s="6">
        <v>8</v>
      </c>
      <c r="B10" s="75"/>
      <c r="C10" s="75"/>
      <c r="D10" s="36" t="s">
        <v>203</v>
      </c>
      <c r="E10" s="32">
        <v>520</v>
      </c>
      <c r="F10" s="33" t="s">
        <v>172</v>
      </c>
      <c r="G10" s="34">
        <v>18</v>
      </c>
      <c r="H10" s="65">
        <f t="shared" si="0"/>
        <v>9360</v>
      </c>
      <c r="I10" s="35"/>
    </row>
    <row r="11" spans="1:9" ht="18">
      <c r="A11" s="6">
        <v>9</v>
      </c>
      <c r="B11" s="75"/>
      <c r="C11" s="76" t="s">
        <v>174</v>
      </c>
      <c r="D11" s="76"/>
      <c r="E11" s="76"/>
      <c r="F11" s="76"/>
      <c r="G11" s="76"/>
      <c r="H11" s="66">
        <f>SUM(H3:H10)</f>
        <v>30960</v>
      </c>
      <c r="I11" s="35"/>
    </row>
    <row r="12" spans="1:9" ht="19">
      <c r="A12" s="6">
        <v>10</v>
      </c>
      <c r="B12" s="75"/>
      <c r="C12" s="75" t="s">
        <v>175</v>
      </c>
      <c r="D12" s="39" t="s">
        <v>176</v>
      </c>
      <c r="E12" s="32">
        <v>2</v>
      </c>
      <c r="F12" s="33" t="s">
        <v>172</v>
      </c>
      <c r="G12" s="34">
        <v>1000</v>
      </c>
      <c r="H12" s="65">
        <f>G12*E12</f>
        <v>2000</v>
      </c>
      <c r="I12" s="35"/>
    </row>
    <row r="13" spans="1:9" ht="19">
      <c r="A13" s="6">
        <v>11</v>
      </c>
      <c r="B13" s="75"/>
      <c r="C13" s="75"/>
      <c r="D13" s="31" t="s">
        <v>177</v>
      </c>
      <c r="E13" s="40">
        <v>16</v>
      </c>
      <c r="F13" s="41" t="s">
        <v>172</v>
      </c>
      <c r="G13" s="34">
        <v>500</v>
      </c>
      <c r="H13" s="65">
        <f t="shared" ref="H13:H21" si="1">G13*E13</f>
        <v>8000</v>
      </c>
      <c r="I13" s="35"/>
    </row>
    <row r="14" spans="1:9" ht="19">
      <c r="A14" s="6">
        <v>12</v>
      </c>
      <c r="B14" s="75"/>
      <c r="C14" s="75"/>
      <c r="D14" s="31" t="s">
        <v>178</v>
      </c>
      <c r="E14" s="40">
        <v>8</v>
      </c>
      <c r="F14" s="41" t="s">
        <v>172</v>
      </c>
      <c r="G14" s="34">
        <v>600</v>
      </c>
      <c r="H14" s="65">
        <f t="shared" si="1"/>
        <v>4800</v>
      </c>
      <c r="I14" s="35"/>
    </row>
    <row r="15" spans="1:9" ht="38">
      <c r="A15" s="6">
        <v>13</v>
      </c>
      <c r="B15" s="75"/>
      <c r="C15" s="75"/>
      <c r="D15" s="31" t="s">
        <v>204</v>
      </c>
      <c r="E15" s="40">
        <v>8</v>
      </c>
      <c r="F15" s="41" t="s">
        <v>172</v>
      </c>
      <c r="G15" s="34">
        <v>400</v>
      </c>
      <c r="H15" s="65">
        <f t="shared" si="1"/>
        <v>3200</v>
      </c>
      <c r="I15" s="35"/>
    </row>
    <row r="16" spans="1:9" ht="38">
      <c r="A16" s="6">
        <v>14</v>
      </c>
      <c r="B16" s="75"/>
      <c r="C16" s="75"/>
      <c r="D16" s="31" t="s">
        <v>179</v>
      </c>
      <c r="E16" s="40">
        <v>12</v>
      </c>
      <c r="F16" s="41" t="s">
        <v>172</v>
      </c>
      <c r="G16" s="34">
        <v>200</v>
      </c>
      <c r="H16" s="65">
        <f t="shared" si="1"/>
        <v>2400</v>
      </c>
      <c r="I16" s="35"/>
    </row>
    <row r="17" spans="1:9" ht="38">
      <c r="A17" s="6">
        <v>15</v>
      </c>
      <c r="B17" s="75"/>
      <c r="C17" s="75"/>
      <c r="D17" s="31" t="s">
        <v>180</v>
      </c>
      <c r="E17" s="40">
        <v>4</v>
      </c>
      <c r="F17" s="41" t="s">
        <v>172</v>
      </c>
      <c r="G17" s="34">
        <v>200</v>
      </c>
      <c r="H17" s="65">
        <f t="shared" si="1"/>
        <v>800</v>
      </c>
      <c r="I17" s="35"/>
    </row>
    <row r="18" spans="1:9" ht="19">
      <c r="A18" s="6">
        <v>16</v>
      </c>
      <c r="B18" s="75"/>
      <c r="C18" s="75"/>
      <c r="D18" s="31" t="s">
        <v>181</v>
      </c>
      <c r="E18" s="40">
        <v>4</v>
      </c>
      <c r="F18" s="41" t="s">
        <v>172</v>
      </c>
      <c r="G18" s="34">
        <v>100</v>
      </c>
      <c r="H18" s="65">
        <f t="shared" si="1"/>
        <v>400</v>
      </c>
      <c r="I18" s="35"/>
    </row>
    <row r="19" spans="1:9" ht="19">
      <c r="A19" s="6">
        <v>17</v>
      </c>
      <c r="B19" s="75"/>
      <c r="C19" s="75"/>
      <c r="D19" s="31" t="s">
        <v>182</v>
      </c>
      <c r="E19" s="40">
        <v>4</v>
      </c>
      <c r="F19" s="41" t="s">
        <v>172</v>
      </c>
      <c r="G19" s="34">
        <v>300</v>
      </c>
      <c r="H19" s="65">
        <f t="shared" si="1"/>
        <v>1200</v>
      </c>
      <c r="I19" s="35"/>
    </row>
    <row r="20" spans="1:9" ht="19">
      <c r="A20" s="6">
        <v>18</v>
      </c>
      <c r="B20" s="75"/>
      <c r="C20" s="75"/>
      <c r="D20" s="31" t="s">
        <v>183</v>
      </c>
      <c r="E20" s="40">
        <v>2</v>
      </c>
      <c r="F20" s="41" t="s">
        <v>172</v>
      </c>
      <c r="G20" s="34">
        <v>300</v>
      </c>
      <c r="H20" s="65">
        <f t="shared" si="1"/>
        <v>600</v>
      </c>
      <c r="I20" s="35"/>
    </row>
    <row r="21" spans="1:9" ht="19">
      <c r="A21" s="6">
        <v>19</v>
      </c>
      <c r="B21" s="75"/>
      <c r="C21" s="75"/>
      <c r="D21" s="31" t="s">
        <v>184</v>
      </c>
      <c r="E21" s="40">
        <v>2</v>
      </c>
      <c r="F21" s="41" t="s">
        <v>172</v>
      </c>
      <c r="G21" s="34">
        <v>100</v>
      </c>
      <c r="H21" s="65">
        <f t="shared" si="1"/>
        <v>200</v>
      </c>
      <c r="I21" s="35"/>
    </row>
    <row r="22" spans="1:9" ht="18">
      <c r="A22" s="6">
        <v>20</v>
      </c>
      <c r="B22" s="75"/>
      <c r="C22" s="76" t="s">
        <v>174</v>
      </c>
      <c r="D22" s="76"/>
      <c r="E22" s="76"/>
      <c r="F22" s="76"/>
      <c r="G22" s="76"/>
      <c r="H22" s="66">
        <f>SUM(H12:H21)</f>
        <v>23600</v>
      </c>
      <c r="I22" s="35"/>
    </row>
    <row r="23" spans="1:9" ht="38">
      <c r="A23" s="6">
        <v>21</v>
      </c>
      <c r="B23" s="75"/>
      <c r="C23" s="75" t="s">
        <v>185</v>
      </c>
      <c r="D23" s="42" t="s">
        <v>205</v>
      </c>
      <c r="E23" s="40">
        <v>160</v>
      </c>
      <c r="F23" s="41" t="s">
        <v>187</v>
      </c>
      <c r="G23" s="34">
        <v>240</v>
      </c>
      <c r="H23" s="65">
        <f>G23*E23</f>
        <v>38400</v>
      </c>
      <c r="I23" s="35"/>
    </row>
    <row r="24" spans="1:9" ht="19">
      <c r="A24" s="6">
        <v>22</v>
      </c>
      <c r="B24" s="75"/>
      <c r="C24" s="75"/>
      <c r="D24" s="31" t="s">
        <v>188</v>
      </c>
      <c r="E24" s="40">
        <v>2</v>
      </c>
      <c r="F24" s="41" t="s">
        <v>172</v>
      </c>
      <c r="G24" s="34">
        <v>500</v>
      </c>
      <c r="H24" s="65">
        <f t="shared" ref="H24:H33" si="2">G24*E24</f>
        <v>1000</v>
      </c>
      <c r="I24" s="35"/>
    </row>
    <row r="25" spans="1:9" ht="19">
      <c r="A25" s="6">
        <v>23</v>
      </c>
      <c r="B25" s="75"/>
      <c r="C25" s="75"/>
      <c r="D25" s="42" t="s">
        <v>206</v>
      </c>
      <c r="E25" s="40">
        <v>2</v>
      </c>
      <c r="F25" s="41" t="s">
        <v>172</v>
      </c>
      <c r="G25" s="34">
        <v>3500</v>
      </c>
      <c r="H25" s="65">
        <f t="shared" si="2"/>
        <v>7000</v>
      </c>
      <c r="I25" s="35"/>
    </row>
    <row r="26" spans="1:9" ht="19">
      <c r="A26" s="6">
        <v>24</v>
      </c>
      <c r="B26" s="75"/>
      <c r="C26" s="75"/>
      <c r="D26" s="42" t="s">
        <v>207</v>
      </c>
      <c r="E26" s="40">
        <v>2</v>
      </c>
      <c r="F26" s="41" t="s">
        <v>172</v>
      </c>
      <c r="G26" s="34">
        <v>2000</v>
      </c>
      <c r="H26" s="65">
        <f t="shared" si="2"/>
        <v>4000</v>
      </c>
      <c r="I26" s="35"/>
    </row>
    <row r="27" spans="1:9" ht="19">
      <c r="A27" s="6">
        <v>25</v>
      </c>
      <c r="B27" s="75"/>
      <c r="C27" s="75"/>
      <c r="D27" s="31" t="s">
        <v>193</v>
      </c>
      <c r="E27" s="40">
        <v>2</v>
      </c>
      <c r="F27" s="41" t="s">
        <v>172</v>
      </c>
      <c r="G27" s="34">
        <v>2000</v>
      </c>
      <c r="H27" s="65">
        <f t="shared" si="2"/>
        <v>4000</v>
      </c>
      <c r="I27" s="35"/>
    </row>
    <row r="28" spans="1:9" ht="19">
      <c r="A28" s="6">
        <v>26</v>
      </c>
      <c r="B28" s="75"/>
      <c r="C28" s="75"/>
      <c r="D28" s="31" t="s">
        <v>194</v>
      </c>
      <c r="E28" s="40">
        <v>2</v>
      </c>
      <c r="F28" s="41" t="s">
        <v>172</v>
      </c>
      <c r="G28" s="34">
        <v>200</v>
      </c>
      <c r="H28" s="65">
        <f t="shared" si="2"/>
        <v>400</v>
      </c>
      <c r="I28" s="35"/>
    </row>
    <row r="29" spans="1:9" ht="19">
      <c r="A29" s="6">
        <v>27</v>
      </c>
      <c r="B29" s="75"/>
      <c r="C29" s="75"/>
      <c r="D29" s="43" t="s">
        <v>208</v>
      </c>
      <c r="E29" s="40">
        <v>8</v>
      </c>
      <c r="F29" s="41" t="s">
        <v>172</v>
      </c>
      <c r="G29" s="34">
        <v>200</v>
      </c>
      <c r="H29" s="65">
        <f t="shared" si="2"/>
        <v>1600</v>
      </c>
      <c r="I29" s="35"/>
    </row>
    <row r="30" spans="1:9" ht="19">
      <c r="A30" s="6">
        <v>28</v>
      </c>
      <c r="B30" s="75"/>
      <c r="C30" s="75"/>
      <c r="D30" s="43" t="s">
        <v>196</v>
      </c>
      <c r="E30" s="40">
        <v>2</v>
      </c>
      <c r="F30" s="41" t="s">
        <v>172</v>
      </c>
      <c r="G30" s="34">
        <v>400</v>
      </c>
      <c r="H30" s="65">
        <f t="shared" si="2"/>
        <v>800</v>
      </c>
      <c r="I30" s="35"/>
    </row>
    <row r="31" spans="1:9" ht="19">
      <c r="A31" s="6">
        <v>29</v>
      </c>
      <c r="B31" s="75"/>
      <c r="C31" s="75"/>
      <c r="D31" s="43" t="s">
        <v>197</v>
      </c>
      <c r="E31" s="40">
        <v>10</v>
      </c>
      <c r="F31" s="41" t="s">
        <v>172</v>
      </c>
      <c r="G31" s="34">
        <v>150</v>
      </c>
      <c r="H31" s="65">
        <f t="shared" si="2"/>
        <v>1500</v>
      </c>
      <c r="I31" s="35"/>
    </row>
    <row r="32" spans="1:9" ht="19">
      <c r="A32" s="6">
        <v>30</v>
      </c>
      <c r="B32" s="75"/>
      <c r="C32" s="75"/>
      <c r="D32" s="43" t="s">
        <v>198</v>
      </c>
      <c r="E32" s="40">
        <v>4</v>
      </c>
      <c r="F32" s="41" t="s">
        <v>172</v>
      </c>
      <c r="G32" s="34">
        <v>500</v>
      </c>
      <c r="H32" s="65">
        <f t="shared" si="2"/>
        <v>2000</v>
      </c>
      <c r="I32" s="35"/>
    </row>
    <row r="33" spans="1:9" ht="19">
      <c r="A33" s="6">
        <v>31</v>
      </c>
      <c r="B33" s="75"/>
      <c r="C33" s="75"/>
      <c r="D33" s="43" t="s">
        <v>199</v>
      </c>
      <c r="E33" s="40">
        <v>4</v>
      </c>
      <c r="F33" s="41" t="s">
        <v>172</v>
      </c>
      <c r="G33" s="34">
        <v>100</v>
      </c>
      <c r="H33" s="65">
        <f t="shared" si="2"/>
        <v>400</v>
      </c>
      <c r="I33" s="35"/>
    </row>
    <row r="34" spans="1:9" ht="18">
      <c r="A34" s="6">
        <v>32</v>
      </c>
      <c r="B34" s="75"/>
      <c r="C34" s="76" t="s">
        <v>174</v>
      </c>
      <c r="D34" s="76"/>
      <c r="E34" s="76"/>
      <c r="F34" s="76"/>
      <c r="G34" s="76"/>
      <c r="H34" s="66">
        <f>SUM(H23:H33)</f>
        <v>61100</v>
      </c>
      <c r="I34" s="35"/>
    </row>
    <row r="35" spans="1:9" ht="17" customHeight="1">
      <c r="A35" s="6">
        <v>33</v>
      </c>
      <c r="B35" s="75"/>
      <c r="C35" s="79" t="s">
        <v>237</v>
      </c>
      <c r="D35" s="5" t="s">
        <v>238</v>
      </c>
      <c r="E35" s="10">
        <v>1</v>
      </c>
      <c r="F35" s="6" t="s">
        <v>124</v>
      </c>
      <c r="G35" s="7">
        <v>4800</v>
      </c>
      <c r="H35" s="67">
        <f t="shared" ref="H35:H53" si="3">G35*E35</f>
        <v>4800</v>
      </c>
      <c r="I35" s="35"/>
    </row>
    <row r="36" spans="1:9" ht="17" customHeight="1">
      <c r="A36" s="6">
        <v>34</v>
      </c>
      <c r="B36" s="75"/>
      <c r="C36" s="79"/>
      <c r="D36" s="5" t="s">
        <v>239</v>
      </c>
      <c r="E36" s="10">
        <v>1</v>
      </c>
      <c r="F36" s="6" t="s">
        <v>124</v>
      </c>
      <c r="G36" s="7">
        <v>4880</v>
      </c>
      <c r="H36" s="67">
        <f t="shared" si="3"/>
        <v>4880</v>
      </c>
      <c r="I36" s="35"/>
    </row>
    <row r="37" spans="1:9" ht="17" customHeight="1">
      <c r="A37" s="6">
        <v>35</v>
      </c>
      <c r="B37" s="75"/>
      <c r="C37" s="79"/>
      <c r="D37" s="5" t="s">
        <v>240</v>
      </c>
      <c r="E37" s="10">
        <v>1</v>
      </c>
      <c r="F37" s="6" t="s">
        <v>124</v>
      </c>
      <c r="G37" s="7">
        <v>2325</v>
      </c>
      <c r="H37" s="67">
        <f t="shared" si="3"/>
        <v>2325</v>
      </c>
      <c r="I37" s="35"/>
    </row>
    <row r="38" spans="1:9" ht="17" customHeight="1">
      <c r="A38" s="6">
        <v>36</v>
      </c>
      <c r="B38" s="75"/>
      <c r="C38" s="79"/>
      <c r="D38" s="5" t="s">
        <v>241</v>
      </c>
      <c r="E38" s="10">
        <v>1</v>
      </c>
      <c r="F38" s="6" t="s">
        <v>124</v>
      </c>
      <c r="G38" s="7">
        <v>920</v>
      </c>
      <c r="H38" s="67">
        <f t="shared" si="3"/>
        <v>920</v>
      </c>
      <c r="I38" s="35"/>
    </row>
    <row r="39" spans="1:9" ht="17" customHeight="1">
      <c r="A39" s="6">
        <v>37</v>
      </c>
      <c r="B39" s="75"/>
      <c r="C39" s="79"/>
      <c r="D39" s="5" t="s">
        <v>228</v>
      </c>
      <c r="E39" s="10">
        <v>1</v>
      </c>
      <c r="F39" s="6" t="s">
        <v>124</v>
      </c>
      <c r="G39" s="7">
        <v>3080</v>
      </c>
      <c r="H39" s="67">
        <f t="shared" si="3"/>
        <v>3080</v>
      </c>
      <c r="I39" s="35"/>
    </row>
    <row r="40" spans="1:9" ht="17" customHeight="1">
      <c r="A40" s="6">
        <v>38</v>
      </c>
      <c r="B40" s="75"/>
      <c r="C40" s="79"/>
      <c r="D40" s="5" t="s">
        <v>242</v>
      </c>
      <c r="E40" s="10">
        <v>1</v>
      </c>
      <c r="F40" s="6" t="s">
        <v>124</v>
      </c>
      <c r="G40" s="7">
        <v>2500</v>
      </c>
      <c r="H40" s="67">
        <f t="shared" si="3"/>
        <v>2500</v>
      </c>
      <c r="I40" s="35"/>
    </row>
    <row r="41" spans="1:9" ht="17" customHeight="1">
      <c r="A41" s="6">
        <v>39</v>
      </c>
      <c r="B41" s="75"/>
      <c r="C41" s="79"/>
      <c r="D41" s="5" t="s">
        <v>233</v>
      </c>
      <c r="E41" s="10">
        <v>1</v>
      </c>
      <c r="F41" s="6" t="s">
        <v>124</v>
      </c>
      <c r="G41" s="7">
        <v>3000</v>
      </c>
      <c r="H41" s="67">
        <f t="shared" si="3"/>
        <v>3000</v>
      </c>
      <c r="I41" s="35"/>
    </row>
    <row r="42" spans="1:9" ht="17" customHeight="1">
      <c r="A42" s="6">
        <v>40</v>
      </c>
      <c r="B42" s="75"/>
      <c r="C42" s="79"/>
      <c r="D42" s="5" t="s">
        <v>243</v>
      </c>
      <c r="E42" s="10">
        <v>1</v>
      </c>
      <c r="F42" s="6" t="s">
        <v>124</v>
      </c>
      <c r="G42" s="7">
        <v>1680</v>
      </c>
      <c r="H42" s="67">
        <f t="shared" si="3"/>
        <v>1680</v>
      </c>
      <c r="I42" s="35"/>
    </row>
    <row r="43" spans="1:9" ht="18">
      <c r="A43" s="6">
        <v>41</v>
      </c>
      <c r="B43" s="75"/>
      <c r="C43" s="76" t="s">
        <v>174</v>
      </c>
      <c r="D43" s="76"/>
      <c r="E43" s="76"/>
      <c r="F43" s="76"/>
      <c r="G43" s="76"/>
      <c r="H43" s="66">
        <f>SUM(H35:H42)</f>
        <v>23185</v>
      </c>
      <c r="I43" s="35"/>
    </row>
    <row r="44" spans="1:9" ht="17" customHeight="1">
      <c r="A44" s="6">
        <v>42</v>
      </c>
      <c r="B44" s="75"/>
      <c r="C44" s="79" t="s">
        <v>244</v>
      </c>
      <c r="D44" s="5" t="s">
        <v>238</v>
      </c>
      <c r="E44" s="10">
        <v>1</v>
      </c>
      <c r="F44" s="6" t="s">
        <v>124</v>
      </c>
      <c r="G44" s="7">
        <v>4800</v>
      </c>
      <c r="H44" s="67">
        <f t="shared" si="3"/>
        <v>4800</v>
      </c>
      <c r="I44" s="35"/>
    </row>
    <row r="45" spans="1:9" ht="17" customHeight="1">
      <c r="A45" s="6">
        <v>43</v>
      </c>
      <c r="B45" s="75"/>
      <c r="C45" s="79"/>
      <c r="D45" s="5" t="s">
        <v>245</v>
      </c>
      <c r="E45" s="10">
        <v>1</v>
      </c>
      <c r="F45" s="6" t="s">
        <v>124</v>
      </c>
      <c r="G45" s="7">
        <v>5400</v>
      </c>
      <c r="H45" s="67">
        <f t="shared" si="3"/>
        <v>5400</v>
      </c>
      <c r="I45" s="35"/>
    </row>
    <row r="46" spans="1:9" ht="17" customHeight="1">
      <c r="A46" s="6">
        <v>44</v>
      </c>
      <c r="B46" s="75"/>
      <c r="C46" s="79"/>
      <c r="D46" s="5" t="s">
        <v>246</v>
      </c>
      <c r="E46" s="10">
        <v>1</v>
      </c>
      <c r="F46" s="6" t="s">
        <v>124</v>
      </c>
      <c r="G46" s="7">
        <v>3171</v>
      </c>
      <c r="H46" s="67">
        <f t="shared" si="3"/>
        <v>3171</v>
      </c>
      <c r="I46" s="35"/>
    </row>
    <row r="47" spans="1:9" ht="17" customHeight="1">
      <c r="A47" s="6">
        <v>45</v>
      </c>
      <c r="B47" s="75"/>
      <c r="C47" s="79"/>
      <c r="D47" s="5" t="s">
        <v>247</v>
      </c>
      <c r="E47" s="10">
        <v>1</v>
      </c>
      <c r="F47" s="6" t="s">
        <v>124</v>
      </c>
      <c r="G47" s="7">
        <v>3575</v>
      </c>
      <c r="H47" s="67">
        <f t="shared" si="3"/>
        <v>3575</v>
      </c>
      <c r="I47" s="35"/>
    </row>
    <row r="48" spans="1:9" ht="17" customHeight="1">
      <c r="A48" s="6">
        <v>46</v>
      </c>
      <c r="B48" s="75"/>
      <c r="C48" s="79"/>
      <c r="D48" s="5" t="s">
        <v>240</v>
      </c>
      <c r="E48" s="10">
        <v>1</v>
      </c>
      <c r="F48" s="6" t="s">
        <v>124</v>
      </c>
      <c r="G48" s="7">
        <v>2325</v>
      </c>
      <c r="H48" s="67">
        <f t="shared" si="3"/>
        <v>2325</v>
      </c>
      <c r="I48" s="35"/>
    </row>
    <row r="49" spans="1:9" ht="17" customHeight="1">
      <c r="A49" s="6">
        <v>47</v>
      </c>
      <c r="B49" s="75"/>
      <c r="C49" s="79"/>
      <c r="D49" s="5" t="s">
        <v>241</v>
      </c>
      <c r="E49" s="10">
        <v>1</v>
      </c>
      <c r="F49" s="6" t="s">
        <v>124</v>
      </c>
      <c r="G49" s="7">
        <v>920</v>
      </c>
      <c r="H49" s="67">
        <f t="shared" si="3"/>
        <v>920</v>
      </c>
      <c r="I49" s="35"/>
    </row>
    <row r="50" spans="1:9" ht="17" customHeight="1">
      <c r="A50" s="6">
        <v>48</v>
      </c>
      <c r="B50" s="75"/>
      <c r="C50" s="79"/>
      <c r="D50" s="5" t="s">
        <v>228</v>
      </c>
      <c r="E50" s="10">
        <v>1</v>
      </c>
      <c r="F50" s="6" t="s">
        <v>124</v>
      </c>
      <c r="G50" s="7">
        <v>3080</v>
      </c>
      <c r="H50" s="67">
        <f t="shared" si="3"/>
        <v>3080</v>
      </c>
      <c r="I50" s="35"/>
    </row>
    <row r="51" spans="1:9" ht="17" customHeight="1">
      <c r="A51" s="6">
        <v>49</v>
      </c>
      <c r="B51" s="75"/>
      <c r="C51" s="79"/>
      <c r="D51" s="5" t="s">
        <v>242</v>
      </c>
      <c r="E51" s="10">
        <v>1</v>
      </c>
      <c r="F51" s="6" t="s">
        <v>124</v>
      </c>
      <c r="G51" s="7">
        <v>2500</v>
      </c>
      <c r="H51" s="67">
        <f t="shared" si="3"/>
        <v>2500</v>
      </c>
      <c r="I51" s="35"/>
    </row>
    <row r="52" spans="1:9" ht="17" customHeight="1">
      <c r="A52" s="6">
        <v>50</v>
      </c>
      <c r="B52" s="75"/>
      <c r="C52" s="79"/>
      <c r="D52" s="5" t="s">
        <v>233</v>
      </c>
      <c r="E52" s="10">
        <v>1</v>
      </c>
      <c r="F52" s="6" t="s">
        <v>124</v>
      </c>
      <c r="G52" s="7">
        <v>3000</v>
      </c>
      <c r="H52" s="67">
        <f t="shared" si="3"/>
        <v>3000</v>
      </c>
      <c r="I52" s="35"/>
    </row>
    <row r="53" spans="1:9" ht="17" customHeight="1">
      <c r="A53" s="6">
        <v>51</v>
      </c>
      <c r="B53" s="75"/>
      <c r="C53" s="79"/>
      <c r="D53" s="5" t="s">
        <v>243</v>
      </c>
      <c r="E53" s="10">
        <v>1</v>
      </c>
      <c r="F53" s="6" t="s">
        <v>124</v>
      </c>
      <c r="G53" s="7">
        <v>1680</v>
      </c>
      <c r="H53" s="67">
        <f t="shared" si="3"/>
        <v>1680</v>
      </c>
      <c r="I53" s="35"/>
    </row>
    <row r="54" spans="1:9" ht="18">
      <c r="A54" s="6"/>
      <c r="B54" s="75"/>
      <c r="C54" s="76" t="s">
        <v>174</v>
      </c>
      <c r="D54" s="76"/>
      <c r="E54" s="76"/>
      <c r="F54" s="76"/>
      <c r="G54" s="76"/>
      <c r="H54" s="66">
        <f>SUM(H44:H53)</f>
        <v>30451</v>
      </c>
      <c r="I54" s="35"/>
    </row>
    <row r="55" spans="1:9" ht="18">
      <c r="A55" s="78" t="s">
        <v>345</v>
      </c>
      <c r="B55" s="78"/>
      <c r="C55" s="78"/>
      <c r="D55" s="78"/>
      <c r="E55" s="78"/>
      <c r="F55" s="78"/>
      <c r="G55" s="78"/>
      <c r="H55" s="68">
        <f>SUMIF(C2:C81,"小计：",H2:H81)</f>
        <v>169296</v>
      </c>
      <c r="I55" s="63"/>
    </row>
  </sheetData>
  <mergeCells count="13">
    <mergeCell ref="A1:I1"/>
    <mergeCell ref="A55:G55"/>
    <mergeCell ref="C34:G34"/>
    <mergeCell ref="C35:C42"/>
    <mergeCell ref="C44:C53"/>
    <mergeCell ref="C43:G43"/>
    <mergeCell ref="C54:G54"/>
    <mergeCell ref="B3:B54"/>
    <mergeCell ref="C3:C10"/>
    <mergeCell ref="C11:G11"/>
    <mergeCell ref="C12:C21"/>
    <mergeCell ref="C22:G22"/>
    <mergeCell ref="C23:C3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2FE7-5E85-B24F-A9CF-C3644BB840C5}">
  <dimension ref="A1:I131"/>
  <sheetViews>
    <sheetView zoomScale="110" workbookViewId="0">
      <selection activeCell="D8" sqref="A1:I125"/>
    </sheetView>
  </sheetViews>
  <sheetFormatPr baseColWidth="10" defaultRowHeight="16"/>
  <cols>
    <col min="1" max="1" width="4.5" style="27" customWidth="1"/>
    <col min="2" max="2" width="13.83203125" style="25" customWidth="1"/>
    <col min="3" max="3" width="20.1640625" style="30" customWidth="1"/>
    <col min="4" max="4" width="29.83203125" style="24" customWidth="1"/>
    <col min="5" max="6" width="6.33203125" style="24" customWidth="1"/>
    <col min="7" max="7" width="15.6640625" style="24" customWidth="1"/>
    <col min="8" max="8" width="15.83203125" style="29" customWidth="1"/>
    <col min="9" max="9" width="13" style="24" customWidth="1"/>
    <col min="10" max="16384" width="10.83203125" style="24"/>
  </cols>
  <sheetData>
    <row r="1" spans="1:9">
      <c r="A1" s="80" t="s">
        <v>350</v>
      </c>
      <c r="B1" s="80"/>
      <c r="C1" s="80"/>
      <c r="D1" s="80"/>
      <c r="E1" s="80"/>
      <c r="F1" s="80"/>
      <c r="G1" s="80"/>
      <c r="H1" s="80"/>
      <c r="I1" s="80"/>
    </row>
    <row r="2" spans="1:9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16</v>
      </c>
      <c r="H2" s="14" t="s">
        <v>17</v>
      </c>
      <c r="I2" s="15" t="s">
        <v>18</v>
      </c>
    </row>
    <row r="3" spans="1:9">
      <c r="A3" s="47">
        <v>1</v>
      </c>
      <c r="B3" s="84" t="s">
        <v>219</v>
      </c>
      <c r="C3" s="81" t="s">
        <v>216</v>
      </c>
      <c r="D3" s="48" t="s">
        <v>217</v>
      </c>
      <c r="E3" s="49">
        <v>1</v>
      </c>
      <c r="F3" s="50" t="s">
        <v>124</v>
      </c>
      <c r="G3" s="51">
        <v>3825</v>
      </c>
      <c r="H3" s="52">
        <f t="shared" ref="H3:H10" si="0">G3*E3</f>
        <v>3825</v>
      </c>
      <c r="I3" s="53"/>
    </row>
    <row r="4" spans="1:9">
      <c r="A4" s="47">
        <v>2</v>
      </c>
      <c r="B4" s="84"/>
      <c r="C4" s="81"/>
      <c r="D4" s="48" t="s">
        <v>218</v>
      </c>
      <c r="E4" s="49">
        <v>1</v>
      </c>
      <c r="F4" s="50" t="s">
        <v>124</v>
      </c>
      <c r="G4" s="51">
        <v>4200</v>
      </c>
      <c r="H4" s="52">
        <f t="shared" si="0"/>
        <v>4200</v>
      </c>
      <c r="I4" s="53"/>
    </row>
    <row r="5" spans="1:9">
      <c r="A5" s="47">
        <v>3</v>
      </c>
      <c r="B5" s="84"/>
      <c r="C5" s="83" t="s">
        <v>174</v>
      </c>
      <c r="D5" s="83"/>
      <c r="E5" s="83"/>
      <c r="F5" s="83"/>
      <c r="G5" s="83"/>
      <c r="H5" s="54">
        <f>SUM(H3:H4)</f>
        <v>8025</v>
      </c>
      <c r="I5" s="53"/>
    </row>
    <row r="6" spans="1:9">
      <c r="A6" s="47">
        <v>4</v>
      </c>
      <c r="B6" s="84" t="s">
        <v>256</v>
      </c>
      <c r="C6" s="85" t="s">
        <v>255</v>
      </c>
      <c r="D6" s="48" t="s">
        <v>250</v>
      </c>
      <c r="E6" s="49">
        <v>1</v>
      </c>
      <c r="F6" s="50" t="s">
        <v>124</v>
      </c>
      <c r="G6" s="51">
        <v>4200</v>
      </c>
      <c r="H6" s="52">
        <f t="shared" si="0"/>
        <v>4200</v>
      </c>
      <c r="I6" s="53"/>
    </row>
    <row r="7" spans="1:9">
      <c r="A7" s="47">
        <v>5</v>
      </c>
      <c r="B7" s="84"/>
      <c r="C7" s="85"/>
      <c r="D7" s="48" t="s">
        <v>251</v>
      </c>
      <c r="E7" s="49">
        <v>1</v>
      </c>
      <c r="F7" s="50" t="s">
        <v>124</v>
      </c>
      <c r="G7" s="51">
        <v>2016</v>
      </c>
      <c r="H7" s="52">
        <f t="shared" si="0"/>
        <v>2016</v>
      </c>
      <c r="I7" s="53"/>
    </row>
    <row r="8" spans="1:9">
      <c r="A8" s="47">
        <v>6</v>
      </c>
      <c r="B8" s="84"/>
      <c r="C8" s="85"/>
      <c r="D8" s="48" t="s">
        <v>252</v>
      </c>
      <c r="E8" s="49">
        <v>1</v>
      </c>
      <c r="F8" s="50" t="s">
        <v>124</v>
      </c>
      <c r="G8" s="51">
        <v>850</v>
      </c>
      <c r="H8" s="52">
        <f t="shared" si="0"/>
        <v>850</v>
      </c>
      <c r="I8" s="53"/>
    </row>
    <row r="9" spans="1:9">
      <c r="A9" s="47">
        <v>7</v>
      </c>
      <c r="B9" s="84"/>
      <c r="C9" s="85"/>
      <c r="D9" s="48" t="s">
        <v>253</v>
      </c>
      <c r="E9" s="49">
        <v>1</v>
      </c>
      <c r="F9" s="50" t="s">
        <v>124</v>
      </c>
      <c r="G9" s="51">
        <v>1200</v>
      </c>
      <c r="H9" s="52">
        <f t="shared" si="0"/>
        <v>1200</v>
      </c>
      <c r="I9" s="53"/>
    </row>
    <row r="10" spans="1:9">
      <c r="A10" s="47">
        <v>8</v>
      </c>
      <c r="B10" s="84"/>
      <c r="C10" s="85"/>
      <c r="D10" s="48" t="s">
        <v>254</v>
      </c>
      <c r="E10" s="49">
        <v>1</v>
      </c>
      <c r="F10" s="50" t="s">
        <v>124</v>
      </c>
      <c r="G10" s="51">
        <v>860</v>
      </c>
      <c r="H10" s="52">
        <f t="shared" si="0"/>
        <v>860</v>
      </c>
      <c r="I10" s="53"/>
    </row>
    <row r="11" spans="1:9">
      <c r="A11" s="47">
        <v>9</v>
      </c>
      <c r="B11" s="84"/>
      <c r="C11" s="83" t="s">
        <v>174</v>
      </c>
      <c r="D11" s="83"/>
      <c r="E11" s="83"/>
      <c r="F11" s="83"/>
      <c r="G11" s="83"/>
      <c r="H11" s="54">
        <f>SUM(H6:H10)</f>
        <v>9126</v>
      </c>
      <c r="I11" s="53"/>
    </row>
    <row r="12" spans="1:9">
      <c r="A12" s="47">
        <v>10</v>
      </c>
      <c r="B12" s="84" t="s">
        <v>266</v>
      </c>
      <c r="C12" s="81" t="s">
        <v>257</v>
      </c>
      <c r="D12" s="48" t="s">
        <v>258</v>
      </c>
      <c r="E12" s="49">
        <v>1</v>
      </c>
      <c r="F12" s="50" t="s">
        <v>124</v>
      </c>
      <c r="G12" s="51">
        <v>15345</v>
      </c>
      <c r="H12" s="52">
        <f t="shared" ref="H12:H18" si="1">G12*E12</f>
        <v>15345</v>
      </c>
      <c r="I12" s="53"/>
    </row>
    <row r="13" spans="1:9">
      <c r="A13" s="47">
        <v>11</v>
      </c>
      <c r="B13" s="84"/>
      <c r="C13" s="81"/>
      <c r="D13" s="48" t="s">
        <v>259</v>
      </c>
      <c r="E13" s="49">
        <v>1</v>
      </c>
      <c r="F13" s="50" t="s">
        <v>124</v>
      </c>
      <c r="G13" s="51">
        <v>6820</v>
      </c>
      <c r="H13" s="52">
        <f t="shared" si="1"/>
        <v>6820</v>
      </c>
      <c r="I13" s="53"/>
    </row>
    <row r="14" spans="1:9">
      <c r="A14" s="47">
        <v>12</v>
      </c>
      <c r="B14" s="84"/>
      <c r="C14" s="81"/>
      <c r="D14" s="48" t="s">
        <v>260</v>
      </c>
      <c r="E14" s="49">
        <v>1</v>
      </c>
      <c r="F14" s="50" t="s">
        <v>124</v>
      </c>
      <c r="G14" s="51">
        <v>4260</v>
      </c>
      <c r="H14" s="52">
        <f t="shared" si="1"/>
        <v>4260</v>
      </c>
      <c r="I14" s="53"/>
    </row>
    <row r="15" spans="1:9">
      <c r="A15" s="47">
        <v>13</v>
      </c>
      <c r="B15" s="84"/>
      <c r="C15" s="82" t="s">
        <v>261</v>
      </c>
      <c r="D15" s="48" t="s">
        <v>262</v>
      </c>
      <c r="E15" s="49">
        <v>1</v>
      </c>
      <c r="F15" s="50" t="s">
        <v>124</v>
      </c>
      <c r="G15" s="51">
        <v>800</v>
      </c>
      <c r="H15" s="52">
        <f t="shared" si="1"/>
        <v>800</v>
      </c>
      <c r="I15" s="53"/>
    </row>
    <row r="16" spans="1:9">
      <c r="A16" s="47">
        <v>14</v>
      </c>
      <c r="B16" s="84"/>
      <c r="C16" s="82"/>
      <c r="D16" s="48" t="s">
        <v>263</v>
      </c>
      <c r="E16" s="49">
        <v>1</v>
      </c>
      <c r="F16" s="50" t="s">
        <v>124</v>
      </c>
      <c r="G16" s="51">
        <v>1280</v>
      </c>
      <c r="H16" s="52">
        <f t="shared" si="1"/>
        <v>1280</v>
      </c>
      <c r="I16" s="53"/>
    </row>
    <row r="17" spans="1:9">
      <c r="A17" s="47">
        <v>15</v>
      </c>
      <c r="B17" s="84"/>
      <c r="C17" s="82"/>
      <c r="D17" s="48" t="s">
        <v>252</v>
      </c>
      <c r="E17" s="49">
        <v>1</v>
      </c>
      <c r="F17" s="50" t="s">
        <v>124</v>
      </c>
      <c r="G17" s="51">
        <v>1360</v>
      </c>
      <c r="H17" s="52">
        <f t="shared" si="1"/>
        <v>1360</v>
      </c>
      <c r="I17" s="53"/>
    </row>
    <row r="18" spans="1:9">
      <c r="A18" s="47">
        <v>16</v>
      </c>
      <c r="B18" s="84"/>
      <c r="C18" s="49" t="s">
        <v>264</v>
      </c>
      <c r="D18" s="48" t="s">
        <v>265</v>
      </c>
      <c r="E18" s="49">
        <v>1</v>
      </c>
      <c r="F18" s="50" t="s">
        <v>124</v>
      </c>
      <c r="G18" s="51">
        <v>1280</v>
      </c>
      <c r="H18" s="52">
        <f t="shared" si="1"/>
        <v>1280</v>
      </c>
      <c r="I18" s="53"/>
    </row>
    <row r="19" spans="1:9">
      <c r="A19" s="47">
        <v>17</v>
      </c>
      <c r="B19" s="84"/>
      <c r="C19" s="83" t="s">
        <v>174</v>
      </c>
      <c r="D19" s="83"/>
      <c r="E19" s="83"/>
      <c r="F19" s="83"/>
      <c r="G19" s="83"/>
      <c r="H19" s="54">
        <f>SUM(H12:H18)</f>
        <v>31145</v>
      </c>
      <c r="I19" s="53"/>
    </row>
    <row r="20" spans="1:9">
      <c r="A20" s="47">
        <v>18</v>
      </c>
      <c r="B20" s="86" t="s">
        <v>272</v>
      </c>
      <c r="C20" s="81" t="s">
        <v>272</v>
      </c>
      <c r="D20" s="48" t="s">
        <v>267</v>
      </c>
      <c r="E20" s="49">
        <v>1</v>
      </c>
      <c r="F20" s="50" t="s">
        <v>124</v>
      </c>
      <c r="G20" s="51">
        <v>150</v>
      </c>
      <c r="H20" s="52">
        <f t="shared" ref="H20:H26" si="2">G20*E20</f>
        <v>150</v>
      </c>
      <c r="I20" s="53"/>
    </row>
    <row r="21" spans="1:9" ht="28">
      <c r="A21" s="47">
        <v>19</v>
      </c>
      <c r="B21" s="87"/>
      <c r="C21" s="81"/>
      <c r="D21" s="48" t="s">
        <v>268</v>
      </c>
      <c r="E21" s="49">
        <v>1</v>
      </c>
      <c r="F21" s="50" t="s">
        <v>124</v>
      </c>
      <c r="G21" s="51">
        <v>830</v>
      </c>
      <c r="H21" s="52">
        <f t="shared" si="2"/>
        <v>830</v>
      </c>
      <c r="I21" s="53"/>
    </row>
    <row r="22" spans="1:9">
      <c r="A22" s="47">
        <v>20</v>
      </c>
      <c r="B22" s="87"/>
      <c r="C22" s="81"/>
      <c r="D22" s="48" t="s">
        <v>269</v>
      </c>
      <c r="E22" s="49">
        <v>1</v>
      </c>
      <c r="F22" s="50" t="s">
        <v>124</v>
      </c>
      <c r="G22" s="51">
        <v>600</v>
      </c>
      <c r="H22" s="52">
        <f t="shared" si="2"/>
        <v>600</v>
      </c>
      <c r="I22" s="53"/>
    </row>
    <row r="23" spans="1:9">
      <c r="A23" s="47">
        <v>21</v>
      </c>
      <c r="B23" s="87"/>
      <c r="C23" s="81"/>
      <c r="D23" s="55" t="s">
        <v>270</v>
      </c>
      <c r="E23" s="49">
        <v>1</v>
      </c>
      <c r="F23" s="50" t="s">
        <v>124</v>
      </c>
      <c r="G23" s="51">
        <v>10</v>
      </c>
      <c r="H23" s="52">
        <f t="shared" si="2"/>
        <v>10</v>
      </c>
      <c r="I23" s="53"/>
    </row>
    <row r="24" spans="1:9">
      <c r="A24" s="47">
        <v>22</v>
      </c>
      <c r="B24" s="87"/>
      <c r="C24" s="81"/>
      <c r="D24" s="48" t="s">
        <v>271</v>
      </c>
      <c r="E24" s="49">
        <v>1</v>
      </c>
      <c r="F24" s="50" t="s">
        <v>124</v>
      </c>
      <c r="G24" s="51">
        <v>680</v>
      </c>
      <c r="H24" s="52">
        <f t="shared" si="2"/>
        <v>680</v>
      </c>
      <c r="I24" s="53"/>
    </row>
    <row r="25" spans="1:9">
      <c r="A25" s="47">
        <v>23</v>
      </c>
      <c r="B25" s="87"/>
      <c r="C25" s="81"/>
      <c r="D25" s="48" t="s">
        <v>344</v>
      </c>
      <c r="E25" s="49">
        <v>1</v>
      </c>
      <c r="F25" s="50" t="s">
        <v>124</v>
      </c>
      <c r="G25" s="51">
        <v>750</v>
      </c>
      <c r="H25" s="52">
        <f t="shared" si="2"/>
        <v>750</v>
      </c>
      <c r="I25" s="53"/>
    </row>
    <row r="26" spans="1:9">
      <c r="A26" s="47">
        <v>24</v>
      </c>
      <c r="B26" s="87"/>
      <c r="C26" s="81"/>
      <c r="D26" s="48" t="s">
        <v>249</v>
      </c>
      <c r="E26" s="49">
        <v>1</v>
      </c>
      <c r="F26" s="50" t="s">
        <v>124</v>
      </c>
      <c r="G26" s="51">
        <v>100</v>
      </c>
      <c r="H26" s="52">
        <f t="shared" si="2"/>
        <v>100</v>
      </c>
      <c r="I26" s="53"/>
    </row>
    <row r="27" spans="1:9">
      <c r="A27" s="47">
        <v>25</v>
      </c>
      <c r="B27" s="88"/>
      <c r="C27" s="83" t="s">
        <v>174</v>
      </c>
      <c r="D27" s="83"/>
      <c r="E27" s="83"/>
      <c r="F27" s="83"/>
      <c r="G27" s="83"/>
      <c r="H27" s="54">
        <f>SUM(H20:H26)</f>
        <v>3120</v>
      </c>
      <c r="I27" s="53"/>
    </row>
    <row r="28" spans="1:9">
      <c r="A28" s="47">
        <v>26</v>
      </c>
      <c r="B28" s="84" t="s">
        <v>296</v>
      </c>
      <c r="C28" s="81" t="s">
        <v>273</v>
      </c>
      <c r="D28" s="48" t="s">
        <v>274</v>
      </c>
      <c r="E28" s="49">
        <v>1</v>
      </c>
      <c r="F28" s="50" t="s">
        <v>124</v>
      </c>
      <c r="G28" s="51">
        <v>6000</v>
      </c>
      <c r="H28" s="52">
        <f>G28*E28</f>
        <v>6000</v>
      </c>
      <c r="I28" s="53"/>
    </row>
    <row r="29" spans="1:9">
      <c r="A29" s="47">
        <v>27</v>
      </c>
      <c r="B29" s="84"/>
      <c r="C29" s="81"/>
      <c r="D29" s="48" t="s">
        <v>254</v>
      </c>
      <c r="E29" s="49">
        <v>1</v>
      </c>
      <c r="F29" s="50" t="s">
        <v>124</v>
      </c>
      <c r="G29" s="51">
        <v>4200</v>
      </c>
      <c r="H29" s="52">
        <f>G29*E29</f>
        <v>4200</v>
      </c>
      <c r="I29" s="53"/>
    </row>
    <row r="30" spans="1:9">
      <c r="A30" s="47">
        <v>28</v>
      </c>
      <c r="B30" s="84"/>
      <c r="C30" s="81" t="s">
        <v>275</v>
      </c>
      <c r="D30" s="48" t="s">
        <v>343</v>
      </c>
      <c r="E30" s="49">
        <v>1</v>
      </c>
      <c r="F30" s="50" t="s">
        <v>124</v>
      </c>
      <c r="G30" s="51">
        <v>3630</v>
      </c>
      <c r="H30" s="52">
        <f t="shared" ref="H30:H42" si="3">G30*E30</f>
        <v>3630</v>
      </c>
      <c r="I30" s="53"/>
    </row>
    <row r="31" spans="1:9">
      <c r="A31" s="47">
        <v>29</v>
      </c>
      <c r="B31" s="84"/>
      <c r="C31" s="81"/>
      <c r="D31" s="48" t="s">
        <v>276</v>
      </c>
      <c r="E31" s="49">
        <v>1</v>
      </c>
      <c r="F31" s="50" t="s">
        <v>124</v>
      </c>
      <c r="G31" s="51">
        <v>420</v>
      </c>
      <c r="H31" s="52">
        <f t="shared" si="3"/>
        <v>420</v>
      </c>
      <c r="I31" s="53"/>
    </row>
    <row r="32" spans="1:9">
      <c r="A32" s="47">
        <v>30</v>
      </c>
      <c r="B32" s="84"/>
      <c r="C32" s="81"/>
      <c r="D32" s="48" t="s">
        <v>277</v>
      </c>
      <c r="E32" s="49">
        <v>1</v>
      </c>
      <c r="F32" s="50" t="s">
        <v>124</v>
      </c>
      <c r="G32" s="51">
        <v>600</v>
      </c>
      <c r="H32" s="52">
        <f t="shared" si="3"/>
        <v>600</v>
      </c>
      <c r="I32" s="53"/>
    </row>
    <row r="33" spans="1:9">
      <c r="A33" s="47">
        <v>31</v>
      </c>
      <c r="B33" s="84"/>
      <c r="C33" s="81" t="s">
        <v>278</v>
      </c>
      <c r="D33" s="55" t="s">
        <v>279</v>
      </c>
      <c r="E33" s="49">
        <v>1</v>
      </c>
      <c r="F33" s="50" t="s">
        <v>124</v>
      </c>
      <c r="G33" s="51">
        <v>3280</v>
      </c>
      <c r="H33" s="52">
        <f t="shared" si="3"/>
        <v>3280</v>
      </c>
      <c r="I33" s="53"/>
    </row>
    <row r="34" spans="1:9">
      <c r="A34" s="47">
        <v>32</v>
      </c>
      <c r="B34" s="84"/>
      <c r="C34" s="81"/>
      <c r="D34" s="48" t="s">
        <v>280</v>
      </c>
      <c r="E34" s="49">
        <v>1</v>
      </c>
      <c r="F34" s="50" t="s">
        <v>124</v>
      </c>
      <c r="G34" s="51">
        <v>2080</v>
      </c>
      <c r="H34" s="52">
        <f t="shared" si="3"/>
        <v>2080</v>
      </c>
      <c r="I34" s="53"/>
    </row>
    <row r="35" spans="1:9">
      <c r="A35" s="47">
        <v>33</v>
      </c>
      <c r="B35" s="84"/>
      <c r="C35" s="81"/>
      <c r="D35" s="48" t="s">
        <v>281</v>
      </c>
      <c r="E35" s="49">
        <v>1</v>
      </c>
      <c r="F35" s="50" t="s">
        <v>124</v>
      </c>
      <c r="G35" s="51">
        <v>1360</v>
      </c>
      <c r="H35" s="52">
        <f t="shared" si="3"/>
        <v>1360</v>
      </c>
      <c r="I35" s="53"/>
    </row>
    <row r="36" spans="1:9">
      <c r="A36" s="47">
        <v>34</v>
      </c>
      <c r="B36" s="84"/>
      <c r="C36" s="81"/>
      <c r="D36" s="48" t="s">
        <v>252</v>
      </c>
      <c r="E36" s="49">
        <v>1</v>
      </c>
      <c r="F36" s="50" t="s">
        <v>124</v>
      </c>
      <c r="G36" s="51">
        <v>350</v>
      </c>
      <c r="H36" s="52">
        <f t="shared" si="3"/>
        <v>350</v>
      </c>
      <c r="I36" s="53"/>
    </row>
    <row r="37" spans="1:9">
      <c r="A37" s="47">
        <v>35</v>
      </c>
      <c r="B37" s="84"/>
      <c r="C37" s="81"/>
      <c r="D37" s="48" t="s">
        <v>282</v>
      </c>
      <c r="E37" s="49">
        <v>1</v>
      </c>
      <c r="F37" s="50" t="s">
        <v>124</v>
      </c>
      <c r="G37" s="51">
        <v>1600</v>
      </c>
      <c r="H37" s="52">
        <f t="shared" si="3"/>
        <v>1600</v>
      </c>
      <c r="I37" s="53"/>
    </row>
    <row r="38" spans="1:9">
      <c r="A38" s="47">
        <v>36</v>
      </c>
      <c r="B38" s="84"/>
      <c r="C38" s="82" t="s">
        <v>283</v>
      </c>
      <c r="D38" s="55" t="s">
        <v>279</v>
      </c>
      <c r="E38" s="49">
        <v>1</v>
      </c>
      <c r="F38" s="50" t="s">
        <v>124</v>
      </c>
      <c r="G38" s="51">
        <v>3280</v>
      </c>
      <c r="H38" s="52">
        <f t="shared" si="3"/>
        <v>3280</v>
      </c>
      <c r="I38" s="53"/>
    </row>
    <row r="39" spans="1:9">
      <c r="A39" s="47">
        <v>37</v>
      </c>
      <c r="B39" s="84"/>
      <c r="C39" s="82"/>
      <c r="D39" s="48" t="s">
        <v>280</v>
      </c>
      <c r="E39" s="49">
        <v>1</v>
      </c>
      <c r="F39" s="50" t="s">
        <v>124</v>
      </c>
      <c r="G39" s="51">
        <v>2080</v>
      </c>
      <c r="H39" s="52">
        <f t="shared" si="3"/>
        <v>2080</v>
      </c>
      <c r="I39" s="53"/>
    </row>
    <row r="40" spans="1:9">
      <c r="A40" s="47">
        <v>38</v>
      </c>
      <c r="B40" s="84"/>
      <c r="C40" s="82"/>
      <c r="D40" s="48" t="s">
        <v>252</v>
      </c>
      <c r="E40" s="49">
        <v>1</v>
      </c>
      <c r="F40" s="50" t="s">
        <v>124</v>
      </c>
      <c r="G40" s="51">
        <v>350</v>
      </c>
      <c r="H40" s="52">
        <f t="shared" si="3"/>
        <v>350</v>
      </c>
      <c r="I40" s="53"/>
    </row>
    <row r="41" spans="1:9">
      <c r="A41" s="47">
        <v>39</v>
      </c>
      <c r="B41" s="84"/>
      <c r="C41" s="49" t="s">
        <v>284</v>
      </c>
      <c r="D41" s="48" t="s">
        <v>285</v>
      </c>
      <c r="E41" s="49">
        <v>1</v>
      </c>
      <c r="F41" s="50" t="s">
        <v>124</v>
      </c>
      <c r="G41" s="51">
        <v>4680</v>
      </c>
      <c r="H41" s="52">
        <f t="shared" si="3"/>
        <v>4680</v>
      </c>
      <c r="I41" s="53"/>
    </row>
    <row r="42" spans="1:9">
      <c r="A42" s="47">
        <v>40</v>
      </c>
      <c r="B42" s="84"/>
      <c r="C42" s="49" t="s">
        <v>248</v>
      </c>
      <c r="D42" s="48" t="s">
        <v>249</v>
      </c>
      <c r="E42" s="49">
        <v>1</v>
      </c>
      <c r="F42" s="50" t="s">
        <v>124</v>
      </c>
      <c r="G42" s="51">
        <v>1500</v>
      </c>
      <c r="H42" s="52">
        <f t="shared" si="3"/>
        <v>1500</v>
      </c>
      <c r="I42" s="53"/>
    </row>
    <row r="43" spans="1:9">
      <c r="A43" s="47">
        <v>41</v>
      </c>
      <c r="B43" s="84"/>
      <c r="C43" s="83" t="s">
        <v>174</v>
      </c>
      <c r="D43" s="83"/>
      <c r="E43" s="83"/>
      <c r="F43" s="83"/>
      <c r="G43" s="83"/>
      <c r="H43" s="54">
        <f>SUM(H28:H42)</f>
        <v>35410</v>
      </c>
      <c r="I43" s="53"/>
    </row>
    <row r="44" spans="1:9">
      <c r="A44" s="47">
        <v>42</v>
      </c>
      <c r="B44" s="84" t="s">
        <v>297</v>
      </c>
      <c r="C44" s="81" t="s">
        <v>273</v>
      </c>
      <c r="D44" s="48" t="s">
        <v>274</v>
      </c>
      <c r="E44" s="49">
        <v>1</v>
      </c>
      <c r="F44" s="50" t="s">
        <v>124</v>
      </c>
      <c r="G44" s="51">
        <v>6000</v>
      </c>
      <c r="H44" s="52">
        <f>G44*E44</f>
        <v>6000</v>
      </c>
      <c r="I44" s="53"/>
    </row>
    <row r="45" spans="1:9">
      <c r="A45" s="47">
        <v>43</v>
      </c>
      <c r="B45" s="84"/>
      <c r="C45" s="81"/>
      <c r="D45" s="48" t="s">
        <v>254</v>
      </c>
      <c r="E45" s="49">
        <v>1</v>
      </c>
      <c r="F45" s="50" t="s">
        <v>124</v>
      </c>
      <c r="G45" s="51">
        <v>4000</v>
      </c>
      <c r="H45" s="52">
        <f>G45*E45</f>
        <v>4000</v>
      </c>
      <c r="I45" s="53"/>
    </row>
    <row r="46" spans="1:9">
      <c r="A46" s="47">
        <v>44</v>
      </c>
      <c r="B46" s="84"/>
      <c r="C46" s="81"/>
      <c r="D46" s="48" t="s">
        <v>274</v>
      </c>
      <c r="E46" s="49">
        <v>1</v>
      </c>
      <c r="F46" s="50" t="s">
        <v>124</v>
      </c>
      <c r="G46" s="51">
        <v>8000</v>
      </c>
      <c r="H46" s="52">
        <f>G46*E46</f>
        <v>8000</v>
      </c>
      <c r="I46" s="53"/>
    </row>
    <row r="47" spans="1:9">
      <c r="A47" s="47">
        <v>45</v>
      </c>
      <c r="B47" s="84"/>
      <c r="C47" s="81"/>
      <c r="D47" s="48" t="s">
        <v>303</v>
      </c>
      <c r="E47" s="49">
        <v>1</v>
      </c>
      <c r="F47" s="50" t="s">
        <v>124</v>
      </c>
      <c r="G47" s="51">
        <v>4500</v>
      </c>
      <c r="H47" s="52">
        <f>G47*E47</f>
        <v>4500</v>
      </c>
      <c r="I47" s="53"/>
    </row>
    <row r="48" spans="1:9">
      <c r="A48" s="47">
        <v>46</v>
      </c>
      <c r="B48" s="84"/>
      <c r="C48" s="81" t="s">
        <v>275</v>
      </c>
      <c r="D48" s="48" t="s">
        <v>343</v>
      </c>
      <c r="E48" s="49">
        <v>1</v>
      </c>
      <c r="F48" s="50" t="s">
        <v>124</v>
      </c>
      <c r="G48" s="51">
        <v>3630</v>
      </c>
      <c r="H48" s="52">
        <f t="shared" ref="H48:H59" si="4">G48*E48</f>
        <v>3630</v>
      </c>
      <c r="I48" s="53"/>
    </row>
    <row r="49" spans="1:9">
      <c r="A49" s="47">
        <v>47</v>
      </c>
      <c r="B49" s="84"/>
      <c r="C49" s="81"/>
      <c r="D49" s="48" t="s">
        <v>276</v>
      </c>
      <c r="E49" s="49">
        <v>1</v>
      </c>
      <c r="F49" s="50" t="s">
        <v>124</v>
      </c>
      <c r="G49" s="51">
        <v>420</v>
      </c>
      <c r="H49" s="52">
        <f t="shared" si="4"/>
        <v>420</v>
      </c>
      <c r="I49" s="53"/>
    </row>
    <row r="50" spans="1:9">
      <c r="A50" s="47">
        <v>48</v>
      </c>
      <c r="B50" s="84"/>
      <c r="C50" s="81"/>
      <c r="D50" s="48" t="s">
        <v>277</v>
      </c>
      <c r="E50" s="49">
        <v>1</v>
      </c>
      <c r="F50" s="50" t="s">
        <v>124</v>
      </c>
      <c r="G50" s="51">
        <v>600</v>
      </c>
      <c r="H50" s="52">
        <f t="shared" si="4"/>
        <v>600</v>
      </c>
      <c r="I50" s="53"/>
    </row>
    <row r="51" spans="1:9">
      <c r="A51" s="47">
        <v>49</v>
      </c>
      <c r="B51" s="84"/>
      <c r="C51" s="81" t="s">
        <v>278</v>
      </c>
      <c r="D51" s="55" t="s">
        <v>279</v>
      </c>
      <c r="E51" s="49">
        <v>1</v>
      </c>
      <c r="F51" s="50" t="s">
        <v>124</v>
      </c>
      <c r="G51" s="51">
        <v>3820</v>
      </c>
      <c r="H51" s="52">
        <f t="shared" si="4"/>
        <v>3820</v>
      </c>
      <c r="I51" s="53"/>
    </row>
    <row r="52" spans="1:9">
      <c r="A52" s="47">
        <v>50</v>
      </c>
      <c r="B52" s="84"/>
      <c r="C52" s="81"/>
      <c r="D52" s="48" t="s">
        <v>280</v>
      </c>
      <c r="E52" s="49">
        <v>1</v>
      </c>
      <c r="F52" s="50" t="s">
        <v>124</v>
      </c>
      <c r="G52" s="51">
        <v>2080</v>
      </c>
      <c r="H52" s="52">
        <f t="shared" si="4"/>
        <v>2080</v>
      </c>
      <c r="I52" s="53"/>
    </row>
    <row r="53" spans="1:9">
      <c r="A53" s="47">
        <v>51</v>
      </c>
      <c r="B53" s="84"/>
      <c r="C53" s="81"/>
      <c r="D53" s="48" t="s">
        <v>252</v>
      </c>
      <c r="E53" s="49">
        <v>1</v>
      </c>
      <c r="F53" s="50" t="s">
        <v>124</v>
      </c>
      <c r="G53" s="51">
        <v>820</v>
      </c>
      <c r="H53" s="52">
        <f t="shared" si="4"/>
        <v>820</v>
      </c>
      <c r="I53" s="53"/>
    </row>
    <row r="54" spans="1:9">
      <c r="A54" s="47">
        <v>52</v>
      </c>
      <c r="B54" s="84"/>
      <c r="C54" s="81"/>
      <c r="D54" s="48" t="s">
        <v>286</v>
      </c>
      <c r="E54" s="49">
        <v>1</v>
      </c>
      <c r="F54" s="50" t="s">
        <v>124</v>
      </c>
      <c r="G54" s="51">
        <v>500</v>
      </c>
      <c r="H54" s="52">
        <f t="shared" si="4"/>
        <v>500</v>
      </c>
      <c r="I54" s="53"/>
    </row>
    <row r="55" spans="1:9">
      <c r="A55" s="47">
        <v>53</v>
      </c>
      <c r="B55" s="84"/>
      <c r="C55" s="82" t="s">
        <v>283</v>
      </c>
      <c r="D55" s="55" t="s">
        <v>279</v>
      </c>
      <c r="E55" s="49">
        <v>1</v>
      </c>
      <c r="F55" s="50" t="s">
        <v>124</v>
      </c>
      <c r="G55" s="51">
        <v>8000</v>
      </c>
      <c r="H55" s="52">
        <f t="shared" si="4"/>
        <v>8000</v>
      </c>
      <c r="I55" s="53"/>
    </row>
    <row r="56" spans="1:9">
      <c r="A56" s="47">
        <v>54</v>
      </c>
      <c r="B56" s="84"/>
      <c r="C56" s="82"/>
      <c r="D56" s="48" t="s">
        <v>280</v>
      </c>
      <c r="E56" s="49">
        <v>1</v>
      </c>
      <c r="F56" s="50" t="s">
        <v>124</v>
      </c>
      <c r="G56" s="51">
        <v>2380</v>
      </c>
      <c r="H56" s="52">
        <f t="shared" si="4"/>
        <v>2380</v>
      </c>
      <c r="I56" s="53"/>
    </row>
    <row r="57" spans="1:9">
      <c r="A57" s="47">
        <v>55</v>
      </c>
      <c r="B57" s="84"/>
      <c r="C57" s="82"/>
      <c r="D57" s="48" t="s">
        <v>252</v>
      </c>
      <c r="E57" s="49">
        <v>1</v>
      </c>
      <c r="F57" s="50" t="s">
        <v>124</v>
      </c>
      <c r="G57" s="51">
        <v>820</v>
      </c>
      <c r="H57" s="52">
        <f t="shared" si="4"/>
        <v>820</v>
      </c>
      <c r="I57" s="53"/>
    </row>
    <row r="58" spans="1:9">
      <c r="A58" s="47">
        <v>56</v>
      </c>
      <c r="B58" s="84"/>
      <c r="C58" s="82"/>
      <c r="D58" s="48" t="s">
        <v>286</v>
      </c>
      <c r="E58" s="49">
        <v>1</v>
      </c>
      <c r="F58" s="50" t="s">
        <v>124</v>
      </c>
      <c r="G58" s="51">
        <v>500</v>
      </c>
      <c r="H58" s="52">
        <f t="shared" si="4"/>
        <v>500</v>
      </c>
      <c r="I58" s="53"/>
    </row>
    <row r="59" spans="1:9">
      <c r="A59" s="47">
        <v>57</v>
      </c>
      <c r="B59" s="84"/>
      <c r="C59" s="49" t="s">
        <v>264</v>
      </c>
      <c r="D59" s="48" t="s">
        <v>265</v>
      </c>
      <c r="E59" s="49">
        <v>1</v>
      </c>
      <c r="F59" s="50" t="s">
        <v>124</v>
      </c>
      <c r="G59" s="51">
        <v>1800</v>
      </c>
      <c r="H59" s="52">
        <f t="shared" si="4"/>
        <v>1800</v>
      </c>
      <c r="I59" s="53"/>
    </row>
    <row r="60" spans="1:9">
      <c r="A60" s="47">
        <v>58</v>
      </c>
      <c r="B60" s="84"/>
      <c r="C60" s="83" t="s">
        <v>174</v>
      </c>
      <c r="D60" s="83"/>
      <c r="E60" s="83"/>
      <c r="F60" s="83"/>
      <c r="G60" s="83"/>
      <c r="H60" s="54">
        <f>SUM(H44:H59)</f>
        <v>47870</v>
      </c>
      <c r="I60" s="53"/>
    </row>
    <row r="61" spans="1:9">
      <c r="A61" s="47">
        <v>59</v>
      </c>
      <c r="B61" s="84"/>
      <c r="C61" s="81" t="s">
        <v>312</v>
      </c>
      <c r="D61" s="48" t="s">
        <v>313</v>
      </c>
      <c r="E61" s="49">
        <v>1</v>
      </c>
      <c r="F61" s="50" t="s">
        <v>124</v>
      </c>
      <c r="G61" s="51">
        <v>3280</v>
      </c>
      <c r="H61" s="52">
        <f t="shared" ref="H61:H73" si="5">G61*E61</f>
        <v>3280</v>
      </c>
      <c r="I61" s="53"/>
    </row>
    <row r="62" spans="1:9">
      <c r="A62" s="47">
        <v>60</v>
      </c>
      <c r="B62" s="84"/>
      <c r="C62" s="81"/>
      <c r="D62" s="48" t="s">
        <v>314</v>
      </c>
      <c r="E62" s="49">
        <v>1</v>
      </c>
      <c r="F62" s="50" t="s">
        <v>124</v>
      </c>
      <c r="G62" s="51">
        <v>800</v>
      </c>
      <c r="H62" s="52">
        <f t="shared" si="5"/>
        <v>800</v>
      </c>
      <c r="I62" s="53"/>
    </row>
    <row r="63" spans="1:9">
      <c r="A63" s="47">
        <v>61</v>
      </c>
      <c r="B63" s="84"/>
      <c r="C63" s="81"/>
      <c r="D63" s="48" t="s">
        <v>315</v>
      </c>
      <c r="E63" s="49">
        <v>1</v>
      </c>
      <c r="F63" s="50" t="s">
        <v>124</v>
      </c>
      <c r="G63" s="51">
        <v>1200</v>
      </c>
      <c r="H63" s="52">
        <f t="shared" si="5"/>
        <v>1200</v>
      </c>
      <c r="I63" s="53"/>
    </row>
    <row r="64" spans="1:9">
      <c r="A64" s="47">
        <v>62</v>
      </c>
      <c r="B64" s="84"/>
      <c r="C64" s="81"/>
      <c r="D64" s="48" t="s">
        <v>316</v>
      </c>
      <c r="E64" s="49">
        <v>1</v>
      </c>
      <c r="F64" s="50" t="s">
        <v>124</v>
      </c>
      <c r="G64" s="51">
        <v>820</v>
      </c>
      <c r="H64" s="52">
        <f t="shared" si="5"/>
        <v>820</v>
      </c>
      <c r="I64" s="53"/>
    </row>
    <row r="65" spans="1:9">
      <c r="A65" s="47">
        <v>63</v>
      </c>
      <c r="B65" s="84"/>
      <c r="C65" s="83" t="s">
        <v>174</v>
      </c>
      <c r="D65" s="83"/>
      <c r="E65" s="83"/>
      <c r="F65" s="83"/>
      <c r="G65" s="83"/>
      <c r="H65" s="54">
        <f>SUM(H61:H64)</f>
        <v>6100</v>
      </c>
      <c r="I65" s="53"/>
    </row>
    <row r="66" spans="1:9">
      <c r="A66" s="47">
        <v>64</v>
      </c>
      <c r="B66" s="84"/>
      <c r="C66" s="81" t="s">
        <v>317</v>
      </c>
      <c r="D66" s="48" t="s">
        <v>318</v>
      </c>
      <c r="E66" s="49">
        <v>1</v>
      </c>
      <c r="F66" s="50" t="s">
        <v>124</v>
      </c>
      <c r="G66" s="51">
        <v>2080</v>
      </c>
      <c r="H66" s="52">
        <f t="shared" si="5"/>
        <v>2080</v>
      </c>
      <c r="I66" s="53"/>
    </row>
    <row r="67" spans="1:9">
      <c r="A67" s="47">
        <v>65</v>
      </c>
      <c r="B67" s="84"/>
      <c r="C67" s="81"/>
      <c r="D67" s="48" t="s">
        <v>319</v>
      </c>
      <c r="E67" s="49">
        <v>1</v>
      </c>
      <c r="F67" s="50" t="s">
        <v>124</v>
      </c>
      <c r="G67" s="51">
        <v>2560</v>
      </c>
      <c r="H67" s="52">
        <f t="shared" si="5"/>
        <v>2560</v>
      </c>
      <c r="I67" s="53"/>
    </row>
    <row r="68" spans="1:9">
      <c r="A68" s="47">
        <v>66</v>
      </c>
      <c r="B68" s="84"/>
      <c r="C68" s="81"/>
      <c r="D68" s="48" t="s">
        <v>320</v>
      </c>
      <c r="E68" s="49">
        <v>1</v>
      </c>
      <c r="F68" s="50" t="s">
        <v>124</v>
      </c>
      <c r="G68" s="51">
        <v>2080</v>
      </c>
      <c r="H68" s="52">
        <f t="shared" si="5"/>
        <v>2080</v>
      </c>
      <c r="I68" s="53"/>
    </row>
    <row r="69" spans="1:9">
      <c r="A69" s="47">
        <v>67</v>
      </c>
      <c r="B69" s="84"/>
      <c r="C69" s="83" t="s">
        <v>174</v>
      </c>
      <c r="D69" s="83"/>
      <c r="E69" s="83"/>
      <c r="F69" s="83"/>
      <c r="G69" s="83"/>
      <c r="H69" s="54">
        <f>SUM(H66:H68)</f>
        <v>6720</v>
      </c>
      <c r="I69" s="53"/>
    </row>
    <row r="70" spans="1:9">
      <c r="A70" s="47">
        <v>68</v>
      </c>
      <c r="B70" s="84"/>
      <c r="C70" s="81" t="s">
        <v>321</v>
      </c>
      <c r="D70" s="48" t="s">
        <v>322</v>
      </c>
      <c r="E70" s="49">
        <v>1</v>
      </c>
      <c r="F70" s="50" t="s">
        <v>124</v>
      </c>
      <c r="G70" s="51">
        <v>2380</v>
      </c>
      <c r="H70" s="52">
        <f t="shared" si="5"/>
        <v>2380</v>
      </c>
      <c r="I70" s="53"/>
    </row>
    <row r="71" spans="1:9">
      <c r="A71" s="47">
        <v>69</v>
      </c>
      <c r="B71" s="84"/>
      <c r="C71" s="81"/>
      <c r="D71" s="48" t="s">
        <v>323</v>
      </c>
      <c r="E71" s="49">
        <v>1</v>
      </c>
      <c r="F71" s="50" t="s">
        <v>124</v>
      </c>
      <c r="G71" s="51">
        <v>750</v>
      </c>
      <c r="H71" s="52">
        <f t="shared" si="5"/>
        <v>750</v>
      </c>
      <c r="I71" s="53"/>
    </row>
    <row r="72" spans="1:9">
      <c r="A72" s="47">
        <v>70</v>
      </c>
      <c r="B72" s="84"/>
      <c r="C72" s="83" t="s">
        <v>174</v>
      </c>
      <c r="D72" s="83"/>
      <c r="E72" s="83"/>
      <c r="F72" s="83"/>
      <c r="G72" s="83"/>
      <c r="H72" s="54">
        <f>SUM(H70:H71)</f>
        <v>3130</v>
      </c>
      <c r="I72" s="53"/>
    </row>
    <row r="73" spans="1:9">
      <c r="A73" s="47">
        <v>71</v>
      </c>
      <c r="B73" s="84"/>
      <c r="C73" s="49" t="s">
        <v>248</v>
      </c>
      <c r="D73" s="48" t="s">
        <v>249</v>
      </c>
      <c r="E73" s="49">
        <v>1</v>
      </c>
      <c r="F73" s="50" t="s">
        <v>124</v>
      </c>
      <c r="G73" s="51">
        <v>2000</v>
      </c>
      <c r="H73" s="52">
        <f t="shared" si="5"/>
        <v>2000</v>
      </c>
      <c r="I73" s="53"/>
    </row>
    <row r="74" spans="1:9">
      <c r="A74" s="47">
        <v>72</v>
      </c>
      <c r="B74" s="84"/>
      <c r="C74" s="83" t="s">
        <v>174</v>
      </c>
      <c r="D74" s="83"/>
      <c r="E74" s="83"/>
      <c r="F74" s="83"/>
      <c r="G74" s="83"/>
      <c r="H74" s="54">
        <f>SUM(H73)</f>
        <v>2000</v>
      </c>
      <c r="I74" s="53"/>
    </row>
    <row r="75" spans="1:9">
      <c r="A75" s="47">
        <v>73</v>
      </c>
      <c r="B75" s="84" t="s">
        <v>295</v>
      </c>
      <c r="C75" s="81" t="s">
        <v>273</v>
      </c>
      <c r="D75" s="48" t="s">
        <v>274</v>
      </c>
      <c r="E75" s="49">
        <v>1</v>
      </c>
      <c r="F75" s="50" t="s">
        <v>124</v>
      </c>
      <c r="G75" s="51">
        <v>4300</v>
      </c>
      <c r="H75" s="52">
        <f t="shared" ref="H75:H88" si="6">G75*E75</f>
        <v>4300</v>
      </c>
      <c r="I75" s="53"/>
    </row>
    <row r="76" spans="1:9">
      <c r="A76" s="47">
        <v>74</v>
      </c>
      <c r="B76" s="84"/>
      <c r="C76" s="81"/>
      <c r="D76" s="48" t="s">
        <v>254</v>
      </c>
      <c r="E76" s="49">
        <v>1</v>
      </c>
      <c r="F76" s="50" t="s">
        <v>124</v>
      </c>
      <c r="G76" s="51">
        <v>2900</v>
      </c>
      <c r="H76" s="52">
        <f t="shared" si="6"/>
        <v>2900</v>
      </c>
      <c r="I76" s="53"/>
    </row>
    <row r="77" spans="1:9">
      <c r="A77" s="47">
        <v>75</v>
      </c>
      <c r="B77" s="84"/>
      <c r="C77" s="81" t="s">
        <v>287</v>
      </c>
      <c r="D77" s="48" t="s">
        <v>288</v>
      </c>
      <c r="E77" s="49">
        <v>1</v>
      </c>
      <c r="F77" s="50" t="s">
        <v>124</v>
      </c>
      <c r="G77" s="51">
        <v>12845</v>
      </c>
      <c r="H77" s="52">
        <f t="shared" si="6"/>
        <v>12845</v>
      </c>
      <c r="I77" s="53"/>
    </row>
    <row r="78" spans="1:9">
      <c r="A78" s="47">
        <v>76</v>
      </c>
      <c r="B78" s="84"/>
      <c r="C78" s="81"/>
      <c r="D78" s="48" t="s">
        <v>277</v>
      </c>
      <c r="E78" s="49">
        <v>1</v>
      </c>
      <c r="F78" s="50" t="s">
        <v>124</v>
      </c>
      <c r="G78" s="51">
        <v>800</v>
      </c>
      <c r="H78" s="52">
        <f t="shared" si="6"/>
        <v>800</v>
      </c>
      <c r="I78" s="53"/>
    </row>
    <row r="79" spans="1:9">
      <c r="A79" s="47">
        <v>77</v>
      </c>
      <c r="B79" s="84"/>
      <c r="C79" s="81"/>
      <c r="D79" s="48" t="s">
        <v>252</v>
      </c>
      <c r="E79" s="49">
        <v>1</v>
      </c>
      <c r="F79" s="50" t="s">
        <v>124</v>
      </c>
      <c r="G79" s="51">
        <v>200</v>
      </c>
      <c r="H79" s="52">
        <f t="shared" si="6"/>
        <v>200</v>
      </c>
      <c r="I79" s="53"/>
    </row>
    <row r="80" spans="1:9">
      <c r="A80" s="47">
        <v>78</v>
      </c>
      <c r="B80" s="84"/>
      <c r="C80" s="49" t="s">
        <v>289</v>
      </c>
      <c r="D80" s="48" t="s">
        <v>288</v>
      </c>
      <c r="E80" s="49">
        <v>1</v>
      </c>
      <c r="F80" s="50" t="s">
        <v>124</v>
      </c>
      <c r="G80" s="51">
        <v>4200</v>
      </c>
      <c r="H80" s="52">
        <f t="shared" si="6"/>
        <v>4200</v>
      </c>
      <c r="I80" s="53"/>
    </row>
    <row r="81" spans="1:9">
      <c r="A81" s="47">
        <v>79</v>
      </c>
      <c r="B81" s="84"/>
      <c r="C81" s="90" t="s">
        <v>290</v>
      </c>
      <c r="D81" s="48" t="s">
        <v>274</v>
      </c>
      <c r="E81" s="49">
        <v>1</v>
      </c>
      <c r="F81" s="50" t="s">
        <v>124</v>
      </c>
      <c r="G81" s="51">
        <v>1200</v>
      </c>
      <c r="H81" s="52">
        <f t="shared" si="6"/>
        <v>1200</v>
      </c>
      <c r="I81" s="53"/>
    </row>
    <row r="82" spans="1:9">
      <c r="A82" s="47">
        <v>80</v>
      </c>
      <c r="B82" s="84"/>
      <c r="C82" s="91"/>
      <c r="D82" s="48" t="s">
        <v>254</v>
      </c>
      <c r="E82" s="49">
        <v>1</v>
      </c>
      <c r="F82" s="50" t="s">
        <v>124</v>
      </c>
      <c r="G82" s="51">
        <v>800</v>
      </c>
      <c r="H82" s="52">
        <f t="shared" si="6"/>
        <v>800</v>
      </c>
      <c r="I82" s="53"/>
    </row>
    <row r="83" spans="1:9">
      <c r="A83" s="47">
        <v>81</v>
      </c>
      <c r="B83" s="84"/>
      <c r="C83" s="49" t="s">
        <v>291</v>
      </c>
      <c r="D83" s="48" t="s">
        <v>292</v>
      </c>
      <c r="E83" s="49">
        <v>1</v>
      </c>
      <c r="F83" s="50" t="s">
        <v>124</v>
      </c>
      <c r="G83" s="51">
        <v>2860</v>
      </c>
      <c r="H83" s="52">
        <f t="shared" si="6"/>
        <v>2860</v>
      </c>
      <c r="I83" s="53"/>
    </row>
    <row r="84" spans="1:9">
      <c r="A84" s="47">
        <v>82</v>
      </c>
      <c r="B84" s="84"/>
      <c r="C84" s="81" t="s">
        <v>293</v>
      </c>
      <c r="D84" s="48" t="s">
        <v>274</v>
      </c>
      <c r="E84" s="49">
        <v>1</v>
      </c>
      <c r="F84" s="50" t="s">
        <v>124</v>
      </c>
      <c r="G84" s="51">
        <v>1800</v>
      </c>
      <c r="H84" s="52">
        <f t="shared" si="6"/>
        <v>1800</v>
      </c>
      <c r="I84" s="53"/>
    </row>
    <row r="85" spans="1:9">
      <c r="A85" s="47">
        <v>83</v>
      </c>
      <c r="B85" s="84"/>
      <c r="C85" s="81"/>
      <c r="D85" s="48" t="s">
        <v>254</v>
      </c>
      <c r="E85" s="49">
        <v>1</v>
      </c>
      <c r="F85" s="50" t="s">
        <v>124</v>
      </c>
      <c r="G85" s="51">
        <v>1200</v>
      </c>
      <c r="H85" s="52">
        <f t="shared" si="6"/>
        <v>1200</v>
      </c>
      <c r="I85" s="53"/>
    </row>
    <row r="86" spans="1:9">
      <c r="A86" s="47">
        <v>84</v>
      </c>
      <c r="B86" s="84"/>
      <c r="C86" s="81"/>
      <c r="D86" s="48" t="s">
        <v>261</v>
      </c>
      <c r="E86" s="49">
        <v>1</v>
      </c>
      <c r="F86" s="50" t="s">
        <v>124</v>
      </c>
      <c r="G86" s="51">
        <v>2500</v>
      </c>
      <c r="H86" s="52">
        <f t="shared" si="6"/>
        <v>2500</v>
      </c>
      <c r="I86" s="53"/>
    </row>
    <row r="87" spans="1:9">
      <c r="A87" s="47">
        <v>85</v>
      </c>
      <c r="B87" s="84"/>
      <c r="C87" s="81"/>
      <c r="D87" s="48" t="s">
        <v>294</v>
      </c>
      <c r="E87" s="49">
        <v>1</v>
      </c>
      <c r="F87" s="50" t="s">
        <v>124</v>
      </c>
      <c r="G87" s="51">
        <v>4860</v>
      </c>
      <c r="H87" s="52">
        <f t="shared" si="6"/>
        <v>4860</v>
      </c>
      <c r="I87" s="53"/>
    </row>
    <row r="88" spans="1:9">
      <c r="A88" s="47">
        <v>86</v>
      </c>
      <c r="B88" s="84"/>
      <c r="C88" s="49" t="s">
        <v>248</v>
      </c>
      <c r="D88" s="48" t="s">
        <v>249</v>
      </c>
      <c r="E88" s="49">
        <v>1</v>
      </c>
      <c r="F88" s="50" t="s">
        <v>124</v>
      </c>
      <c r="G88" s="51">
        <v>1000</v>
      </c>
      <c r="H88" s="52">
        <f t="shared" si="6"/>
        <v>1000</v>
      </c>
      <c r="I88" s="53"/>
    </row>
    <row r="89" spans="1:9">
      <c r="A89" s="47">
        <v>87</v>
      </c>
      <c r="B89" s="84"/>
      <c r="C89" s="83" t="s">
        <v>174</v>
      </c>
      <c r="D89" s="83"/>
      <c r="E89" s="83"/>
      <c r="F89" s="83"/>
      <c r="G89" s="83"/>
      <c r="H89" s="54">
        <f>SUM(H75:H88)</f>
        <v>41465</v>
      </c>
      <c r="I89" s="53"/>
    </row>
    <row r="90" spans="1:9">
      <c r="A90" s="47">
        <v>88</v>
      </c>
      <c r="B90" s="84" t="s">
        <v>302</v>
      </c>
      <c r="C90" s="81" t="s">
        <v>273</v>
      </c>
      <c r="D90" s="48" t="s">
        <v>274</v>
      </c>
      <c r="E90" s="49">
        <v>1</v>
      </c>
      <c r="F90" s="50" t="s">
        <v>124</v>
      </c>
      <c r="G90" s="51">
        <v>4300</v>
      </c>
      <c r="H90" s="52">
        <v>4300</v>
      </c>
      <c r="I90" s="53"/>
    </row>
    <row r="91" spans="1:9">
      <c r="A91" s="47">
        <v>89</v>
      </c>
      <c r="B91" s="84"/>
      <c r="C91" s="81"/>
      <c r="D91" s="48" t="s">
        <v>254</v>
      </c>
      <c r="E91" s="49">
        <v>1</v>
      </c>
      <c r="F91" s="50" t="s">
        <v>124</v>
      </c>
      <c r="G91" s="51">
        <v>2600</v>
      </c>
      <c r="H91" s="52">
        <f t="shared" ref="H91:H107" si="7">G91*E91</f>
        <v>2600</v>
      </c>
      <c r="I91" s="53"/>
    </row>
    <row r="92" spans="1:9">
      <c r="A92" s="47">
        <v>90</v>
      </c>
      <c r="B92" s="84"/>
      <c r="C92" s="81" t="s">
        <v>287</v>
      </c>
      <c r="D92" s="48" t="s">
        <v>288</v>
      </c>
      <c r="E92" s="49">
        <v>1</v>
      </c>
      <c r="F92" s="50" t="s">
        <v>124</v>
      </c>
      <c r="G92" s="51">
        <v>15280</v>
      </c>
      <c r="H92" s="52">
        <f t="shared" si="7"/>
        <v>15280</v>
      </c>
      <c r="I92" s="53"/>
    </row>
    <row r="93" spans="1:9">
      <c r="A93" s="47">
        <v>91</v>
      </c>
      <c r="B93" s="84"/>
      <c r="C93" s="81"/>
      <c r="D93" s="48" t="s">
        <v>277</v>
      </c>
      <c r="E93" s="49">
        <v>1</v>
      </c>
      <c r="F93" s="50" t="s">
        <v>124</v>
      </c>
      <c r="G93" s="51">
        <v>1000</v>
      </c>
      <c r="H93" s="52">
        <f t="shared" si="7"/>
        <v>1000</v>
      </c>
      <c r="I93" s="53"/>
    </row>
    <row r="94" spans="1:9">
      <c r="A94" s="47">
        <v>92</v>
      </c>
      <c r="B94" s="84"/>
      <c r="C94" s="81"/>
      <c r="D94" s="48" t="s">
        <v>252</v>
      </c>
      <c r="E94" s="49">
        <v>1</v>
      </c>
      <c r="F94" s="50" t="s">
        <v>124</v>
      </c>
      <c r="G94" s="51">
        <v>860</v>
      </c>
      <c r="H94" s="52">
        <f t="shared" si="7"/>
        <v>860</v>
      </c>
      <c r="I94" s="53"/>
    </row>
    <row r="95" spans="1:9">
      <c r="A95" s="47">
        <v>93</v>
      </c>
      <c r="B95" s="84"/>
      <c r="C95" s="49" t="s">
        <v>298</v>
      </c>
      <c r="D95" s="48" t="s">
        <v>288</v>
      </c>
      <c r="E95" s="49">
        <v>1</v>
      </c>
      <c r="F95" s="50" t="s">
        <v>124</v>
      </c>
      <c r="G95" s="51">
        <v>4270</v>
      </c>
      <c r="H95" s="52">
        <f t="shared" si="7"/>
        <v>4270</v>
      </c>
      <c r="I95" s="53"/>
    </row>
    <row r="96" spans="1:9">
      <c r="A96" s="47">
        <v>94</v>
      </c>
      <c r="B96" s="84"/>
      <c r="C96" s="81" t="s">
        <v>299</v>
      </c>
      <c r="D96" s="48" t="s">
        <v>292</v>
      </c>
      <c r="E96" s="49">
        <v>1</v>
      </c>
      <c r="F96" s="50" t="s">
        <v>124</v>
      </c>
      <c r="G96" s="51">
        <v>3200</v>
      </c>
      <c r="H96" s="52">
        <f t="shared" si="7"/>
        <v>3200</v>
      </c>
      <c r="I96" s="53"/>
    </row>
    <row r="97" spans="1:9">
      <c r="A97" s="47">
        <v>95</v>
      </c>
      <c r="B97" s="84"/>
      <c r="C97" s="81"/>
      <c r="D97" s="48" t="s">
        <v>300</v>
      </c>
      <c r="E97" s="49">
        <v>1</v>
      </c>
      <c r="F97" s="50" t="s">
        <v>124</v>
      </c>
      <c r="G97" s="51">
        <v>5360</v>
      </c>
      <c r="H97" s="52">
        <f t="shared" si="7"/>
        <v>5360</v>
      </c>
      <c r="I97" s="53"/>
    </row>
    <row r="98" spans="1:9">
      <c r="A98" s="47">
        <v>96</v>
      </c>
      <c r="B98" s="84"/>
      <c r="C98" s="81" t="s">
        <v>324</v>
      </c>
      <c r="D98" s="48" t="s">
        <v>274</v>
      </c>
      <c r="E98" s="49">
        <v>1</v>
      </c>
      <c r="F98" s="50" t="s">
        <v>124</v>
      </c>
      <c r="G98" s="51">
        <v>4300</v>
      </c>
      <c r="H98" s="52">
        <f t="shared" ref="H98:H102" si="8">G98*E98</f>
        <v>4300</v>
      </c>
      <c r="I98" s="53"/>
    </row>
    <row r="99" spans="1:9">
      <c r="A99" s="47">
        <v>97</v>
      </c>
      <c r="B99" s="84"/>
      <c r="C99" s="81"/>
      <c r="D99" s="48" t="s">
        <v>303</v>
      </c>
      <c r="E99" s="49">
        <v>1</v>
      </c>
      <c r="F99" s="50" t="s">
        <v>124</v>
      </c>
      <c r="G99" s="51">
        <v>1800</v>
      </c>
      <c r="H99" s="52">
        <f t="shared" si="8"/>
        <v>1800</v>
      </c>
      <c r="I99" s="53"/>
    </row>
    <row r="100" spans="1:9">
      <c r="A100" s="47">
        <v>98</v>
      </c>
      <c r="B100" s="84"/>
      <c r="C100" s="81"/>
      <c r="D100" s="48" t="s">
        <v>304</v>
      </c>
      <c r="E100" s="49">
        <v>1</v>
      </c>
      <c r="F100" s="50" t="s">
        <v>124</v>
      </c>
      <c r="G100" s="51">
        <v>5780</v>
      </c>
      <c r="H100" s="52">
        <f t="shared" si="8"/>
        <v>5780</v>
      </c>
      <c r="I100" s="53"/>
    </row>
    <row r="101" spans="1:9">
      <c r="A101" s="47">
        <v>99</v>
      </c>
      <c r="B101" s="84"/>
      <c r="C101" s="81"/>
      <c r="D101" s="48" t="s">
        <v>306</v>
      </c>
      <c r="E101" s="49">
        <v>1</v>
      </c>
      <c r="F101" s="50" t="s">
        <v>124</v>
      </c>
      <c r="G101" s="51">
        <v>8860</v>
      </c>
      <c r="H101" s="52">
        <f t="shared" si="8"/>
        <v>8860</v>
      </c>
      <c r="I101" s="53"/>
    </row>
    <row r="102" spans="1:9">
      <c r="A102" s="47">
        <v>100</v>
      </c>
      <c r="B102" s="84"/>
      <c r="C102" s="81"/>
      <c r="D102" s="48" t="s">
        <v>307</v>
      </c>
      <c r="E102" s="49">
        <v>1</v>
      </c>
      <c r="F102" s="50" t="s">
        <v>124</v>
      </c>
      <c r="G102" s="51">
        <v>820</v>
      </c>
      <c r="H102" s="52">
        <f t="shared" si="8"/>
        <v>820</v>
      </c>
      <c r="I102" s="53"/>
    </row>
    <row r="103" spans="1:9">
      <c r="A103" s="47">
        <v>101</v>
      </c>
      <c r="B103" s="84"/>
      <c r="C103" s="81" t="s">
        <v>293</v>
      </c>
      <c r="D103" s="48" t="s">
        <v>274</v>
      </c>
      <c r="E103" s="49">
        <v>1</v>
      </c>
      <c r="F103" s="50" t="s">
        <v>124</v>
      </c>
      <c r="G103" s="51">
        <v>1800</v>
      </c>
      <c r="H103" s="52">
        <f t="shared" si="7"/>
        <v>1800</v>
      </c>
      <c r="I103" s="53"/>
    </row>
    <row r="104" spans="1:9">
      <c r="A104" s="47">
        <v>102</v>
      </c>
      <c r="B104" s="84"/>
      <c r="C104" s="81"/>
      <c r="D104" s="48" t="s">
        <v>254</v>
      </c>
      <c r="E104" s="49">
        <v>1</v>
      </c>
      <c r="F104" s="50" t="s">
        <v>124</v>
      </c>
      <c r="G104" s="51">
        <v>1200</v>
      </c>
      <c r="H104" s="52">
        <f t="shared" si="7"/>
        <v>1200</v>
      </c>
      <c r="I104" s="53"/>
    </row>
    <row r="105" spans="1:9">
      <c r="A105" s="47">
        <v>103</v>
      </c>
      <c r="B105" s="84"/>
      <c r="C105" s="81"/>
      <c r="D105" s="48" t="s">
        <v>261</v>
      </c>
      <c r="E105" s="49">
        <v>1</v>
      </c>
      <c r="F105" s="50" t="s">
        <v>124</v>
      </c>
      <c r="G105" s="51">
        <v>2500</v>
      </c>
      <c r="H105" s="52">
        <f t="shared" si="7"/>
        <v>2500</v>
      </c>
      <c r="I105" s="53"/>
    </row>
    <row r="106" spans="1:9">
      <c r="A106" s="47">
        <v>104</v>
      </c>
      <c r="B106" s="84"/>
      <c r="C106" s="81"/>
      <c r="D106" s="48" t="s">
        <v>294</v>
      </c>
      <c r="E106" s="49">
        <v>1</v>
      </c>
      <c r="F106" s="50" t="s">
        <v>301</v>
      </c>
      <c r="G106" s="51">
        <v>4860</v>
      </c>
      <c r="H106" s="52">
        <f t="shared" si="7"/>
        <v>4860</v>
      </c>
      <c r="I106" s="53"/>
    </row>
    <row r="107" spans="1:9">
      <c r="A107" s="47">
        <v>105</v>
      </c>
      <c r="B107" s="84"/>
      <c r="C107" s="49" t="s">
        <v>248</v>
      </c>
      <c r="D107" s="48" t="s">
        <v>249</v>
      </c>
      <c r="E107" s="49">
        <v>1</v>
      </c>
      <c r="F107" s="50" t="s">
        <v>124</v>
      </c>
      <c r="G107" s="51">
        <v>1000</v>
      </c>
      <c r="H107" s="52">
        <f t="shared" si="7"/>
        <v>1000</v>
      </c>
      <c r="I107" s="53"/>
    </row>
    <row r="108" spans="1:9">
      <c r="A108" s="47">
        <v>106</v>
      </c>
      <c r="B108" s="84"/>
      <c r="C108" s="83" t="s">
        <v>174</v>
      </c>
      <c r="D108" s="83"/>
      <c r="E108" s="83"/>
      <c r="F108" s="83"/>
      <c r="G108" s="83"/>
      <c r="H108" s="54">
        <f>SUM(H90:H107)</f>
        <v>69790</v>
      </c>
      <c r="I108" s="53"/>
    </row>
    <row r="109" spans="1:9">
      <c r="A109" s="47">
        <v>107</v>
      </c>
      <c r="B109" s="84" t="s">
        <v>308</v>
      </c>
      <c r="C109" s="81" t="s">
        <v>273</v>
      </c>
      <c r="D109" s="48" t="s">
        <v>274</v>
      </c>
      <c r="E109" s="49">
        <v>1</v>
      </c>
      <c r="F109" s="50" t="s">
        <v>124</v>
      </c>
      <c r="G109" s="51">
        <v>4200</v>
      </c>
      <c r="H109" s="52">
        <f t="shared" ref="H109:H114" si="9">G109*E109</f>
        <v>4200</v>
      </c>
      <c r="I109" s="53"/>
    </row>
    <row r="110" spans="1:9">
      <c r="A110" s="47">
        <v>108</v>
      </c>
      <c r="B110" s="84"/>
      <c r="C110" s="81"/>
      <c r="D110" s="48" t="s">
        <v>303</v>
      </c>
      <c r="E110" s="49">
        <v>1</v>
      </c>
      <c r="F110" s="50" t="s">
        <v>124</v>
      </c>
      <c r="G110" s="51">
        <v>1900</v>
      </c>
      <c r="H110" s="52">
        <f t="shared" si="9"/>
        <v>1900</v>
      </c>
      <c r="I110" s="53"/>
    </row>
    <row r="111" spans="1:9">
      <c r="A111" s="47">
        <v>109</v>
      </c>
      <c r="B111" s="84"/>
      <c r="C111" s="81" t="s">
        <v>278</v>
      </c>
      <c r="D111" s="48" t="s">
        <v>304</v>
      </c>
      <c r="E111" s="49">
        <v>1</v>
      </c>
      <c r="F111" s="50" t="s">
        <v>305</v>
      </c>
      <c r="G111" s="51">
        <v>7460</v>
      </c>
      <c r="H111" s="52">
        <f t="shared" si="9"/>
        <v>7460</v>
      </c>
      <c r="I111" s="53"/>
    </row>
    <row r="112" spans="1:9">
      <c r="A112" s="47">
        <v>110</v>
      </c>
      <c r="B112" s="84"/>
      <c r="C112" s="81"/>
      <c r="D112" s="48" t="s">
        <v>306</v>
      </c>
      <c r="E112" s="49">
        <v>1</v>
      </c>
      <c r="F112" s="50" t="s">
        <v>301</v>
      </c>
      <c r="G112" s="51">
        <v>8950</v>
      </c>
      <c r="H112" s="52">
        <f t="shared" si="9"/>
        <v>8950</v>
      </c>
      <c r="I112" s="53"/>
    </row>
    <row r="113" spans="1:9">
      <c r="A113" s="47">
        <v>111</v>
      </c>
      <c r="B113" s="84"/>
      <c r="C113" s="81"/>
      <c r="D113" s="48" t="s">
        <v>307</v>
      </c>
      <c r="E113" s="49">
        <v>1</v>
      </c>
      <c r="F113" s="50" t="s">
        <v>124</v>
      </c>
      <c r="G113" s="51">
        <v>820</v>
      </c>
      <c r="H113" s="52">
        <f t="shared" si="9"/>
        <v>820</v>
      </c>
      <c r="I113" s="53"/>
    </row>
    <row r="114" spans="1:9">
      <c r="A114" s="47">
        <v>112</v>
      </c>
      <c r="B114" s="84"/>
      <c r="C114" s="49" t="s">
        <v>248</v>
      </c>
      <c r="D114" s="48" t="s">
        <v>249</v>
      </c>
      <c r="E114" s="49">
        <v>1</v>
      </c>
      <c r="F114" s="50" t="s">
        <v>124</v>
      </c>
      <c r="G114" s="51">
        <v>500</v>
      </c>
      <c r="H114" s="52">
        <f t="shared" si="9"/>
        <v>500</v>
      </c>
      <c r="I114" s="53"/>
    </row>
    <row r="115" spans="1:9">
      <c r="A115" s="47">
        <v>113</v>
      </c>
      <c r="B115" s="84"/>
      <c r="C115" s="83" t="s">
        <v>174</v>
      </c>
      <c r="D115" s="83"/>
      <c r="E115" s="83"/>
      <c r="F115" s="83"/>
      <c r="G115" s="83"/>
      <c r="H115" s="54">
        <f>SUM(H109:H114)</f>
        <v>23830</v>
      </c>
      <c r="I115" s="53"/>
    </row>
    <row r="116" spans="1:9">
      <c r="A116" s="47">
        <v>114</v>
      </c>
      <c r="B116" s="84" t="s">
        <v>311</v>
      </c>
      <c r="C116" s="81" t="s">
        <v>273</v>
      </c>
      <c r="D116" s="48" t="s">
        <v>274</v>
      </c>
      <c r="E116" s="49">
        <v>1</v>
      </c>
      <c r="F116" s="50" t="s">
        <v>124</v>
      </c>
      <c r="G116" s="51">
        <v>2800</v>
      </c>
      <c r="H116" s="52">
        <f t="shared" ref="H116:H123" si="10">G116*E116</f>
        <v>2800</v>
      </c>
      <c r="I116" s="53"/>
    </row>
    <row r="117" spans="1:9">
      <c r="A117" s="47">
        <v>115</v>
      </c>
      <c r="B117" s="84"/>
      <c r="C117" s="81"/>
      <c r="D117" s="48" t="s">
        <v>303</v>
      </c>
      <c r="E117" s="49">
        <v>1</v>
      </c>
      <c r="F117" s="50" t="s">
        <v>124</v>
      </c>
      <c r="G117" s="51">
        <v>1600</v>
      </c>
      <c r="H117" s="52">
        <f t="shared" si="10"/>
        <v>1600</v>
      </c>
      <c r="I117" s="53"/>
    </row>
    <row r="118" spans="1:9">
      <c r="A118" s="47">
        <v>116</v>
      </c>
      <c r="B118" s="84"/>
      <c r="C118" s="81" t="s">
        <v>278</v>
      </c>
      <c r="D118" s="48" t="s">
        <v>304</v>
      </c>
      <c r="E118" s="49">
        <v>1</v>
      </c>
      <c r="F118" s="50" t="s">
        <v>124</v>
      </c>
      <c r="G118" s="51">
        <v>5350</v>
      </c>
      <c r="H118" s="52">
        <f t="shared" si="10"/>
        <v>5350</v>
      </c>
      <c r="I118" s="53"/>
    </row>
    <row r="119" spans="1:9">
      <c r="A119" s="47">
        <v>117</v>
      </c>
      <c r="B119" s="84"/>
      <c r="C119" s="81"/>
      <c r="D119" s="48" t="s">
        <v>306</v>
      </c>
      <c r="E119" s="49">
        <v>1</v>
      </c>
      <c r="F119" s="50" t="s">
        <v>124</v>
      </c>
      <c r="G119" s="51">
        <v>8630</v>
      </c>
      <c r="H119" s="52">
        <f t="shared" si="10"/>
        <v>8630</v>
      </c>
      <c r="I119" s="53"/>
    </row>
    <row r="120" spans="1:9">
      <c r="A120" s="47">
        <v>118</v>
      </c>
      <c r="B120" s="84"/>
      <c r="C120" s="81"/>
      <c r="D120" s="48" t="s">
        <v>309</v>
      </c>
      <c r="E120" s="49">
        <v>1</v>
      </c>
      <c r="F120" s="50" t="s">
        <v>124</v>
      </c>
      <c r="G120" s="51">
        <v>630</v>
      </c>
      <c r="H120" s="52">
        <f t="shared" si="10"/>
        <v>630</v>
      </c>
      <c r="I120" s="53"/>
    </row>
    <row r="121" spans="1:9">
      <c r="A121" s="47">
        <v>119</v>
      </c>
      <c r="B121" s="84"/>
      <c r="C121" s="81"/>
      <c r="D121" s="48" t="s">
        <v>310</v>
      </c>
      <c r="E121" s="49">
        <v>1</v>
      </c>
      <c r="F121" s="50" t="s">
        <v>124</v>
      </c>
      <c r="G121" s="51">
        <v>150</v>
      </c>
      <c r="H121" s="52">
        <f t="shared" si="10"/>
        <v>150</v>
      </c>
      <c r="I121" s="53"/>
    </row>
    <row r="122" spans="1:9">
      <c r="A122" s="47">
        <v>120</v>
      </c>
      <c r="B122" s="84"/>
      <c r="C122" s="81"/>
      <c r="D122" s="48" t="s">
        <v>307</v>
      </c>
      <c r="E122" s="49">
        <v>1</v>
      </c>
      <c r="F122" s="50" t="s">
        <v>124</v>
      </c>
      <c r="G122" s="51">
        <v>820</v>
      </c>
      <c r="H122" s="52">
        <f t="shared" si="10"/>
        <v>820</v>
      </c>
      <c r="I122" s="53"/>
    </row>
    <row r="123" spans="1:9">
      <c r="A123" s="47">
        <v>121</v>
      </c>
      <c r="B123" s="84"/>
      <c r="C123" s="49" t="s">
        <v>248</v>
      </c>
      <c r="D123" s="48" t="s">
        <v>249</v>
      </c>
      <c r="E123" s="49">
        <v>1</v>
      </c>
      <c r="F123" s="50" t="s">
        <v>124</v>
      </c>
      <c r="G123" s="51">
        <v>1000</v>
      </c>
      <c r="H123" s="52">
        <f t="shared" si="10"/>
        <v>1000</v>
      </c>
      <c r="I123" s="53"/>
    </row>
    <row r="124" spans="1:9">
      <c r="A124" s="47">
        <v>122</v>
      </c>
      <c r="B124" s="84"/>
      <c r="C124" s="83" t="s">
        <v>174</v>
      </c>
      <c r="D124" s="83"/>
      <c r="E124" s="83"/>
      <c r="F124" s="83"/>
      <c r="G124" s="83"/>
      <c r="H124" s="54">
        <f>SUM(H116:H123)</f>
        <v>20980</v>
      </c>
      <c r="I124" s="53"/>
    </row>
    <row r="125" spans="1:9">
      <c r="A125" s="89" t="s">
        <v>345</v>
      </c>
      <c r="B125" s="89"/>
      <c r="C125" s="89"/>
      <c r="D125" s="89"/>
      <c r="E125" s="89"/>
      <c r="F125" s="89"/>
      <c r="G125" s="89"/>
      <c r="H125" s="56">
        <f>SUMIF(C2:C175,"小计：",H2:H175)</f>
        <v>308711</v>
      </c>
      <c r="I125" s="57"/>
    </row>
    <row r="131" spans="3:3">
      <c r="C131" s="4"/>
    </row>
  </sheetData>
  <mergeCells count="55">
    <mergeCell ref="A125:G125"/>
    <mergeCell ref="C98:C102"/>
    <mergeCell ref="C61:C64"/>
    <mergeCell ref="C66:C68"/>
    <mergeCell ref="C70:C71"/>
    <mergeCell ref="C116:C117"/>
    <mergeCell ref="C118:C122"/>
    <mergeCell ref="B116:B124"/>
    <mergeCell ref="C124:G124"/>
    <mergeCell ref="C81:C82"/>
    <mergeCell ref="C44:C47"/>
    <mergeCell ref="B44:B74"/>
    <mergeCell ref="C109:C110"/>
    <mergeCell ref="C111:C113"/>
    <mergeCell ref="B109:B115"/>
    <mergeCell ref="C115:G115"/>
    <mergeCell ref="C90:C91"/>
    <mergeCell ref="C92:C94"/>
    <mergeCell ref="C96:C97"/>
    <mergeCell ref="C103:C106"/>
    <mergeCell ref="B90:B108"/>
    <mergeCell ref="C108:G108"/>
    <mergeCell ref="C77:C79"/>
    <mergeCell ref="C84:C87"/>
    <mergeCell ref="B75:B89"/>
    <mergeCell ref="C89:G89"/>
    <mergeCell ref="C51:C54"/>
    <mergeCell ref="C55:C58"/>
    <mergeCell ref="C74:G74"/>
    <mergeCell ref="C75:C76"/>
    <mergeCell ref="C48:C50"/>
    <mergeCell ref="C60:G60"/>
    <mergeCell ref="C65:G65"/>
    <mergeCell ref="C69:G69"/>
    <mergeCell ref="C72:G72"/>
    <mergeCell ref="C33:C37"/>
    <mergeCell ref="C38:C40"/>
    <mergeCell ref="B28:B43"/>
    <mergeCell ref="C43:G43"/>
    <mergeCell ref="C20:C26"/>
    <mergeCell ref="C27:G27"/>
    <mergeCell ref="C28:C29"/>
    <mergeCell ref="C30:C32"/>
    <mergeCell ref="B20:B27"/>
    <mergeCell ref="A1:I1"/>
    <mergeCell ref="C12:C14"/>
    <mergeCell ref="C15:C17"/>
    <mergeCell ref="C19:G19"/>
    <mergeCell ref="B12:B19"/>
    <mergeCell ref="C5:G5"/>
    <mergeCell ref="C6:C10"/>
    <mergeCell ref="C11:G11"/>
    <mergeCell ref="B3:B5"/>
    <mergeCell ref="B6:B11"/>
    <mergeCell ref="C3:C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4B92-3B7A-854F-B07F-A46F1697A8B6}">
  <dimension ref="A1:I31"/>
  <sheetViews>
    <sheetView workbookViewId="0">
      <selection activeCell="M21" sqref="M21"/>
    </sheetView>
  </sheetViews>
  <sheetFormatPr baseColWidth="10" defaultRowHeight="16"/>
  <cols>
    <col min="1" max="1" width="4.5" style="27" customWidth="1"/>
    <col min="2" max="2" width="9.6640625" style="24" customWidth="1"/>
    <col min="3" max="3" width="7" style="24" customWidth="1"/>
    <col min="4" max="4" width="39.83203125" style="24" customWidth="1"/>
    <col min="5" max="6" width="6.33203125" style="24" customWidth="1"/>
    <col min="7" max="7" width="15.6640625" style="24" customWidth="1"/>
    <col min="8" max="8" width="15.83203125" style="28" customWidth="1"/>
    <col min="9" max="9" width="11.6640625" style="24" customWidth="1"/>
    <col min="10" max="16384" width="10.83203125" style="24"/>
  </cols>
  <sheetData>
    <row r="1" spans="1:9" ht="23" customHeight="1">
      <c r="A1" s="92" t="s">
        <v>351</v>
      </c>
      <c r="B1" s="93"/>
      <c r="C1" s="93"/>
      <c r="D1" s="93"/>
      <c r="E1" s="93"/>
      <c r="F1" s="93"/>
      <c r="G1" s="93"/>
      <c r="H1" s="93"/>
      <c r="I1" s="94"/>
    </row>
    <row r="2" spans="1:9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16</v>
      </c>
      <c r="H2" s="64" t="s">
        <v>17</v>
      </c>
      <c r="I2" s="15" t="s">
        <v>18</v>
      </c>
    </row>
    <row r="3" spans="1:9" ht="19" customHeight="1">
      <c r="A3" s="58">
        <v>1</v>
      </c>
      <c r="B3" s="75" t="s">
        <v>209</v>
      </c>
      <c r="C3" s="95" t="s">
        <v>160</v>
      </c>
      <c r="D3" s="31" t="s">
        <v>213</v>
      </c>
      <c r="E3" s="32">
        <v>20</v>
      </c>
      <c r="F3" s="33" t="s">
        <v>172</v>
      </c>
      <c r="G3" s="34">
        <v>80</v>
      </c>
      <c r="H3" s="59">
        <f>G3*E3</f>
        <v>1600</v>
      </c>
      <c r="I3" s="35"/>
    </row>
    <row r="4" spans="1:9" ht="19">
      <c r="A4" s="58">
        <v>2</v>
      </c>
      <c r="B4" s="75"/>
      <c r="C4" s="95"/>
      <c r="D4" s="36" t="s">
        <v>164</v>
      </c>
      <c r="E4" s="32">
        <v>8</v>
      </c>
      <c r="F4" s="33" t="s">
        <v>172</v>
      </c>
      <c r="G4" s="34">
        <v>300</v>
      </c>
      <c r="H4" s="59">
        <f t="shared" ref="H4:H8" si="0">G4*E4</f>
        <v>2400</v>
      </c>
      <c r="I4" s="35"/>
    </row>
    <row r="5" spans="1:9" ht="19">
      <c r="A5" s="58">
        <v>3</v>
      </c>
      <c r="B5" s="75"/>
      <c r="C5" s="95"/>
      <c r="D5" s="37" t="s">
        <v>202</v>
      </c>
      <c r="E5" s="32">
        <v>1</v>
      </c>
      <c r="F5" s="33" t="s">
        <v>172</v>
      </c>
      <c r="G5" s="34">
        <v>500</v>
      </c>
      <c r="H5" s="59">
        <f t="shared" si="0"/>
        <v>500</v>
      </c>
      <c r="I5" s="35"/>
    </row>
    <row r="6" spans="1:9" ht="19">
      <c r="A6" s="58">
        <v>4</v>
      </c>
      <c r="B6" s="75"/>
      <c r="C6" s="95"/>
      <c r="D6" s="37" t="s">
        <v>167</v>
      </c>
      <c r="E6" s="32">
        <v>1</v>
      </c>
      <c r="F6" s="33" t="s">
        <v>172</v>
      </c>
      <c r="G6" s="34">
        <v>500</v>
      </c>
      <c r="H6" s="59">
        <f t="shared" si="0"/>
        <v>500</v>
      </c>
      <c r="I6" s="35"/>
    </row>
    <row r="7" spans="1:9" ht="19">
      <c r="A7" s="58">
        <v>5</v>
      </c>
      <c r="B7" s="75"/>
      <c r="C7" s="95"/>
      <c r="D7" s="37" t="s">
        <v>168</v>
      </c>
      <c r="E7" s="32">
        <v>1</v>
      </c>
      <c r="F7" s="33" t="s">
        <v>172</v>
      </c>
      <c r="G7" s="34">
        <v>200</v>
      </c>
      <c r="H7" s="59">
        <f t="shared" si="0"/>
        <v>200</v>
      </c>
      <c r="I7" s="35"/>
    </row>
    <row r="8" spans="1:9" ht="19">
      <c r="A8" s="58">
        <v>6</v>
      </c>
      <c r="B8" s="75"/>
      <c r="C8" s="95"/>
      <c r="D8" s="37" t="s">
        <v>214</v>
      </c>
      <c r="E8" s="32">
        <v>44</v>
      </c>
      <c r="F8" s="33" t="s">
        <v>173</v>
      </c>
      <c r="G8" s="34">
        <v>60</v>
      </c>
      <c r="H8" s="59">
        <f t="shared" si="0"/>
        <v>2640</v>
      </c>
      <c r="I8" s="35"/>
    </row>
    <row r="9" spans="1:9" ht="18">
      <c r="A9" s="58">
        <v>7</v>
      </c>
      <c r="B9" s="75"/>
      <c r="C9" s="76" t="s">
        <v>174</v>
      </c>
      <c r="D9" s="76"/>
      <c r="E9" s="76"/>
      <c r="F9" s="76"/>
      <c r="G9" s="76"/>
      <c r="H9" s="60">
        <f>SUM(H3:H8)</f>
        <v>7840</v>
      </c>
      <c r="I9" s="35"/>
    </row>
    <row r="10" spans="1:9" ht="19">
      <c r="A10" s="58">
        <v>8</v>
      </c>
      <c r="B10" s="75"/>
      <c r="C10" s="95" t="s">
        <v>175</v>
      </c>
      <c r="D10" s="39" t="s">
        <v>176</v>
      </c>
      <c r="E10" s="32">
        <v>1</v>
      </c>
      <c r="F10" s="33" t="s">
        <v>172</v>
      </c>
      <c r="G10" s="34">
        <v>1000</v>
      </c>
      <c r="H10" s="59">
        <f>G10*E10</f>
        <v>1000</v>
      </c>
      <c r="I10" s="35"/>
    </row>
    <row r="11" spans="1:9" ht="19">
      <c r="A11" s="58">
        <v>9</v>
      </c>
      <c r="B11" s="75"/>
      <c r="C11" s="95"/>
      <c r="D11" s="31" t="s">
        <v>177</v>
      </c>
      <c r="E11" s="40">
        <v>8</v>
      </c>
      <c r="F11" s="41" t="s">
        <v>172</v>
      </c>
      <c r="G11" s="34">
        <v>500</v>
      </c>
      <c r="H11" s="59">
        <f t="shared" ref="H11:H19" si="1">G11*E11</f>
        <v>4000</v>
      </c>
      <c r="I11" s="35"/>
    </row>
    <row r="12" spans="1:9" ht="19">
      <c r="A12" s="58">
        <v>10</v>
      </c>
      <c r="B12" s="75"/>
      <c r="C12" s="95"/>
      <c r="D12" s="31" t="s">
        <v>178</v>
      </c>
      <c r="E12" s="40">
        <v>4</v>
      </c>
      <c r="F12" s="41" t="s">
        <v>172</v>
      </c>
      <c r="G12" s="34">
        <v>600</v>
      </c>
      <c r="H12" s="59">
        <f t="shared" si="1"/>
        <v>2400</v>
      </c>
      <c r="I12" s="35"/>
    </row>
    <row r="13" spans="1:9" ht="19">
      <c r="A13" s="58">
        <v>11</v>
      </c>
      <c r="B13" s="75"/>
      <c r="C13" s="95"/>
      <c r="D13" s="31" t="s">
        <v>211</v>
      </c>
      <c r="E13" s="40">
        <v>8</v>
      </c>
      <c r="F13" s="41" t="s">
        <v>172</v>
      </c>
      <c r="G13" s="34">
        <v>400</v>
      </c>
      <c r="H13" s="59">
        <f t="shared" si="1"/>
        <v>3200</v>
      </c>
      <c r="I13" s="35"/>
    </row>
    <row r="14" spans="1:9" ht="38">
      <c r="A14" s="58">
        <v>12</v>
      </c>
      <c r="B14" s="75"/>
      <c r="C14" s="95"/>
      <c r="D14" s="31" t="s">
        <v>179</v>
      </c>
      <c r="E14" s="40">
        <v>6</v>
      </c>
      <c r="F14" s="41" t="s">
        <v>172</v>
      </c>
      <c r="G14" s="34">
        <v>200</v>
      </c>
      <c r="H14" s="59">
        <f t="shared" si="1"/>
        <v>1200</v>
      </c>
      <c r="I14" s="35"/>
    </row>
    <row r="15" spans="1:9" ht="38">
      <c r="A15" s="58">
        <v>13</v>
      </c>
      <c r="B15" s="75"/>
      <c r="C15" s="95"/>
      <c r="D15" s="31" t="s">
        <v>180</v>
      </c>
      <c r="E15" s="40">
        <v>2</v>
      </c>
      <c r="F15" s="41" t="s">
        <v>172</v>
      </c>
      <c r="G15" s="34">
        <v>200</v>
      </c>
      <c r="H15" s="59">
        <f t="shared" si="1"/>
        <v>400</v>
      </c>
      <c r="I15" s="35"/>
    </row>
    <row r="16" spans="1:9" ht="19">
      <c r="A16" s="58">
        <v>14</v>
      </c>
      <c r="B16" s="75"/>
      <c r="C16" s="95"/>
      <c r="D16" s="31" t="s">
        <v>210</v>
      </c>
      <c r="E16" s="40">
        <v>4</v>
      </c>
      <c r="F16" s="41" t="s">
        <v>172</v>
      </c>
      <c r="G16" s="34">
        <v>200</v>
      </c>
      <c r="H16" s="59">
        <f t="shared" si="1"/>
        <v>800</v>
      </c>
      <c r="I16" s="35"/>
    </row>
    <row r="17" spans="1:9" ht="19">
      <c r="A17" s="58">
        <v>15</v>
      </c>
      <c r="B17" s="75"/>
      <c r="C17" s="95"/>
      <c r="D17" s="31" t="s">
        <v>182</v>
      </c>
      <c r="E17" s="40">
        <v>2</v>
      </c>
      <c r="F17" s="41" t="s">
        <v>172</v>
      </c>
      <c r="G17" s="34">
        <v>300</v>
      </c>
      <c r="H17" s="59">
        <f t="shared" si="1"/>
        <v>600</v>
      </c>
      <c r="I17" s="35"/>
    </row>
    <row r="18" spans="1:9" ht="19">
      <c r="A18" s="58">
        <v>16</v>
      </c>
      <c r="B18" s="75"/>
      <c r="C18" s="95"/>
      <c r="D18" s="31" t="s">
        <v>183</v>
      </c>
      <c r="E18" s="40">
        <v>1</v>
      </c>
      <c r="F18" s="41" t="s">
        <v>172</v>
      </c>
      <c r="G18" s="34">
        <v>300</v>
      </c>
      <c r="H18" s="59">
        <f t="shared" si="1"/>
        <v>300</v>
      </c>
      <c r="I18" s="35"/>
    </row>
    <row r="19" spans="1:9" ht="19">
      <c r="A19" s="58">
        <v>17</v>
      </c>
      <c r="B19" s="75"/>
      <c r="C19" s="95"/>
      <c r="D19" s="31" t="s">
        <v>184</v>
      </c>
      <c r="E19" s="40">
        <v>1</v>
      </c>
      <c r="F19" s="41" t="s">
        <v>172</v>
      </c>
      <c r="G19" s="34">
        <v>100</v>
      </c>
      <c r="H19" s="59">
        <f t="shared" si="1"/>
        <v>100</v>
      </c>
      <c r="I19" s="35"/>
    </row>
    <row r="20" spans="1:9" ht="18">
      <c r="A20" s="58">
        <v>18</v>
      </c>
      <c r="B20" s="75"/>
      <c r="C20" s="76" t="s">
        <v>174</v>
      </c>
      <c r="D20" s="76"/>
      <c r="E20" s="76"/>
      <c r="F20" s="76"/>
      <c r="G20" s="76"/>
      <c r="H20" s="60">
        <f>SUM(H10:H19)</f>
        <v>14000</v>
      </c>
      <c r="I20" s="35"/>
    </row>
    <row r="21" spans="1:9" ht="19">
      <c r="A21" s="58">
        <v>19</v>
      </c>
      <c r="B21" s="75"/>
      <c r="C21" s="77" t="s">
        <v>220</v>
      </c>
      <c r="D21" s="5" t="s">
        <v>221</v>
      </c>
      <c r="E21" s="10">
        <v>1</v>
      </c>
      <c r="F21" s="6" t="s">
        <v>124</v>
      </c>
      <c r="G21" s="7">
        <v>1500</v>
      </c>
      <c r="H21" s="61">
        <f t="shared" ref="H21:H29" si="2">G21*E21</f>
        <v>1500</v>
      </c>
      <c r="I21" s="35"/>
    </row>
    <row r="22" spans="1:9" ht="19">
      <c r="A22" s="58">
        <v>20</v>
      </c>
      <c r="B22" s="75"/>
      <c r="C22" s="77"/>
      <c r="D22" s="5" t="s">
        <v>222</v>
      </c>
      <c r="E22" s="10">
        <v>1</v>
      </c>
      <c r="F22" s="6" t="s">
        <v>124</v>
      </c>
      <c r="G22" s="7">
        <v>1375</v>
      </c>
      <c r="H22" s="61">
        <f t="shared" si="2"/>
        <v>1375</v>
      </c>
      <c r="I22" s="35"/>
    </row>
    <row r="23" spans="1:9" ht="19">
      <c r="A23" s="58">
        <v>21</v>
      </c>
      <c r="B23" s="75"/>
      <c r="C23" s="77"/>
      <c r="D23" s="5" t="s">
        <v>223</v>
      </c>
      <c r="E23" s="10">
        <v>1</v>
      </c>
      <c r="F23" s="6" t="s">
        <v>124</v>
      </c>
      <c r="G23" s="7">
        <v>1200</v>
      </c>
      <c r="H23" s="61">
        <f t="shared" si="2"/>
        <v>1200</v>
      </c>
      <c r="I23" s="35"/>
    </row>
    <row r="24" spans="1:9" ht="19">
      <c r="A24" s="58">
        <v>22</v>
      </c>
      <c r="B24" s="75"/>
      <c r="C24" s="77"/>
      <c r="D24" s="5" t="s">
        <v>224</v>
      </c>
      <c r="E24" s="10">
        <v>1</v>
      </c>
      <c r="F24" s="6" t="s">
        <v>124</v>
      </c>
      <c r="G24" s="7">
        <v>1300</v>
      </c>
      <c r="H24" s="61">
        <f t="shared" si="2"/>
        <v>1300</v>
      </c>
      <c r="I24" s="35"/>
    </row>
    <row r="25" spans="1:9" ht="19">
      <c r="A25" s="58">
        <v>23</v>
      </c>
      <c r="B25" s="75"/>
      <c r="C25" s="77"/>
      <c r="D25" s="5" t="s">
        <v>225</v>
      </c>
      <c r="E25" s="10">
        <v>1</v>
      </c>
      <c r="F25" s="6" t="s">
        <v>124</v>
      </c>
      <c r="G25" s="7">
        <v>2000</v>
      </c>
      <c r="H25" s="61">
        <f t="shared" si="2"/>
        <v>2000</v>
      </c>
      <c r="I25" s="35"/>
    </row>
    <row r="26" spans="1:9" ht="18">
      <c r="A26" s="58">
        <v>24</v>
      </c>
      <c r="B26" s="75"/>
      <c r="C26" s="76" t="s">
        <v>174</v>
      </c>
      <c r="D26" s="76"/>
      <c r="E26" s="76"/>
      <c r="F26" s="76"/>
      <c r="G26" s="76"/>
      <c r="H26" s="60">
        <f>SUM(H21:H25)</f>
        <v>7375</v>
      </c>
      <c r="I26" s="35"/>
    </row>
    <row r="27" spans="1:9" ht="19">
      <c r="A27" s="58">
        <v>25</v>
      </c>
      <c r="B27" s="75"/>
      <c r="C27" s="77" t="s">
        <v>226</v>
      </c>
      <c r="D27" s="5" t="s">
        <v>223</v>
      </c>
      <c r="E27" s="10">
        <v>1</v>
      </c>
      <c r="F27" s="6" t="s">
        <v>124</v>
      </c>
      <c r="G27" s="7">
        <v>2800</v>
      </c>
      <c r="H27" s="61">
        <f t="shared" si="2"/>
        <v>2800</v>
      </c>
      <c r="I27" s="35"/>
    </row>
    <row r="28" spans="1:9" ht="19">
      <c r="A28" s="58">
        <v>26</v>
      </c>
      <c r="B28" s="75"/>
      <c r="C28" s="77"/>
      <c r="D28" s="5" t="s">
        <v>224</v>
      </c>
      <c r="E28" s="10">
        <v>1</v>
      </c>
      <c r="F28" s="6" t="s">
        <v>124</v>
      </c>
      <c r="G28" s="7">
        <v>780</v>
      </c>
      <c r="H28" s="61">
        <f t="shared" si="2"/>
        <v>780</v>
      </c>
      <c r="I28" s="35"/>
    </row>
    <row r="29" spans="1:9" ht="19">
      <c r="A29" s="58">
        <v>27</v>
      </c>
      <c r="B29" s="75"/>
      <c r="C29" s="77"/>
      <c r="D29" s="5" t="s">
        <v>225</v>
      </c>
      <c r="E29" s="10">
        <v>1</v>
      </c>
      <c r="F29" s="6" t="s">
        <v>124</v>
      </c>
      <c r="G29" s="7">
        <v>4000</v>
      </c>
      <c r="H29" s="61">
        <f t="shared" si="2"/>
        <v>4000</v>
      </c>
      <c r="I29" s="35"/>
    </row>
    <row r="30" spans="1:9" ht="18">
      <c r="A30" s="58">
        <v>28</v>
      </c>
      <c r="B30" s="75"/>
      <c r="C30" s="76" t="s">
        <v>174</v>
      </c>
      <c r="D30" s="76"/>
      <c r="E30" s="76"/>
      <c r="F30" s="76"/>
      <c r="G30" s="76"/>
      <c r="H30" s="60">
        <f>SUM(H27:H29)</f>
        <v>7580</v>
      </c>
      <c r="I30" s="35"/>
    </row>
    <row r="31" spans="1:9" ht="18">
      <c r="A31" s="78" t="s">
        <v>345</v>
      </c>
      <c r="B31" s="78"/>
      <c r="C31" s="78"/>
      <c r="D31" s="78"/>
      <c r="E31" s="78"/>
      <c r="F31" s="78"/>
      <c r="G31" s="78"/>
      <c r="H31" s="62">
        <f>SUMIF(C2:C81,"小计：",H2:H81)</f>
        <v>36795</v>
      </c>
      <c r="I31" s="63"/>
    </row>
  </sheetData>
  <mergeCells count="11">
    <mergeCell ref="A31:G31"/>
    <mergeCell ref="C3:C8"/>
    <mergeCell ref="C9:G9"/>
    <mergeCell ref="C10:C19"/>
    <mergeCell ref="C20:G20"/>
    <mergeCell ref="C21:C25"/>
    <mergeCell ref="A1:I1"/>
    <mergeCell ref="C27:C29"/>
    <mergeCell ref="C30:G30"/>
    <mergeCell ref="B3:B30"/>
    <mergeCell ref="C26:G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报价</vt:lpstr>
      <vt:lpstr>主论坛A1A2</vt:lpstr>
      <vt:lpstr>分论坛D1D2</vt:lpstr>
      <vt:lpstr>展区</vt:lpstr>
      <vt:lpstr>酒店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唐子灵</cp:lastModifiedBy>
  <cp:lastPrinted>2021-11-16T09:48:56Z</cp:lastPrinted>
  <dcterms:created xsi:type="dcterms:W3CDTF">2020-11-12T05:35:15Z</dcterms:created>
  <dcterms:modified xsi:type="dcterms:W3CDTF">2022-07-18T01:23:47Z</dcterms:modified>
</cp:coreProperties>
</file>