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<sst xmlns="http://schemas.openxmlformats.org/spreadsheetml/2006/main" count="115" uniqueCount="87">
  <si>
    <t>【借款报销单】</t>
  </si>
  <si>
    <t>团号：HMJB-241016-KRK294</t>
  </si>
  <si>
    <t>会议日期：2024年10月16-19日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</si>
  <si>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</si>
  <si>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</si>
  <si>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</si>
  <si>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</si>
  <si>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</si>
  <si>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</si>
  <si>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</si>
  <si>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</si>
  <si>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</si>
  <si>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</si>
  <si>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</si>
  <si>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</si>
  <si>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</si>
  <si>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</si>
  <si>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</si>
  <si>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</si>
  <si>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</si>
  <si>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</si>
  <si>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</si>
  <si>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</si>
  <si>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</si>
  <si>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</si>
  <si>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</si>
  <si>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</si>
  <si>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</si>
  <si>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</si>
  <si>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</si>
  <si>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</si>
  <si>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</si>
  <si>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</si>
  <si>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</si>
  <si>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</si>
  <si>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</si>
  <si>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</si>
  <si>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</si>
  <si>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</si>
  <si>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</si>
  <si>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</si>
  <si>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</si>
  <si>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IDweek 注册费报销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</si>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</sst>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view="pageBreakPreview" zoomScaleNormal="100" workbookViewId="0">
      <pane xSplit="5" ySplit="7" topLeftCell="F52" activePane="bottomRight" state="frozen"/>
      <selection/>
      <selection pane="topRight"/>
      <selection pane="bottomLeft"/>
      <selection pane="bottomRight" activeCell="H56" sqref="H5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1" width="9" style="65"/>
    <col min="12" max="12" width="12.9230769230769" style="65"/>
    <col min="13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9"/>
      <c r="J2" s="99"/>
      <c r="K2" s="99"/>
      <c r="L2" s="99"/>
    </row>
    <row r="4" customHeight="1" spans="8:10">
      <c r="H4" s="95" t="s">
        <v>1</v>
      </c>
      <c r="I4" s="95"/>
      <c r="J4" s="95" t="s">
        <v>2</v>
      </c>
    </row>
    <row r="5" customHeight="1" spans="8:10">
      <c r="H5" s="96"/>
      <c r="I5" s="96"/>
      <c r="J5" s="96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7" t="s">
        <v>6</v>
      </c>
      <c r="G6" s="97"/>
      <c r="H6" s="97"/>
      <c r="I6" s="97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7" t="s">
        <v>11</v>
      </c>
      <c r="G7" s="97" t="s">
        <v>12</v>
      </c>
      <c r="H7" s="97" t="s">
        <v>13</v>
      </c>
      <c r="I7" s="97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100"/>
      <c r="J8" s="101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100"/>
      <c r="J9" s="102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100"/>
      <c r="J10" s="102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100"/>
      <c r="J11" s="102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100"/>
      <c r="J12" s="102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3"/>
      <c r="J13" s="104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100"/>
      <c r="J14" s="101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100"/>
      <c r="J15" s="102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3"/>
      <c r="J16" s="104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100"/>
      <c r="J17" s="105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100"/>
      <c r="J18" s="106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100"/>
      <c r="J19" s="106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100"/>
      <c r="J20" s="106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3"/>
      <c r="J21" s="107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100"/>
      <c r="J22" s="105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100"/>
      <c r="J23" s="106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3"/>
      <c r="J24" s="107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100"/>
      <c r="J25" s="101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100"/>
      <c r="J26" s="102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3"/>
      <c r="J27" s="104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100"/>
      <c r="J28" s="101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100"/>
      <c r="J29" s="106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100"/>
      <c r="J30" s="106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100"/>
      <c r="J31" s="106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3"/>
      <c r="J32" s="107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100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100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100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100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3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100"/>
      <c r="J38" s="105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100"/>
      <c r="J39" s="106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3"/>
      <c r="J40" s="107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100"/>
      <c r="J41" s="101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100"/>
      <c r="J42" s="102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100"/>
      <c r="J43" s="102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3"/>
      <c r="J44" s="104"/>
    </row>
    <row r="45" customHeight="1" spans="1:10">
      <c r="A45" s="79">
        <v>10</v>
      </c>
      <c r="B45" s="74" t="s">
        <v>41</v>
      </c>
      <c r="C45" s="75">
        <v>0</v>
      </c>
      <c r="D45" s="76">
        <v>1</v>
      </c>
      <c r="E45" s="75">
        <f t="shared" si="2"/>
        <v>0</v>
      </c>
      <c r="F45" s="98">
        <v>1347.84</v>
      </c>
      <c r="G45" s="75">
        <v>0</v>
      </c>
      <c r="H45" s="75">
        <f>F45+G45</f>
        <v>1347.84</v>
      </c>
      <c r="I45" s="108"/>
      <c r="J45" s="79" t="s">
        <v>42</v>
      </c>
    </row>
    <row r="46" customHeight="1" spans="1:10">
      <c r="A46" s="85"/>
      <c r="B46" s="74"/>
      <c r="C46" s="75"/>
      <c r="D46" s="76"/>
      <c r="E46" s="75"/>
      <c r="F46" s="98">
        <v>1347.84</v>
      </c>
      <c r="G46" s="75">
        <v>0</v>
      </c>
      <c r="H46" s="75">
        <f>F46+G46</f>
        <v>1347.84</v>
      </c>
      <c r="I46" s="108"/>
      <c r="J46" s="85"/>
    </row>
    <row r="47" customHeight="1" spans="1:10">
      <c r="A47" s="85"/>
      <c r="B47" s="74"/>
      <c r="C47" s="75"/>
      <c r="D47" s="76"/>
      <c r="E47" s="75"/>
      <c r="F47" s="98">
        <v>1347.84</v>
      </c>
      <c r="G47" s="75">
        <v>0</v>
      </c>
      <c r="H47" s="75">
        <f>F47+G47</f>
        <v>1347.84</v>
      </c>
      <c r="I47" s="108"/>
      <c r="J47" s="85"/>
    </row>
    <row r="48" customHeight="1" spans="1:10">
      <c r="A48" s="85"/>
      <c r="B48" s="74"/>
      <c r="C48" s="75"/>
      <c r="D48" s="76"/>
      <c r="E48" s="75"/>
      <c r="F48" s="98">
        <v>1347.84</v>
      </c>
      <c r="G48" s="75">
        <v>0</v>
      </c>
      <c r="H48" s="75">
        <f>F48+G48</f>
        <v>1347.84</v>
      </c>
      <c r="I48" s="100"/>
      <c r="J48" s="85"/>
    </row>
    <row r="49" customHeight="1" spans="1:10">
      <c r="A49" s="85"/>
      <c r="B49" s="74"/>
      <c r="C49" s="75"/>
      <c r="D49" s="76"/>
      <c r="E49" s="75"/>
      <c r="F49" s="75">
        <v>5825.44</v>
      </c>
      <c r="G49" s="75">
        <v>0</v>
      </c>
      <c r="H49" s="75">
        <f>F49+G49</f>
        <v>5825.44</v>
      </c>
      <c r="I49" s="100"/>
      <c r="J49" s="85"/>
    </row>
    <row r="50" customHeight="1" spans="1:10">
      <c r="A50" s="85"/>
      <c r="B50" s="74"/>
      <c r="C50" s="75"/>
      <c r="D50" s="76"/>
      <c r="E50" s="75"/>
      <c r="F50" s="75">
        <v>2912.72</v>
      </c>
      <c r="G50" s="75">
        <v>0</v>
      </c>
      <c r="H50" s="75">
        <f>F50+G50</f>
        <v>2912.72</v>
      </c>
      <c r="I50" s="100"/>
      <c r="J50" s="85"/>
    </row>
    <row r="51" customHeight="1" spans="1:10">
      <c r="A51" s="86"/>
      <c r="B51" s="74"/>
      <c r="C51" s="75"/>
      <c r="D51" s="76"/>
      <c r="E51" s="75"/>
      <c r="F51" s="75">
        <v>2905.88</v>
      </c>
      <c r="G51" s="75"/>
      <c r="H51" s="75">
        <f>F51+G51</f>
        <v>2905.88</v>
      </c>
      <c r="I51" s="100"/>
      <c r="J51" s="85"/>
    </row>
    <row r="52" customHeight="1" spans="1:10">
      <c r="A52" s="86"/>
      <c r="B52" s="74"/>
      <c r="C52" s="75"/>
      <c r="D52" s="76"/>
      <c r="E52" s="75"/>
      <c r="F52" s="75">
        <v>5807.36</v>
      </c>
      <c r="G52" s="75"/>
      <c r="H52" s="75">
        <f>F52+G52</f>
        <v>5807.36</v>
      </c>
      <c r="I52" s="100"/>
      <c r="J52" s="85"/>
    </row>
    <row r="53" customHeight="1" spans="1:10">
      <c r="A53" s="86"/>
      <c r="B53" s="74"/>
      <c r="C53" s="75"/>
      <c r="D53" s="76"/>
      <c r="E53" s="75"/>
      <c r="F53" s="75">
        <v>6901.47</v>
      </c>
      <c r="G53" s="75"/>
      <c r="H53" s="75">
        <f>F53+G53</f>
        <v>6901.47</v>
      </c>
      <c r="I53" s="100"/>
      <c r="J53" s="85"/>
    </row>
    <row r="54" customHeight="1" spans="1:10">
      <c r="A54" s="86"/>
      <c r="B54" s="74"/>
      <c r="C54" s="75"/>
      <c r="D54" s="76"/>
      <c r="E54" s="75"/>
      <c r="F54" s="75"/>
      <c r="G54" s="75"/>
      <c r="H54" s="75">
        <f>F54+G54</f>
        <v>0</v>
      </c>
      <c r="I54" s="100"/>
      <c r="J54" s="85"/>
    </row>
    <row r="55" customHeight="1" spans="1:10">
      <c r="A55" s="82"/>
      <c r="B55" s="74"/>
      <c r="C55" s="75"/>
      <c r="D55" s="76"/>
      <c r="E55" s="75"/>
      <c r="F55" s="75">
        <v>0</v>
      </c>
      <c r="G55" s="75">
        <v>0</v>
      </c>
      <c r="H55" s="75">
        <f>F55+G55</f>
        <v>0</v>
      </c>
      <c r="I55" s="100"/>
      <c r="J55" s="85"/>
    </row>
    <row r="56" s="63" customFormat="1" customHeight="1" spans="1:10">
      <c r="A56" s="77"/>
      <c r="B56" s="77" t="s">
        <v>43</v>
      </c>
      <c r="C56" s="78">
        <f>SUM(C45)</f>
        <v>0</v>
      </c>
      <c r="D56" s="78">
        <f t="shared" ref="D56:E56" si="19">SUM(D45)</f>
        <v>1</v>
      </c>
      <c r="E56" s="78">
        <f t="shared" si="19"/>
        <v>0</v>
      </c>
      <c r="F56" s="78">
        <f>SUM(F45:F55)</f>
        <v>29744.23</v>
      </c>
      <c r="G56" s="78">
        <f>SUM(G45:G55)</f>
        <v>0</v>
      </c>
      <c r="H56" s="78">
        <f>SUM(H45:H55)</f>
        <v>29744.23</v>
      </c>
      <c r="I56" s="103"/>
      <c r="J56" s="82"/>
    </row>
    <row r="57" customHeight="1" spans="1:10">
      <c r="A57" s="77"/>
      <c r="B57" s="77" t="s">
        <v>44</v>
      </c>
      <c r="C57" s="78">
        <f>SUM(C56,C44,C40,C37,C32,C27,C24,C21,C16,C13)</f>
        <v>0</v>
      </c>
      <c r="D57" s="78">
        <f t="shared" ref="D57:H57" si="20">SUM(D56,D44,D40,D37,D32,D27,D24,D21,D16,D13)</f>
        <v>1</v>
      </c>
      <c r="E57" s="78">
        <f t="shared" si="20"/>
        <v>0</v>
      </c>
      <c r="F57" s="78">
        <f t="shared" si="20"/>
        <v>29744.23</v>
      </c>
      <c r="G57" s="78">
        <f t="shared" si="20"/>
        <v>0</v>
      </c>
      <c r="H57" s="78">
        <f t="shared" si="20"/>
        <v>29744.23</v>
      </c>
      <c r="I57" s="103"/>
      <c r="J57" s="100"/>
    </row>
    <row r="61" customHeight="1" spans="1:9">
      <c r="A61" s="87" t="s">
        <v>45</v>
      </c>
      <c r="B61" s="88"/>
      <c r="C61" s="89" t="s">
        <v>46</v>
      </c>
      <c r="D61" s="89"/>
      <c r="E61" s="89" t="s">
        <v>47</v>
      </c>
      <c r="F61" s="89"/>
      <c r="G61" s="89" t="s">
        <v>48</v>
      </c>
      <c r="H61" s="89"/>
      <c r="I61" s="109" t="s">
        <v>49</v>
      </c>
    </row>
    <row r="62" customHeight="1" spans="1:9">
      <c r="A62" s="90">
        <f>E57</f>
        <v>0</v>
      </c>
      <c r="B62" s="91"/>
      <c r="C62" s="91">
        <f>H57</f>
        <v>29744.23</v>
      </c>
      <c r="D62" s="91"/>
      <c r="E62" s="91">
        <f>F57</f>
        <v>29744.23</v>
      </c>
      <c r="F62" s="91"/>
      <c r="G62" s="91">
        <f>G57</f>
        <v>0</v>
      </c>
      <c r="H62" s="91"/>
      <c r="I62" s="110">
        <f>A62-C62</f>
        <v>-29744.23</v>
      </c>
    </row>
    <row r="64" customHeight="1" spans="1:9">
      <c r="A64" s="92" t="s">
        <v>50</v>
      </c>
      <c r="B64" s="93"/>
      <c r="C64" s="94" t="s">
        <v>51</v>
      </c>
      <c r="D64" s="92"/>
      <c r="E64" s="92" t="s">
        <v>52</v>
      </c>
      <c r="F64" s="92"/>
      <c r="G64" s="92" t="s">
        <v>53</v>
      </c>
      <c r="H64" s="92"/>
      <c r="I64" s="9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30" workbookViewId="0">
      <selection activeCell="E38" sqref="E38:F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/>
      <c r="E37" s="42"/>
      <c r="F37" s="25"/>
      <c r="G37" s="40">
        <v>200</v>
      </c>
      <c r="H37" s="40"/>
      <c r="I37" s="51">
        <f>G37*H37</f>
        <v>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>
        <v>100</v>
      </c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0</v>
      </c>
      <c r="I41" s="54">
        <f>SUM(I37:J40)</f>
        <v>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2024-09-14T20:30:46Z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