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22E0EBD2-E73F-4DC8-8FDE-78ED9EE9E0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 s="1"/>
  <c r="J4" i="1"/>
  <c r="J22" i="1" l="1"/>
  <c r="J23" i="1" s="1"/>
  <c r="J24" i="1" l="1"/>
</calcChain>
</file>

<file path=xl/sharedStrings.xml><?xml version="1.0" encoding="utf-8"?>
<sst xmlns="http://schemas.openxmlformats.org/spreadsheetml/2006/main" count="78" uniqueCount="60">
  <si>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</si>
  <si>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</si>
  <si>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</si>
  <si>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</si>
  <si>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</si>
  <si>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</si>
  <si>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</si>
  <si>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</si>
  <si>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10%服务费</t>
  </si>
  <si>
    <t>合计：</t>
  </si>
  <si>
    <t>元/项</t>
  </si>
  <si>
    <t>元/个</t>
    <phoneticPr fontId="7" type="noConversion"/>
  </si>
  <si>
    <t>设计费用</t>
    <phoneticPr fontId="7" type="noConversion"/>
  </si>
  <si>
    <t>运输费用</t>
    <phoneticPr fontId="7" type="noConversion"/>
  </si>
  <si>
    <t>繁星计划项目预算表</t>
    <phoneticPr fontId="7" type="noConversion"/>
  </si>
  <si>
    <t>翰林院聘书</t>
    <phoneticPr fontId="7" type="noConversion"/>
  </si>
  <si>
    <t>PVC口罩收纳</t>
    <phoneticPr fontId="7" type="noConversion"/>
  </si>
  <si>
    <t>物料费用</t>
    <phoneticPr fontId="7" type="noConversion"/>
  </si>
  <si>
    <t>活动手环</t>
    <phoneticPr fontId="7" type="noConversion"/>
  </si>
  <si>
    <t>横幅</t>
    <phoneticPr fontId="7" type="noConversion"/>
  </si>
  <si>
    <t>易拉宝</t>
    <phoneticPr fontId="7" type="noConversion"/>
  </si>
  <si>
    <t>不干胶logo贴</t>
    <phoneticPr fontId="7" type="noConversion"/>
  </si>
  <si>
    <t>不干胶logo贴纸，尺寸5*5cm</t>
    <phoneticPr fontId="7" type="noConversion"/>
  </si>
  <si>
    <t>0.8*2m易拉宝，单面画面</t>
    <phoneticPr fontId="7" type="noConversion"/>
  </si>
  <si>
    <t>丽屏展架</t>
    <phoneticPr fontId="7" type="noConversion"/>
  </si>
  <si>
    <t>元/平</t>
    <phoneticPr fontId="10" type="noConversion"/>
  </si>
  <si>
    <t>桁架背板+UV布喷绘，含人工及运费</t>
    <phoneticPr fontId="10" type="noConversion"/>
  </si>
  <si>
    <t>物料快递运输，同城货运等费用预留，以实际产生费用结算</t>
    <phoneticPr fontId="7" type="noConversion"/>
  </si>
  <si>
    <t>活动手册</t>
    <phoneticPr fontId="7" type="noConversion"/>
  </si>
  <si>
    <t>H5邀请函</t>
    <phoneticPr fontId="7" type="noConversion"/>
  </si>
  <si>
    <t>元/版</t>
    <phoneticPr fontId="7" type="noConversion"/>
  </si>
  <si>
    <t>元/条</t>
    <phoneticPr fontId="7" type="noConversion"/>
  </si>
  <si>
    <t>指引牌</t>
    <phoneticPr fontId="7" type="noConversion"/>
  </si>
  <si>
    <t>木质画架+KT板</t>
    <phoneticPr fontId="7" type="noConversion"/>
  </si>
  <si>
    <t>双面KT板贴写真纸+门型展架</t>
    <phoneticPr fontId="7" type="noConversion"/>
  </si>
  <si>
    <t>写真布彩色印刷（打孔）</t>
    <phoneticPr fontId="7" type="noConversion"/>
  </si>
  <si>
    <t>聘书内页特种纸印刷（A4尺寸）+水晶奖牌</t>
    <phoneticPr fontId="7" type="noConversion"/>
  </si>
  <si>
    <t>logo立体字</t>
    <phoneticPr fontId="7" type="noConversion"/>
  </si>
  <si>
    <t>繁星计划桌面logo立体字，尺寸15*35cm</t>
    <phoneticPr fontId="7" type="noConversion"/>
  </si>
  <si>
    <t>活动宣传板</t>
    <phoneticPr fontId="10" type="noConversion"/>
  </si>
  <si>
    <t>包装手提袋费用</t>
    <phoneticPr fontId="7" type="noConversion"/>
  </si>
  <si>
    <t>包装盒费用</t>
    <phoneticPr fontId="7" type="noConversion"/>
  </si>
  <si>
    <t>PVC胸卡</t>
    <phoneticPr fontId="7" type="noConversion"/>
  </si>
  <si>
    <t>6%增值税金</t>
    <phoneticPr fontId="7" type="noConversion"/>
  </si>
  <si>
    <t>价格批注</t>
    <phoneticPr fontId="7" type="noConversion"/>
  </si>
  <si>
    <t>10元左右，版费另算划算</t>
    <phoneticPr fontId="7" type="noConversion"/>
  </si>
  <si>
    <t>100左右，运费+人工两三千够了</t>
    <phoneticPr fontId="7" type="noConversion"/>
  </si>
  <si>
    <t>具体多少页看不出来，但是感觉也贵了</t>
    <phoneticPr fontId="7" type="noConversion"/>
  </si>
  <si>
    <t>100以下</t>
    <phoneticPr fontId="7" type="noConversion"/>
  </si>
  <si>
    <t>可以再低点儿</t>
    <phoneticPr fontId="7" type="noConversion"/>
  </si>
  <si>
    <t>实际费用结算需注意</t>
    <phoneticPr fontId="7" type="noConversion"/>
  </si>
  <si>
    <t>这里有设计费，版费希望也能跟这个一起谈一下，会节约不少</t>
    <phoneticPr fontId="7" type="noConversion"/>
  </si>
  <si>
    <t>H5（非长图）邀请函，含RSVP统计，设计+搭建功能，两版</t>
    <phoneticPr fontId="7" type="noConversion"/>
  </si>
  <si>
    <t>撕拉盒30*15*8cm，双层卡纸彩色印刷</t>
    <phoneticPr fontId="7" type="noConversion"/>
  </si>
  <si>
    <t>手提袋27*20*11cm，250g特种纸彩色印刷</t>
    <phoneticPr fontId="7" type="noConversion"/>
  </si>
  <si>
    <t>PVC材质可折叠，彩色印刷</t>
    <phoneticPr fontId="7" type="noConversion"/>
  </si>
  <si>
    <t>PVC胸卡，彩色印刷</t>
    <phoneticPr fontId="7" type="noConversion"/>
  </si>
  <si>
    <t>PVC定制手环，含印制logo</t>
    <phoneticPr fontId="7" type="noConversion"/>
  </si>
  <si>
    <t>包含主KV及延展设计，制作物印刷版费，制作物打样费用等</t>
    <phoneticPr fontId="7" type="noConversion"/>
  </si>
  <si>
    <r>
      <rPr>
        <sz val="10"/>
        <color rgb="FFFF0000"/>
        <rFont val="微软雅黑"/>
        <family val="2"/>
        <charset val="134"/>
      </rPr>
      <t>特种纸</t>
    </r>
    <r>
      <rPr>
        <sz val="10"/>
        <rFont val="微软雅黑"/>
        <family val="2"/>
        <charset val="134"/>
      </rPr>
      <t>彩色印刷+装订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</si>
</sst>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2">
    <font>
      <sz val="11"/>
      <name val="宋体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b/>
      <sz val="20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left"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40" fontId="1" fillId="2" borderId="5" xfId="0" applyNumberFormat="1" applyFont="1" applyFill="1" applyBorder="1" applyAlignment="1">
      <alignment horizontal="center" vertical="center"/>
    </xf>
    <xf numFmtId="43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43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6" fontId="1" fillId="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58" fontId="1" fillId="2" borderId="19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40" fontId="1" fillId="2" borderId="5" xfId="0" applyNumberFormat="1" applyFont="1" applyFill="1" applyBorder="1" applyAlignment="1">
      <alignment horizontal="center" vertical="center" wrapText="1"/>
    </xf>
    <xf numFmtId="40" fontId="1" fillId="2" borderId="0" xfId="0" applyNumberFormat="1" applyFont="1" applyFill="1" applyBorder="1" applyAlignment="1">
      <alignment horizontal="center" vertical="center" wrapText="1"/>
    </xf>
    <xf numFmtId="40" fontId="1" fillId="4" borderId="5" xfId="0" applyNumberFormat="1" applyFont="1" applyFill="1" applyBorder="1" applyAlignment="1">
      <alignment horizontal="center" vertical="center" wrapText="1"/>
    </xf>
    <xf numFmtId="176" fontId="1" fillId="4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58" fontId="1" fillId="2" borderId="17" xfId="0" applyNumberFormat="1" applyFont="1" applyFill="1" applyBorder="1" applyAlignment="1">
      <alignment horizontal="center" vertical="center" wrapText="1"/>
    </xf>
    <xf numFmtId="58" fontId="8" fillId="2" borderId="18" xfId="0" applyNumberFormat="1" applyFont="1" applyFill="1" applyBorder="1" applyAlignment="1">
      <alignment horizontal="center" vertical="center" wrapText="1"/>
    </xf>
    <xf numFmtId="58" fontId="8" fillId="2" borderId="13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4"/>
  <sheetViews>
    <sheetView tabSelected="1" zoomScaleNormal="100" workbookViewId="0">
      <selection activeCell="K11" sqref="K11"/>
    </sheetView>
  </sheetViews>
  <sheetFormatPr defaultColWidth="10.6640625" defaultRowHeight="15"/>
  <cols>
    <col min="1" max="1" width="1.109375" style="1" customWidth="1"/>
    <col min="2" max="2" width="11.44140625" style="2" customWidth="1"/>
    <col min="3" max="4" width="12.109375" style="1" customWidth="1"/>
    <col min="5" max="5" width="11.6640625" style="3" customWidth="1"/>
    <col min="6" max="6" width="42.77734375" style="29" customWidth="1"/>
    <col min="7" max="7" width="8.109375" style="4" customWidth="1"/>
    <col min="8" max="8" width="5.6640625" style="1" customWidth="1"/>
    <col min="9" max="9" width="8.6640625" style="4" customWidth="1"/>
    <col min="10" max="10" width="17" style="4" customWidth="1"/>
    <col min="11" max="11" width="55.44140625" style="1" customWidth="1"/>
    <col min="12" max="12" width="12.109375" style="1" customWidth="1"/>
    <col min="13" max="250" width="8.109375" style="1" customWidth="1"/>
    <col min="251" max="251" width="3.6640625" style="1" customWidth="1"/>
    <col min="252" max="252" width="12.109375" style="1" customWidth="1"/>
    <col min="253" max="253" width="14.33203125" style="1" customWidth="1"/>
    <col min="254" max="16384" width="10.6640625" style="1"/>
  </cols>
  <sheetData>
    <row r="2" spans="2:12" s="5" customFormat="1" ht="73.2" customHeight="1">
      <c r="B2" s="33" t="s">
        <v>14</v>
      </c>
      <c r="C2" s="34"/>
      <c r="D2" s="34"/>
      <c r="E2" s="35"/>
      <c r="F2" s="35"/>
      <c r="G2" s="34"/>
      <c r="H2" s="34"/>
      <c r="I2" s="34"/>
      <c r="J2" s="34"/>
      <c r="K2" s="36"/>
    </row>
    <row r="3" spans="2:12" s="4" customFormat="1" ht="31.2" customHeight="1">
      <c r="B3" s="19" t="s">
        <v>0</v>
      </c>
      <c r="C3" s="37" t="s">
        <v>1</v>
      </c>
      <c r="D3" s="37"/>
      <c r="E3" s="6" t="s">
        <v>5</v>
      </c>
      <c r="F3" s="28" t="s">
        <v>44</v>
      </c>
      <c r="G3" s="18" t="s">
        <v>3</v>
      </c>
      <c r="H3" s="18" t="s">
        <v>2</v>
      </c>
      <c r="I3" s="17" t="s">
        <v>4</v>
      </c>
      <c r="J3" s="7" t="s">
        <v>6</v>
      </c>
      <c r="K3" s="8" t="s">
        <v>7</v>
      </c>
    </row>
    <row r="4" spans="2:12" s="4" customFormat="1" ht="23.55" customHeight="1">
      <c r="B4" s="52" t="s">
        <v>17</v>
      </c>
      <c r="C4" s="32" t="s">
        <v>16</v>
      </c>
      <c r="D4" s="32"/>
      <c r="E4" s="6">
        <v>18</v>
      </c>
      <c r="F4" s="30" t="s">
        <v>45</v>
      </c>
      <c r="G4" s="15" t="s">
        <v>11</v>
      </c>
      <c r="H4" s="9">
        <v>200</v>
      </c>
      <c r="I4" s="17">
        <v>1</v>
      </c>
      <c r="J4" s="7">
        <f>E4*H4*I4</f>
        <v>3600</v>
      </c>
      <c r="K4" s="10" t="s">
        <v>55</v>
      </c>
    </row>
    <row r="5" spans="2:12" s="4" customFormat="1" ht="23.55" customHeight="1">
      <c r="B5" s="53"/>
      <c r="C5" s="32" t="s">
        <v>42</v>
      </c>
      <c r="D5" s="32"/>
      <c r="E5" s="6">
        <v>30</v>
      </c>
      <c r="F5" s="30" t="s">
        <v>45</v>
      </c>
      <c r="G5" s="15" t="s">
        <v>11</v>
      </c>
      <c r="H5" s="9">
        <v>200</v>
      </c>
      <c r="I5" s="17">
        <v>1</v>
      </c>
      <c r="J5" s="7">
        <f t="shared" ref="J5:J20" si="0">E5*H5*I5</f>
        <v>6000</v>
      </c>
      <c r="K5" s="10" t="s">
        <v>56</v>
      </c>
    </row>
    <row r="6" spans="2:12" s="4" customFormat="1" ht="23.55" customHeight="1">
      <c r="B6" s="53"/>
      <c r="C6" s="38" t="s">
        <v>39</v>
      </c>
      <c r="D6" s="39"/>
      <c r="E6" s="20">
        <v>250</v>
      </c>
      <c r="F6" s="31" t="s">
        <v>46</v>
      </c>
      <c r="G6" s="21" t="s">
        <v>25</v>
      </c>
      <c r="H6" s="22">
        <v>15</v>
      </c>
      <c r="I6" s="17">
        <v>3</v>
      </c>
      <c r="J6" s="7">
        <f t="shared" si="0"/>
        <v>11250</v>
      </c>
      <c r="K6" s="23" t="s">
        <v>26</v>
      </c>
      <c r="L6" s="24"/>
    </row>
    <row r="7" spans="2:12" s="4" customFormat="1" ht="23.55" customHeight="1">
      <c r="B7" s="53"/>
      <c r="C7" s="32" t="s">
        <v>18</v>
      </c>
      <c r="D7" s="32"/>
      <c r="E7" s="6">
        <v>10</v>
      </c>
      <c r="F7" s="30" t="s">
        <v>45</v>
      </c>
      <c r="G7" s="15" t="s">
        <v>11</v>
      </c>
      <c r="H7" s="9">
        <v>200</v>
      </c>
      <c r="I7" s="17">
        <v>1</v>
      </c>
      <c r="J7" s="7">
        <f t="shared" si="0"/>
        <v>2000</v>
      </c>
      <c r="K7" s="10" t="s">
        <v>57</v>
      </c>
    </row>
    <row r="8" spans="2:12" s="4" customFormat="1" ht="23.55" customHeight="1">
      <c r="B8" s="53"/>
      <c r="C8" s="32" t="s">
        <v>28</v>
      </c>
      <c r="D8" s="32"/>
      <c r="E8" s="6">
        <v>48</v>
      </c>
      <c r="F8" s="30" t="s">
        <v>47</v>
      </c>
      <c r="G8" s="18" t="s">
        <v>11</v>
      </c>
      <c r="H8" s="9">
        <v>200</v>
      </c>
      <c r="I8" s="17">
        <v>1</v>
      </c>
      <c r="J8" s="7">
        <f t="shared" si="0"/>
        <v>9600</v>
      </c>
      <c r="K8" s="10" t="s">
        <v>59</v>
      </c>
    </row>
    <row r="9" spans="2:12" s="4" customFormat="1" ht="23.55" customHeight="1">
      <c r="B9" s="53"/>
      <c r="C9" s="32" t="s">
        <v>19</v>
      </c>
      <c r="D9" s="32"/>
      <c r="E9" s="6">
        <v>150</v>
      </c>
      <c r="F9" s="30" t="s">
        <v>48</v>
      </c>
      <c r="G9" s="18" t="s">
        <v>31</v>
      </c>
      <c r="H9" s="9">
        <v>2</v>
      </c>
      <c r="I9" s="17">
        <v>1</v>
      </c>
      <c r="J9" s="7">
        <f t="shared" si="0"/>
        <v>300</v>
      </c>
      <c r="K9" s="10" t="s">
        <v>35</v>
      </c>
    </row>
    <row r="10" spans="2:12" s="4" customFormat="1" ht="23.55" customHeight="1">
      <c r="B10" s="53"/>
      <c r="C10" s="32" t="s">
        <v>24</v>
      </c>
      <c r="D10" s="32"/>
      <c r="E10" s="6">
        <v>400</v>
      </c>
      <c r="F10" s="30"/>
      <c r="G10" s="15" t="s">
        <v>11</v>
      </c>
      <c r="H10" s="9">
        <v>2</v>
      </c>
      <c r="I10" s="17">
        <v>1</v>
      </c>
      <c r="J10" s="7">
        <f t="shared" si="0"/>
        <v>800</v>
      </c>
      <c r="K10" s="10" t="s">
        <v>34</v>
      </c>
    </row>
    <row r="11" spans="2:12" s="4" customFormat="1" ht="23.55" customHeight="1">
      <c r="B11" s="53"/>
      <c r="C11" s="32" t="s">
        <v>20</v>
      </c>
      <c r="D11" s="32"/>
      <c r="E11" s="6">
        <v>220</v>
      </c>
      <c r="F11" s="30">
        <v>150</v>
      </c>
      <c r="G11" s="15" t="s">
        <v>11</v>
      </c>
      <c r="H11" s="9">
        <v>4</v>
      </c>
      <c r="I11" s="17">
        <v>1</v>
      </c>
      <c r="J11" s="7">
        <f t="shared" si="0"/>
        <v>880</v>
      </c>
      <c r="K11" s="10" t="s">
        <v>23</v>
      </c>
    </row>
    <row r="12" spans="2:12" s="4" customFormat="1" ht="23.55" customHeight="1">
      <c r="B12" s="53"/>
      <c r="C12" s="32" t="s">
        <v>32</v>
      </c>
      <c r="D12" s="32"/>
      <c r="E12" s="6">
        <v>300</v>
      </c>
      <c r="F12" s="30"/>
      <c r="G12" s="15" t="s">
        <v>11</v>
      </c>
      <c r="H12" s="9">
        <v>4</v>
      </c>
      <c r="I12" s="17">
        <v>1</v>
      </c>
      <c r="J12" s="7">
        <f t="shared" si="0"/>
        <v>1200</v>
      </c>
      <c r="K12" s="10" t="s">
        <v>33</v>
      </c>
    </row>
    <row r="13" spans="2:12" s="4" customFormat="1" ht="23.55" customHeight="1">
      <c r="B13" s="53"/>
      <c r="C13" s="32" t="s">
        <v>37</v>
      </c>
      <c r="D13" s="32"/>
      <c r="E13" s="6">
        <v>500</v>
      </c>
      <c r="F13" s="30"/>
      <c r="G13" s="15" t="s">
        <v>11</v>
      </c>
      <c r="H13" s="9">
        <v>2</v>
      </c>
      <c r="I13" s="17">
        <v>1</v>
      </c>
      <c r="J13" s="7">
        <f t="shared" si="0"/>
        <v>1000</v>
      </c>
      <c r="K13" s="10" t="s">
        <v>38</v>
      </c>
    </row>
    <row r="14" spans="2:12" s="4" customFormat="1" ht="23.55" customHeight="1">
      <c r="B14" s="53"/>
      <c r="C14" s="32" t="s">
        <v>21</v>
      </c>
      <c r="D14" s="32"/>
      <c r="E14" s="6">
        <v>15</v>
      </c>
      <c r="F14" s="30"/>
      <c r="G14" s="15" t="s">
        <v>11</v>
      </c>
      <c r="H14" s="9">
        <v>200</v>
      </c>
      <c r="I14" s="17">
        <v>1</v>
      </c>
      <c r="J14" s="7">
        <f t="shared" si="0"/>
        <v>3000</v>
      </c>
      <c r="K14" s="10" t="s">
        <v>22</v>
      </c>
    </row>
    <row r="15" spans="2:12" s="4" customFormat="1" ht="23.55" customHeight="1">
      <c r="B15" s="53"/>
      <c r="C15" s="55" t="s">
        <v>15</v>
      </c>
      <c r="D15" s="32"/>
      <c r="E15" s="6">
        <v>150</v>
      </c>
      <c r="F15" s="30"/>
      <c r="G15" s="15" t="s">
        <v>11</v>
      </c>
      <c r="H15" s="9">
        <v>15</v>
      </c>
      <c r="I15" s="17">
        <v>1</v>
      </c>
      <c r="J15" s="7">
        <f t="shared" si="0"/>
        <v>2250</v>
      </c>
      <c r="K15" s="10" t="s">
        <v>36</v>
      </c>
    </row>
    <row r="16" spans="2:12" s="4" customFormat="1" ht="23.55" customHeight="1">
      <c r="B16" s="53"/>
      <c r="C16" s="32" t="s">
        <v>29</v>
      </c>
      <c r="D16" s="32"/>
      <c r="E16" s="6">
        <v>3000</v>
      </c>
      <c r="F16" s="30" t="s">
        <v>49</v>
      </c>
      <c r="G16" s="18" t="s">
        <v>30</v>
      </c>
      <c r="H16" s="9">
        <v>2</v>
      </c>
      <c r="I16" s="17">
        <v>1</v>
      </c>
      <c r="J16" s="7">
        <f t="shared" si="0"/>
        <v>6000</v>
      </c>
      <c r="K16" s="10" t="s">
        <v>52</v>
      </c>
    </row>
    <row r="17" spans="2:12" s="4" customFormat="1" ht="23.55" customHeight="1">
      <c r="B17" s="53"/>
      <c r="C17" s="32" t="s">
        <v>40</v>
      </c>
      <c r="D17" s="32"/>
      <c r="E17" s="6">
        <v>30</v>
      </c>
      <c r="F17" s="30"/>
      <c r="G17" s="18" t="s">
        <v>11</v>
      </c>
      <c r="H17" s="9">
        <v>200</v>
      </c>
      <c r="I17" s="17">
        <v>1</v>
      </c>
      <c r="J17" s="7">
        <f t="shared" si="0"/>
        <v>6000</v>
      </c>
      <c r="K17" s="10" t="s">
        <v>54</v>
      </c>
    </row>
    <row r="18" spans="2:12" s="4" customFormat="1" ht="23.55" customHeight="1">
      <c r="B18" s="54"/>
      <c r="C18" s="32" t="s">
        <v>41</v>
      </c>
      <c r="D18" s="32"/>
      <c r="E18" s="6">
        <v>45</v>
      </c>
      <c r="F18" s="30" t="s">
        <v>49</v>
      </c>
      <c r="G18" s="18" t="s">
        <v>11</v>
      </c>
      <c r="H18" s="9">
        <v>120</v>
      </c>
      <c r="I18" s="17">
        <v>1</v>
      </c>
      <c r="J18" s="7">
        <f t="shared" si="0"/>
        <v>5400</v>
      </c>
      <c r="K18" s="10" t="s">
        <v>53</v>
      </c>
    </row>
    <row r="19" spans="2:12" s="4" customFormat="1" ht="23.55" customHeight="1">
      <c r="B19" s="16" t="s">
        <v>13</v>
      </c>
      <c r="C19" s="55" t="s">
        <v>13</v>
      </c>
      <c r="D19" s="32"/>
      <c r="E19" s="6">
        <v>3000</v>
      </c>
      <c r="F19" s="30" t="s">
        <v>50</v>
      </c>
      <c r="G19" s="18" t="s">
        <v>10</v>
      </c>
      <c r="H19" s="9">
        <v>1</v>
      </c>
      <c r="I19" s="17">
        <v>1</v>
      </c>
      <c r="J19" s="7">
        <f t="shared" si="0"/>
        <v>3000</v>
      </c>
      <c r="K19" s="10" t="s">
        <v>27</v>
      </c>
    </row>
    <row r="20" spans="2:12" s="4" customFormat="1" ht="23.55" customHeight="1">
      <c r="B20" s="16" t="s">
        <v>12</v>
      </c>
      <c r="C20" s="55" t="s">
        <v>12</v>
      </c>
      <c r="D20" s="32"/>
      <c r="E20" s="6">
        <v>8000</v>
      </c>
      <c r="F20" s="30" t="s">
        <v>51</v>
      </c>
      <c r="G20" s="18" t="s">
        <v>10</v>
      </c>
      <c r="H20" s="9">
        <v>1</v>
      </c>
      <c r="I20" s="17">
        <v>1</v>
      </c>
      <c r="J20" s="7">
        <f t="shared" si="0"/>
        <v>8000</v>
      </c>
      <c r="K20" s="10" t="s">
        <v>58</v>
      </c>
    </row>
    <row r="21" spans="2:12" s="11" customFormat="1" ht="23.55" customHeight="1">
      <c r="B21" s="49" t="s">
        <v>6</v>
      </c>
      <c r="C21" s="50"/>
      <c r="D21" s="50"/>
      <c r="E21" s="50"/>
      <c r="F21" s="50"/>
      <c r="G21" s="50"/>
      <c r="H21" s="50"/>
      <c r="I21" s="51"/>
      <c r="J21" s="7">
        <f>SUM(J4:J20)</f>
        <v>70280</v>
      </c>
      <c r="K21" s="25"/>
      <c r="L21" s="4"/>
    </row>
    <row r="22" spans="2:12" s="11" customFormat="1" ht="23.55" customHeight="1">
      <c r="B22" s="43" t="s">
        <v>8</v>
      </c>
      <c r="C22" s="44"/>
      <c r="D22" s="44"/>
      <c r="E22" s="44"/>
      <c r="F22" s="44"/>
      <c r="G22" s="44"/>
      <c r="H22" s="44"/>
      <c r="I22" s="45"/>
      <c r="J22" s="7">
        <f>J21*0.1</f>
        <v>7028</v>
      </c>
      <c r="K22" s="26"/>
    </row>
    <row r="23" spans="2:12" s="12" customFormat="1" ht="23.55" customHeight="1">
      <c r="B23" s="46" t="s">
        <v>43</v>
      </c>
      <c r="C23" s="47"/>
      <c r="D23" s="47"/>
      <c r="E23" s="47"/>
      <c r="F23" s="47"/>
      <c r="G23" s="47"/>
      <c r="H23" s="47"/>
      <c r="I23" s="48"/>
      <c r="J23" s="7">
        <f>(J21+J22)*0.06</f>
        <v>4638.4799999999996</v>
      </c>
      <c r="K23" s="27"/>
      <c r="L23" s="11"/>
    </row>
    <row r="24" spans="2:12" ht="23.55" customHeight="1" thickBot="1">
      <c r="B24" s="40" t="s">
        <v>9</v>
      </c>
      <c r="C24" s="41"/>
      <c r="D24" s="41"/>
      <c r="E24" s="41"/>
      <c r="F24" s="41"/>
      <c r="G24" s="41"/>
      <c r="H24" s="41"/>
      <c r="I24" s="42"/>
      <c r="J24" s="13">
        <f>SUM(J21:J23)</f>
        <v>81946.48</v>
      </c>
      <c r="K24" s="14"/>
      <c r="L24" s="12"/>
    </row>
  </sheetData>
  <mergeCells count="24">
    <mergeCell ref="B24:I24"/>
    <mergeCell ref="B22:I22"/>
    <mergeCell ref="B23:I23"/>
    <mergeCell ref="B21:I21"/>
    <mergeCell ref="B4:B18"/>
    <mergeCell ref="C16:D16"/>
    <mergeCell ref="C12:D12"/>
    <mergeCell ref="C14:D14"/>
    <mergeCell ref="C17:D17"/>
    <mergeCell ref="C9:D9"/>
    <mergeCell ref="C20:D20"/>
    <mergeCell ref="C13:D13"/>
    <mergeCell ref="C18:D18"/>
    <mergeCell ref="C19:D19"/>
    <mergeCell ref="C15:D15"/>
    <mergeCell ref="C11:D11"/>
    <mergeCell ref="C10:D10"/>
    <mergeCell ref="B2:K2"/>
    <mergeCell ref="C8:D8"/>
    <mergeCell ref="C7:D7"/>
    <mergeCell ref="C3:D3"/>
    <mergeCell ref="C4:D4"/>
    <mergeCell ref="C5:D5"/>
    <mergeCell ref="C6:D6"/>
  </mergeCells>
  <phoneticPr fontId="7" type="noConversion"/>
  <pageMargins left="0.7" right="0.7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dcterms:created xsi:type="dcterms:W3CDTF">2006-09-13T03:21:00Z</dcterms:created>
  <dcterms:modified xsi:type="dcterms:W3CDTF">2021-12-06T08:47:06Z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7c08df9aaac94d24b4add545a9fef022</vt:lpwstr>
  </property>
</Properties>
</file>