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<sst xmlns="http://schemas.openxmlformats.org/spreadsheetml/2006/main" count="105">
  <si>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</si>
  <si>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</si>
  <si>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</si>
  <si>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</si>
  <si>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</si>
  <si>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</si>
  <si>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</si>
  <si>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</si>
  <si>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</si>
  <si>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</si>
  <si>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</si>
  <si>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</si>
  <si>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</si>
  <si>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</si>
  <si>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</si>
  <si>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</si>
  <si>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</si>
  <si>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</si>
  <si>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</si>
  <si>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</si>
  <si>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</si>
  <si>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</si>
  <si>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</si>
  <si>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</si>
  <si>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</si>
  <si>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</si>
  <si>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</si>
  <si>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</si>
  <si>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</si>
  <si>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</si>
  <si>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</si>
  <si>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</si>
  <si>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</si>
  <si>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</si>
  <si>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</si>
  <si>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</si>
  <si>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</si>
  <si>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</si>
  <si>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</si>
  <si>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</si>
  <si>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</si>
  <si>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</si>
  <si>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</si>
  <si>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</si>
  <si>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</si>
  <si>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</si>
  <si>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</si>
  <si>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</si>
  <si>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</si>
  <si>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</si>
  <si>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</si>
  <si>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</si>
  <si>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</si>
  <si>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</si>
  <si>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</si>
  <si>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</si>
  <si>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</si>
  <si>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业务经理</t>
  </si>
  <si>
    <t>发生地:</t>
  </si>
  <si>
    <t>深圳</t>
  </si>
  <si>
    <t>部门:</t>
  </si>
  <si>
    <t>会奖6部</t>
  </si>
  <si>
    <t>发生日期:</t>
  </si>
  <si>
    <t>报销日期:</t>
  </si>
  <si>
    <t>1.30</t>
  </si>
  <si>
    <t>团号:</t>
  </si>
  <si>
    <t>HMEA-180106-STY225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</si>
  <si>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</si>
  <si>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</si>
  <si>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</si>
  <si>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</si>
  <si>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</si>
  <si>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</si>
  <si>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</si>
  <si>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</si>
  <si>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</si>
  <si>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</si>
  <si>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1.12 运送试驾车</t>
  </si>
  <si>
    <t>1.13 运送试驾车</t>
  </si>
  <si>
    <t>1.13 深圳机酒店-机场</t>
  </si>
  <si>
    <t>1.13 机场-家</t>
  </si>
  <si>
    <t>1.15 家-机场</t>
  </si>
  <si>
    <t>1.17 机场-家</t>
  </si>
  <si>
    <t>1.6 家-机场</t>
  </si>
  <si>
    <t>住宿费</t>
  </si>
  <si>
    <t>上海住宿胡金磊、杨宗霖两晚</t>
  </si>
  <si>
    <t>餐费</t>
  </si>
  <si>
    <t>1.7 晚餐</t>
  </si>
  <si>
    <t>1.13 午餐</t>
  </si>
  <si>
    <t>1.15 胡金磊、杨宗霖两人午餐</t>
  </si>
  <si>
    <t>1.16 晚餐</t>
  </si>
  <si>
    <t>1.17 胡金磊、杨宗霖机场两人午餐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</si>
  <si>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</si>
  <si>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</si>
  <si>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</si>
  <si>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</si>
  <si>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</si>
  <si>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</si>
  <si>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</si>
  <si>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</si>
  <si>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</si>
  <si>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</si>
  <si>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深圳、上海</t>
  </si>
  <si>
    <t>1.6-1.7、1.13</t>
  </si>
  <si>
    <t>1.8-1.12、1.15-1.17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</si>
</sst>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8" workbookViewId="0">
      <selection activeCell="J58" sqref="J58"/>
    </sheetView>
  </sheetViews>
  <sheetFormatPr defaultColWidth="9" defaultRowHeight="21" customHeight="1"/>
  <cols>
    <col min="1" max="1" width="9" style="61"/>
    <col min="2" max="2" width="16.75" customWidth="1"/>
    <col min="3" max="3" width="11.8916666666667" style="62"/>
    <col min="5" max="5" width="13.108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4"/>
      <c r="J8" s="95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4"/>
      <c r="J9" s="96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4"/>
      <c r="J10" s="96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4"/>
      <c r="J11" s="96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4"/>
      <c r="J12" s="96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7"/>
      <c r="J13" s="98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4"/>
      <c r="J14" s="95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4"/>
      <c r="J15" s="96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7"/>
      <c r="J16" s="98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4"/>
      <c r="J17" s="99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4"/>
      <c r="J18" s="100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4"/>
      <c r="J19" s="100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4"/>
      <c r="J20" s="100"/>
    </row>
    <row r="21" s="60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7"/>
      <c r="J21" s="101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4"/>
      <c r="J22" s="99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4"/>
      <c r="J23" s="100"/>
    </row>
    <row r="24" s="60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7"/>
      <c r="J24" s="101"/>
    </row>
    <row r="25" customHeight="1" spans="1:10">
      <c r="A25" s="78">
        <v>5</v>
      </c>
      <c r="B25" s="79" t="s">
        <v>27</v>
      </c>
      <c r="C25" s="80">
        <v>30000</v>
      </c>
      <c r="D25" s="78">
        <v>1</v>
      </c>
      <c r="E25" s="80">
        <f t="shared" si="2"/>
        <v>30000</v>
      </c>
      <c r="F25" s="73">
        <v>0</v>
      </c>
      <c r="G25" s="73">
        <v>0</v>
      </c>
      <c r="H25" s="73">
        <f t="shared" si="0"/>
        <v>0</v>
      </c>
      <c r="I25" s="94"/>
      <c r="J25" s="95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4"/>
      <c r="J26" s="96"/>
    </row>
    <row r="27" s="60" customFormat="1" customHeight="1" spans="1:10">
      <c r="A27" s="75"/>
      <c r="B27" s="76" t="s">
        <v>29</v>
      </c>
      <c r="C27" s="77">
        <f>SUM(C25)</f>
        <v>30000</v>
      </c>
      <c r="D27" s="77">
        <f t="shared" ref="D27:E27" si="9">SUM(D25)</f>
        <v>1</v>
      </c>
      <c r="E27" s="77">
        <f t="shared" si="9"/>
        <v>30000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7"/>
      <c r="J27" s="98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4"/>
      <c r="J28" s="95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4"/>
      <c r="J29" s="100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4"/>
      <c r="J30" s="100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4"/>
      <c r="J31" s="100"/>
    </row>
    <row r="32" s="60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7"/>
      <c r="J32" s="101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4"/>
      <c r="J34" s="103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4"/>
      <c r="J35" s="103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4"/>
      <c r="J36" s="103"/>
    </row>
    <row r="37" s="60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7"/>
      <c r="J37" s="104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4"/>
      <c r="J38" s="99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4"/>
      <c r="J39" s="100"/>
    </row>
    <row r="40" s="60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7"/>
      <c r="J40" s="101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4"/>
      <c r="J41" s="95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4"/>
      <c r="J42" s="96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4"/>
      <c r="J43" s="96"/>
    </row>
    <row r="44" s="60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7"/>
      <c r="J44" s="98"/>
    </row>
    <row r="45" customHeight="1" spans="1:10">
      <c r="A45" s="78">
        <v>10</v>
      </c>
      <c r="B45" s="72" t="s">
        <v>41</v>
      </c>
      <c r="C45" s="73">
        <v>0</v>
      </c>
      <c r="D45" s="74">
        <v>1</v>
      </c>
      <c r="E45" s="73">
        <f t="shared" si="2"/>
        <v>0</v>
      </c>
      <c r="F45" s="73">
        <v>0</v>
      </c>
      <c r="G45" s="73">
        <v>0</v>
      </c>
      <c r="H45" s="73">
        <f t="shared" si="0"/>
        <v>0</v>
      </c>
      <c r="I45" s="94"/>
      <c r="J45" s="102"/>
    </row>
    <row r="46" customHeight="1" spans="1:10">
      <c r="A46" s="84"/>
      <c r="B46" s="72"/>
      <c r="C46" s="73"/>
      <c r="D46" s="74"/>
      <c r="E46" s="73"/>
      <c r="F46" s="73">
        <v>0</v>
      </c>
      <c r="G46" s="73">
        <v>0</v>
      </c>
      <c r="H46" s="73">
        <f t="shared" ref="H46:H51" si="19">F46+G46</f>
        <v>0</v>
      </c>
      <c r="I46" s="94"/>
      <c r="J46" s="103"/>
    </row>
    <row r="47" customHeight="1" spans="1:10">
      <c r="A47" s="84"/>
      <c r="B47" s="72"/>
      <c r="C47" s="73"/>
      <c r="D47" s="74"/>
      <c r="E47" s="73"/>
      <c r="F47" s="73">
        <v>0</v>
      </c>
      <c r="G47" s="73">
        <v>0</v>
      </c>
      <c r="H47" s="73">
        <f t="shared" si="19"/>
        <v>0</v>
      </c>
      <c r="I47" s="94"/>
      <c r="J47" s="103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4"/>
      <c r="J48" s="103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4"/>
      <c r="J49" s="103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4"/>
      <c r="J50" s="103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4"/>
      <c r="J51" s="103"/>
    </row>
    <row r="52" s="60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1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7"/>
      <c r="J52" s="104"/>
    </row>
    <row r="53" customHeight="1" spans="1:10">
      <c r="A53" s="75"/>
      <c r="B53" s="76" t="s">
        <v>43</v>
      </c>
      <c r="C53" s="77">
        <f>SUM(C52,C44,C40,C37,C32,C27,C24,C21,C16,C13)</f>
        <v>30000</v>
      </c>
      <c r="D53" s="77">
        <f t="shared" ref="D53:H53" si="22">SUM(D52,D44,D40,D37,D32,D27,D24,D21,D16,D13)</f>
        <v>2</v>
      </c>
      <c r="E53" s="77">
        <f t="shared" si="22"/>
        <v>30000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7"/>
      <c r="J53" s="105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6" t="s">
        <v>48</v>
      </c>
    </row>
    <row r="58" customHeight="1" spans="1:9">
      <c r="A58" s="88">
        <f>E53</f>
        <v>30000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7">
        <f>A58-C58</f>
        <v>30000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D51" sqref="D51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4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3"/>
    </row>
    <row r="7" ht="20.1" customHeight="1" spans="2:11">
      <c r="B7" s="8"/>
      <c r="C7" s="9"/>
      <c r="D7" s="10" t="s">
        <v>62</v>
      </c>
      <c r="E7" s="10"/>
      <c r="F7" s="11">
        <v>1.6</v>
      </c>
      <c r="G7" s="11"/>
      <c r="H7" s="10" t="s">
        <v>63</v>
      </c>
      <c r="I7" s="44"/>
      <c r="J7" s="45" t="s">
        <v>64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7"/>
      <c r="J8" s="15" t="s">
        <v>66</v>
      </c>
      <c r="K8" s="4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9"/>
      <c r="J11" s="50"/>
      <c r="K11" s="51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16.6</v>
      </c>
      <c r="H12" s="25">
        <v>16.6</v>
      </c>
      <c r="I12" s="49"/>
      <c r="J12" s="50"/>
      <c r="K12" s="51" t="s">
        <v>77</v>
      </c>
    </row>
    <row r="13" ht="20.1" customHeight="1" spans="2:11">
      <c r="B13" s="22"/>
      <c r="C13" s="23"/>
      <c r="D13" s="26"/>
      <c r="E13" s="29"/>
      <c r="F13" s="30"/>
      <c r="G13" s="25">
        <v>16.18</v>
      </c>
      <c r="H13" s="25">
        <v>16.18</v>
      </c>
      <c r="I13" s="49"/>
      <c r="J13" s="50"/>
      <c r="K13" s="51" t="s">
        <v>78</v>
      </c>
    </row>
    <row r="14" ht="20.1" customHeight="1" spans="2:11">
      <c r="B14" s="22"/>
      <c r="C14" s="23"/>
      <c r="D14" s="26"/>
      <c r="E14" s="29"/>
      <c r="F14" s="30"/>
      <c r="G14" s="25">
        <v>93.72</v>
      </c>
      <c r="H14" s="25">
        <v>93.72</v>
      </c>
      <c r="I14" s="49"/>
      <c r="J14" s="50"/>
      <c r="K14" s="51" t="s">
        <v>79</v>
      </c>
    </row>
    <row r="15" ht="20.1" customHeight="1" spans="2:11">
      <c r="B15" s="22"/>
      <c r="C15" s="23"/>
      <c r="D15" s="26"/>
      <c r="E15" s="29"/>
      <c r="F15" s="30"/>
      <c r="G15" s="25">
        <v>165.84</v>
      </c>
      <c r="H15" s="25">
        <v>165.84</v>
      </c>
      <c r="I15" s="49"/>
      <c r="J15" s="50"/>
      <c r="K15" s="51" t="s">
        <v>80</v>
      </c>
    </row>
    <row r="16" ht="20.1" customHeight="1" spans="2:11">
      <c r="B16" s="22"/>
      <c r="C16" s="23"/>
      <c r="D16" s="26"/>
      <c r="E16" s="29"/>
      <c r="F16" s="30"/>
      <c r="G16" s="25">
        <v>197.61</v>
      </c>
      <c r="H16" s="25">
        <v>197.61</v>
      </c>
      <c r="I16" s="49"/>
      <c r="J16" s="50"/>
      <c r="K16" s="51" t="s">
        <v>81</v>
      </c>
    </row>
    <row r="17" ht="20.1" customHeight="1" spans="2:11">
      <c r="B17" s="22"/>
      <c r="C17" s="23"/>
      <c r="D17" s="26"/>
      <c r="E17" s="29"/>
      <c r="F17" s="30"/>
      <c r="G17" s="25">
        <v>67.38</v>
      </c>
      <c r="H17" s="25">
        <v>67.38</v>
      </c>
      <c r="I17" s="49"/>
      <c r="J17" s="50"/>
      <c r="K17" s="51" t="s">
        <v>82</v>
      </c>
    </row>
    <row r="18" ht="20.1" customHeight="1" spans="2:11">
      <c r="B18" s="22"/>
      <c r="C18" s="23"/>
      <c r="D18" s="26"/>
      <c r="E18" s="31"/>
      <c r="F18" s="32"/>
      <c r="G18" s="25">
        <v>205</v>
      </c>
      <c r="H18" s="25">
        <v>205</v>
      </c>
      <c r="I18" s="49"/>
      <c r="J18" s="50"/>
      <c r="K18" s="51" t="s">
        <v>83</v>
      </c>
    </row>
    <row r="19" ht="20.1" customHeight="1" spans="2:11">
      <c r="B19" s="22">
        <v>3</v>
      </c>
      <c r="C19" s="23"/>
      <c r="D19" s="26"/>
      <c r="E19" s="22" t="s">
        <v>84</v>
      </c>
      <c r="F19" s="23"/>
      <c r="G19" s="25">
        <v>1058</v>
      </c>
      <c r="H19" s="25">
        <v>1058</v>
      </c>
      <c r="I19" s="49"/>
      <c r="J19" s="50"/>
      <c r="K19" s="51" t="s">
        <v>85</v>
      </c>
    </row>
    <row r="20" ht="20.1" customHeight="1" spans="2:13">
      <c r="B20" s="22"/>
      <c r="C20" s="23"/>
      <c r="D20" s="26"/>
      <c r="E20" s="27" t="s">
        <v>86</v>
      </c>
      <c r="F20" s="28"/>
      <c r="G20" s="25">
        <v>97.91</v>
      </c>
      <c r="H20" s="25">
        <v>97.91</v>
      </c>
      <c r="I20" s="49"/>
      <c r="J20" s="50"/>
      <c r="K20" s="51" t="s">
        <v>87</v>
      </c>
      <c r="L20" s="52"/>
      <c r="M20" s="52"/>
    </row>
    <row r="21" ht="20.1" customHeight="1" spans="2:11">
      <c r="B21" s="22"/>
      <c r="C21" s="23"/>
      <c r="D21" s="26"/>
      <c r="E21" s="29"/>
      <c r="F21" s="30"/>
      <c r="G21" s="25">
        <v>91</v>
      </c>
      <c r="H21" s="25">
        <v>91</v>
      </c>
      <c r="I21" s="49"/>
      <c r="J21" s="50"/>
      <c r="K21" s="51" t="s">
        <v>88</v>
      </c>
    </row>
    <row r="22" ht="20.1" customHeight="1" spans="2:11">
      <c r="B22" s="22"/>
      <c r="C22" s="23"/>
      <c r="D22" s="26"/>
      <c r="E22" s="29"/>
      <c r="F22" s="30"/>
      <c r="G22" s="25">
        <v>111.5</v>
      </c>
      <c r="H22" s="25">
        <v>111.5</v>
      </c>
      <c r="I22" s="49"/>
      <c r="J22" s="50"/>
      <c r="K22" s="51" t="s">
        <v>89</v>
      </c>
    </row>
    <row r="23" ht="20.1" customHeight="1" spans="2:11">
      <c r="B23" s="22"/>
      <c r="C23" s="23"/>
      <c r="D23" s="26"/>
      <c r="E23" s="29"/>
      <c r="F23" s="30"/>
      <c r="G23" s="25">
        <v>106</v>
      </c>
      <c r="H23" s="25">
        <v>106</v>
      </c>
      <c r="I23" s="49"/>
      <c r="J23" s="50"/>
      <c r="K23" s="51" t="s">
        <v>90</v>
      </c>
    </row>
    <row r="24" ht="20.1" customHeight="1" spans="2:11">
      <c r="B24" s="22">
        <v>4</v>
      </c>
      <c r="C24" s="23"/>
      <c r="D24" s="26"/>
      <c r="E24" s="31"/>
      <c r="F24" s="32"/>
      <c r="G24" s="25">
        <v>123</v>
      </c>
      <c r="H24" s="25">
        <v>123</v>
      </c>
      <c r="I24" s="49"/>
      <c r="J24" s="50"/>
      <c r="K24" s="51" t="s">
        <v>91</v>
      </c>
    </row>
    <row r="25" ht="20.1" customHeight="1" spans="2:11">
      <c r="B25" s="22">
        <v>5</v>
      </c>
      <c r="C25" s="23"/>
      <c r="D25" s="24" t="s">
        <v>41</v>
      </c>
      <c r="E25" s="27" t="s">
        <v>92</v>
      </c>
      <c r="F25" s="28"/>
      <c r="G25" s="25">
        <v>5</v>
      </c>
      <c r="H25" s="25">
        <v>5</v>
      </c>
      <c r="I25" s="49"/>
      <c r="J25" s="50"/>
      <c r="K25" s="51" t="s">
        <v>77</v>
      </c>
    </row>
    <row r="26" ht="20.1" customHeight="1" spans="2:11">
      <c r="B26" s="22"/>
      <c r="C26" s="23"/>
      <c r="D26" s="33"/>
      <c r="E26" s="29"/>
      <c r="F26" s="30"/>
      <c r="G26" s="25">
        <v>5</v>
      </c>
      <c r="H26" s="25">
        <v>5</v>
      </c>
      <c r="I26" s="49"/>
      <c r="J26" s="50"/>
      <c r="K26" s="51" t="s">
        <v>78</v>
      </c>
    </row>
    <row r="27" ht="20.1" customHeight="1" spans="2:11">
      <c r="B27" s="22"/>
      <c r="C27" s="23"/>
      <c r="D27" s="33"/>
      <c r="E27" s="29"/>
      <c r="F27" s="30"/>
      <c r="G27" s="25">
        <v>10</v>
      </c>
      <c r="H27" s="25">
        <v>10</v>
      </c>
      <c r="I27" s="49"/>
      <c r="J27" s="50"/>
      <c r="K27" s="51" t="s">
        <v>79</v>
      </c>
    </row>
    <row r="28" ht="20.1" customHeight="1" spans="2:11">
      <c r="B28" s="22"/>
      <c r="C28" s="23"/>
      <c r="D28" s="33"/>
      <c r="E28" s="29"/>
      <c r="F28" s="30"/>
      <c r="G28" s="25">
        <v>5</v>
      </c>
      <c r="H28" s="25">
        <v>5</v>
      </c>
      <c r="I28" s="49"/>
      <c r="J28" s="50"/>
      <c r="K28" s="51" t="s">
        <v>80</v>
      </c>
    </row>
    <row r="29" ht="20.1" customHeight="1" spans="2:11">
      <c r="B29" s="22"/>
      <c r="C29" s="23"/>
      <c r="D29" s="33"/>
      <c r="E29" s="29"/>
      <c r="F29" s="30"/>
      <c r="G29" s="25">
        <v>10</v>
      </c>
      <c r="H29" s="25">
        <v>10</v>
      </c>
      <c r="I29" s="49"/>
      <c r="J29" s="50"/>
      <c r="K29" s="51" t="s">
        <v>81</v>
      </c>
    </row>
    <row r="30" ht="20.1" customHeight="1" spans="2:11">
      <c r="B30" s="22"/>
      <c r="C30" s="23"/>
      <c r="D30" s="33"/>
      <c r="E30" s="31"/>
      <c r="F30" s="32"/>
      <c r="G30" s="25">
        <v>5</v>
      </c>
      <c r="H30" s="25">
        <v>5</v>
      </c>
      <c r="I30" s="49"/>
      <c r="J30" s="50"/>
      <c r="K30" s="51" t="s">
        <v>82</v>
      </c>
    </row>
    <row r="31" ht="20.1" customHeight="1" spans="2:11">
      <c r="B31" s="22">
        <v>6</v>
      </c>
      <c r="C31" s="23"/>
      <c r="D31" s="26"/>
      <c r="E31" s="34"/>
      <c r="F31" s="34"/>
      <c r="G31" s="25">
        <v>0</v>
      </c>
      <c r="H31" s="25"/>
      <c r="I31" s="49"/>
      <c r="J31" s="50"/>
      <c r="K31" s="51"/>
    </row>
    <row r="32" ht="20.1" customHeight="1" spans="2:11">
      <c r="B32" s="22">
        <v>7</v>
      </c>
      <c r="C32" s="23"/>
      <c r="D32" s="35"/>
      <c r="E32" s="34"/>
      <c r="F32" s="34"/>
      <c r="G32" s="25">
        <v>0</v>
      </c>
      <c r="H32" s="25"/>
      <c r="I32" s="49"/>
      <c r="J32" s="50"/>
      <c r="K32" s="51"/>
    </row>
    <row r="33" ht="20.1" customHeight="1" spans="2:11">
      <c r="B33" s="19" t="s">
        <v>43</v>
      </c>
      <c r="C33" s="36"/>
      <c r="D33" s="36"/>
      <c r="E33" s="36"/>
      <c r="F33" s="20"/>
      <c r="G33" s="37">
        <f>SUM(G11:G32)</f>
        <v>2389.74</v>
      </c>
      <c r="H33" s="37">
        <f>SUM(H11:H32)</f>
        <v>2389.74</v>
      </c>
      <c r="I33" s="53">
        <f>SUM(I11:J32)</f>
        <v>0</v>
      </c>
      <c r="J33" s="54"/>
      <c r="K33" s="55"/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56"/>
      <c r="K34" s="16"/>
    </row>
    <row r="35" ht="20.1" customHeight="1" spans="2:11">
      <c r="B35" s="21" t="s">
        <v>70</v>
      </c>
      <c r="C35" s="21"/>
      <c r="D35" s="21"/>
      <c r="E35" s="21"/>
      <c r="F35" s="21"/>
      <c r="G35" s="21" t="s">
        <v>93</v>
      </c>
      <c r="H35" s="21"/>
      <c r="I35" s="21"/>
      <c r="J35" s="21"/>
      <c r="K35" s="21" t="s">
        <v>94</v>
      </c>
    </row>
    <row r="36" ht="20.1" customHeight="1" spans="2:11">
      <c r="B36" s="38">
        <f>H33</f>
        <v>2389.74</v>
      </c>
      <c r="C36" s="38"/>
      <c r="D36" s="38"/>
      <c r="E36" s="38"/>
      <c r="F36" s="38"/>
      <c r="G36" s="38">
        <f>I33</f>
        <v>0</v>
      </c>
      <c r="H36" s="38"/>
      <c r="I36" s="38"/>
      <c r="J36" s="38"/>
      <c r="K36" s="57">
        <f>SUM(B36:J36)</f>
        <v>2389.74</v>
      </c>
    </row>
    <row r="37" ht="20.1" customHeight="1" spans="2:11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ht="20.1" customHeight="1" spans="2:11">
      <c r="B38" s="16" t="s">
        <v>95</v>
      </c>
      <c r="C38" s="16"/>
      <c r="D38" s="16"/>
      <c r="E38" s="16"/>
      <c r="F38" s="16" t="s">
        <v>50</v>
      </c>
      <c r="G38" s="16" t="s">
        <v>96</v>
      </c>
      <c r="H38" s="16"/>
      <c r="I38" s="16"/>
      <c r="J38" s="16" t="s">
        <v>52</v>
      </c>
      <c r="K38" s="16"/>
    </row>
    <row r="41" ht="18.75" spans="1:11">
      <c r="A41" s="2" t="s">
        <v>97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54</v>
      </c>
      <c r="E43" s="6"/>
      <c r="F43" s="7" t="s">
        <v>55</v>
      </c>
      <c r="G43" s="7"/>
      <c r="H43" s="6" t="s">
        <v>56</v>
      </c>
      <c r="I43" s="5"/>
      <c r="J43" s="7" t="s">
        <v>57</v>
      </c>
      <c r="K43" s="42"/>
    </row>
    <row r="44" ht="20.1" customHeight="1" spans="2:11">
      <c r="B44" s="8"/>
      <c r="C44" s="9"/>
      <c r="D44" s="10" t="s">
        <v>58</v>
      </c>
      <c r="E44" s="10"/>
      <c r="F44" s="11" t="s">
        <v>59</v>
      </c>
      <c r="G44" s="11"/>
      <c r="H44" s="10" t="s">
        <v>60</v>
      </c>
      <c r="I44" s="9"/>
      <c r="J44" s="11" t="s">
        <v>61</v>
      </c>
      <c r="K44" s="43"/>
    </row>
    <row r="45" ht="20.1" customHeight="1" spans="2:11">
      <c r="B45" s="8"/>
      <c r="C45" s="9"/>
      <c r="D45" s="10" t="s">
        <v>62</v>
      </c>
      <c r="E45" s="10"/>
      <c r="F45" s="11">
        <v>1.6</v>
      </c>
      <c r="G45" s="11"/>
      <c r="H45" s="10" t="s">
        <v>63</v>
      </c>
      <c r="I45" s="44"/>
      <c r="J45" s="45" t="s">
        <v>64</v>
      </c>
      <c r="K45" s="46"/>
    </row>
    <row r="46" ht="20.1" customHeight="1" spans="2:11">
      <c r="B46" s="12"/>
      <c r="C46" s="13"/>
      <c r="D46" s="14"/>
      <c r="E46" s="14"/>
      <c r="F46" s="15"/>
      <c r="G46" s="15"/>
      <c r="H46" s="14" t="s">
        <v>65</v>
      </c>
      <c r="I46" s="47"/>
      <c r="J46" s="15" t="s">
        <v>66</v>
      </c>
      <c r="K46" s="48"/>
    </row>
    <row r="47" ht="20.1" customHeight="1"/>
    <row r="48" ht="20.1" customHeight="1" spans="2:11">
      <c r="B48" s="34"/>
      <c r="C48" s="34"/>
      <c r="D48" s="39" t="s">
        <v>98</v>
      </c>
      <c r="E48" s="34" t="s">
        <v>99</v>
      </c>
      <c r="F48" s="34"/>
      <c r="G48" s="25" t="s">
        <v>100</v>
      </c>
      <c r="H48" s="25" t="s">
        <v>101</v>
      </c>
      <c r="I48" s="25" t="s">
        <v>43</v>
      </c>
      <c r="J48" s="25"/>
      <c r="K48" s="58" t="s">
        <v>72</v>
      </c>
    </row>
    <row r="49" ht="20.1" customHeight="1" spans="2:11">
      <c r="B49" s="34">
        <v>1</v>
      </c>
      <c r="C49" s="34"/>
      <c r="D49" s="40" t="s">
        <v>102</v>
      </c>
      <c r="E49" s="34" t="s">
        <v>103</v>
      </c>
      <c r="F49" s="34"/>
      <c r="G49" s="25">
        <v>200</v>
      </c>
      <c r="H49" s="25">
        <v>3</v>
      </c>
      <c r="I49" s="49">
        <f>G49*H49</f>
        <v>600</v>
      </c>
      <c r="J49" s="50"/>
      <c r="K49" s="59"/>
    </row>
    <row r="50" ht="20.1" customHeight="1" spans="2:11">
      <c r="B50" s="34">
        <v>2</v>
      </c>
      <c r="C50" s="34"/>
      <c r="D50" s="40" t="s">
        <v>102</v>
      </c>
      <c r="E50" s="34" t="s">
        <v>104</v>
      </c>
      <c r="F50" s="34"/>
      <c r="G50" s="25">
        <v>100</v>
      </c>
      <c r="H50" s="25">
        <v>8</v>
      </c>
      <c r="I50" s="49">
        <f t="shared" ref="I50:I51" si="0">G50*H50</f>
        <v>800</v>
      </c>
      <c r="J50" s="50"/>
      <c r="K50" s="59"/>
    </row>
    <row r="51" ht="20.1" customHeight="1" spans="2:11">
      <c r="B51" s="34">
        <v>3</v>
      </c>
      <c r="C51" s="34"/>
      <c r="D51" s="40"/>
      <c r="E51" s="34"/>
      <c r="F51" s="34"/>
      <c r="G51" s="25">
        <v>0</v>
      </c>
      <c r="H51" s="25"/>
      <c r="I51" s="49">
        <f t="shared" si="0"/>
        <v>0</v>
      </c>
      <c r="J51" s="50"/>
      <c r="K51" s="59"/>
    </row>
    <row r="52" ht="20.1" customHeight="1" spans="2:11">
      <c r="B52" s="19" t="s">
        <v>43</v>
      </c>
      <c r="C52" s="36"/>
      <c r="D52" s="36"/>
      <c r="E52" s="36"/>
      <c r="F52" s="20"/>
      <c r="G52" s="37"/>
      <c r="H52" s="37">
        <f>SUM(H34:H51)</f>
        <v>11</v>
      </c>
      <c r="I52" s="53">
        <f>SUM(I49:J51)</f>
        <v>1400</v>
      </c>
      <c r="J52" s="54"/>
      <c r="K52" s="55"/>
    </row>
    <row r="53" ht="20.1" customHeight="1" spans="2:11">
      <c r="B53" s="16" t="s">
        <v>95</v>
      </c>
      <c r="C53" s="16"/>
      <c r="D53" s="16"/>
      <c r="E53" s="16"/>
      <c r="F53" s="16" t="s">
        <v>50</v>
      </c>
      <c r="G53" s="16" t="s">
        <v>96</v>
      </c>
      <c r="H53" s="16"/>
      <c r="I53" s="16"/>
      <c r="J53" s="16" t="s">
        <v>52</v>
      </c>
      <c r="K5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E19:F19"/>
    <mergeCell ref="I19:J19"/>
    <mergeCell ref="B24:C24"/>
    <mergeCell ref="I24:J24"/>
    <mergeCell ref="B25:C25"/>
    <mergeCell ref="I25:J25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24"/>
    <mergeCell ref="D25:D32"/>
    <mergeCell ref="E12:F18"/>
    <mergeCell ref="E25:F30"/>
    <mergeCell ref="E20:F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2018-01-30T07:03:01Z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