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6ACB4DD6-E30B-4A1F-B30A-843416DEC6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预算单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11" i="3"/>
  <c r="G27" i="3"/>
  <c r="G26" i="3"/>
  <c r="G22" i="3"/>
  <c r="G35" i="3"/>
  <c r="G36" i="3"/>
  <c r="G37" i="3"/>
  <c r="G16" i="3"/>
  <c r="G31" i="3"/>
  <c r="G32" i="3"/>
  <c r="G33" i="3"/>
  <c r="G21" i="3"/>
  <c r="G23" i="3"/>
  <c r="G24" i="3"/>
  <c r="G25" i="3"/>
  <c r="G28" i="3"/>
  <c r="G7" i="3"/>
  <c r="G8" i="3"/>
  <c r="G9" i="3"/>
  <c r="G10" i="3"/>
  <c r="G12" i="3"/>
  <c r="G13" i="3"/>
  <c r="G14" i="3"/>
  <c r="G17" i="3"/>
  <c r="G18" i="3"/>
  <c r="G30" i="3"/>
  <c r="G20" i="3"/>
  <c r="G6" i="3"/>
  <c r="G29" i="3"/>
  <c r="G34" i="3"/>
  <c r="G19" i="3"/>
  <c r="G38" i="3"/>
  <c r="G39" i="3"/>
  <c r="G40" i="3"/>
  <c r="G41" i="3"/>
</calcChain>
</file>

<file path=xl/sharedStrings.xml><?xml version="1.0" encoding="utf-8"?>
<sst xmlns="http://schemas.openxmlformats.org/spreadsheetml/2006/main" count="79" uniqueCount="74">
  <si>
    <t xml:space="preserve">VENUE:                  </t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</si>
  <si>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</si>
  <si>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</si>
  <si>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</si>
  <si>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</si>
  <si>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</si>
  <si>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</si>
  <si>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</si>
  <si>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</si>
  <si>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主会场LED及音响设备</t>
  </si>
  <si>
    <t>背景板</t>
  </si>
  <si>
    <t>接待台背景板，木结构裱写真，5M×3M</t>
    <phoneticPr fontId="3" type="noConversion"/>
  </si>
  <si>
    <t>讲台贴</t>
  </si>
  <si>
    <t>指示牌</t>
  </si>
  <si>
    <t>木结构指示牌</t>
  </si>
  <si>
    <t>舞台地毯</t>
  </si>
  <si>
    <t>胸牌</t>
  </si>
  <si>
    <t>尺寸9×13cm，加挂绳</t>
    <phoneticPr fontId="3" type="noConversion"/>
  </si>
  <si>
    <t>餐券</t>
  </si>
  <si>
    <t>延展设计费用</t>
  </si>
  <si>
    <t>次</t>
  </si>
  <si>
    <t>搭建人工以及运输费用</t>
  </si>
  <si>
    <t>小计</t>
  </si>
  <si>
    <t>用餐</t>
  </si>
  <si>
    <t>第二天自助午餐</t>
  </si>
  <si>
    <t>自助午餐，按照酒店常规自助餐标准</t>
  </si>
  <si>
    <t>第二天圆桌晚宴</t>
  </si>
  <si>
    <t>茶歇</t>
    <phoneticPr fontId="3" type="noConversion"/>
  </si>
  <si>
    <t>晚宴红酒</t>
    <phoneticPr fontId="3" type="noConversion"/>
  </si>
  <si>
    <t>晚宴啤酒</t>
    <phoneticPr fontId="3" type="noConversion"/>
  </si>
  <si>
    <t>VIP房间物品</t>
    <phoneticPr fontId="3" type="noConversion"/>
  </si>
  <si>
    <t>工作人员</t>
  </si>
  <si>
    <t>往返交通</t>
  </si>
  <si>
    <t>住宿(2人一间)</t>
  </si>
  <si>
    <t>其他</t>
  </si>
  <si>
    <t>摄影</t>
  </si>
  <si>
    <t>总计</t>
  </si>
  <si>
    <t>服务费</t>
  </si>
  <si>
    <t>KT版，三面包台</t>
    <phoneticPr fontId="3" type="noConversion"/>
  </si>
  <si>
    <t>快递</t>
    <phoneticPr fontId="3" type="noConversion"/>
  </si>
  <si>
    <t>尺寸6×8cm，赠送</t>
    <phoneticPr fontId="3" type="noConversion"/>
  </si>
  <si>
    <t>工作人员费用</t>
    <phoneticPr fontId="3" type="noConversion"/>
  </si>
  <si>
    <t>2022年别克7区Q3区域会议</t>
    <phoneticPr fontId="3" type="noConversion"/>
  </si>
  <si>
    <t>2人北京往返威海</t>
    <phoneticPr fontId="3" type="noConversion"/>
  </si>
  <si>
    <t>含税合计（VAT6%）</t>
    <phoneticPr fontId="3" type="noConversion"/>
  </si>
  <si>
    <r>
      <t>不含税合计（VAT6%）</t>
    </r>
    <r>
      <rPr>
        <b/>
        <sz val="10"/>
        <color rgb="FFC00000"/>
        <rFont val="微软雅黑"/>
        <family val="2"/>
        <charset val="134"/>
      </rPr>
      <t>PO金额270000</t>
    </r>
    <phoneticPr fontId="3" type="noConversion"/>
  </si>
  <si>
    <t>曲阜香格里拉</t>
    <phoneticPr fontId="3" type="noConversion"/>
  </si>
  <si>
    <t>第一天全天报道，7.24</t>
    <phoneticPr fontId="3" type="noConversion"/>
  </si>
  <si>
    <t>第二天上午全员会，7.25</t>
    <phoneticPr fontId="3" type="noConversion"/>
  </si>
  <si>
    <t>单双同价  580含早</t>
    <phoneticPr fontId="3" type="noConversion"/>
  </si>
  <si>
    <t>2F齐鲁大宴会厅三分之二865平米，高8m，半天大会,课桌式</t>
    <phoneticPr fontId="3" type="noConversion"/>
  </si>
  <si>
    <t>25号全天，全天8小时会议跟拍3500 ，照片直播</t>
    <phoneticPr fontId="3" type="noConversion"/>
  </si>
  <si>
    <t>23日2人，24日5人，25日5人，26日2人</t>
    <phoneticPr fontId="3" type="noConversion"/>
  </si>
  <si>
    <r>
      <t>天骄干红单价518</t>
    </r>
    <r>
      <rPr>
        <sz val="10"/>
        <rFont val="Segoe UI Symbol"/>
        <family val="2"/>
      </rPr>
      <t>✘</t>
    </r>
    <r>
      <rPr>
        <sz val="10"/>
        <rFont val="微软雅黑"/>
        <family val="2"/>
        <charset val="134"/>
      </rPr>
      <t>24瓶（4箱+赠送4箱）=12432
舒富干红单价258</t>
    </r>
    <r>
      <rPr>
        <sz val="10"/>
        <rFont val="Segoe UI Symbol"/>
        <family val="2"/>
      </rPr>
      <t>✘</t>
    </r>
    <r>
      <rPr>
        <sz val="10"/>
        <rFont val="微软雅黑"/>
        <family val="2"/>
        <charset val="134"/>
      </rPr>
      <t>24瓶（4箱+赠送4箱）=6192
合计:18624，共96瓶</t>
    </r>
    <phoneticPr fontId="3" type="noConversion"/>
  </si>
  <si>
    <t>主会场LED P3，18*6=108平预估及音响设备（含V3+S3处理器、光纤电缆、小线阵4个全频+2个返送+2个低音、音响控台师等）</t>
    <phoneticPr fontId="3" type="noConversion"/>
  </si>
  <si>
    <t>大屏250*108+全套音响设备5000</t>
    <phoneticPr fontId="3" type="noConversion"/>
  </si>
  <si>
    <t>灰色拉绒，按120平计算</t>
    <phoneticPr fontId="3" type="noConversion"/>
  </si>
  <si>
    <t>青岛啤酒 小金棕瓶40箱，196ml*24瓶</t>
    <phoneticPr fontId="3" type="noConversion"/>
  </si>
  <si>
    <t>舞台增加板</t>
    <phoneticPr fontId="3" type="noConversion"/>
  </si>
  <si>
    <t>房间差价</t>
    <phoneticPr fontId="3" type="noConversion"/>
  </si>
  <si>
    <t>一间标间两晚，300*2=600元</t>
    <phoneticPr fontId="3" type="noConversion"/>
  </si>
  <si>
    <t>制作物快递</t>
    <phoneticPr fontId="3" type="noConversion"/>
  </si>
  <si>
    <t>主桌23人</t>
    <phoneticPr fontId="3" type="noConversion"/>
  </si>
  <si>
    <t>10人一桌，28桌</t>
    <phoneticPr fontId="3" type="noConversion"/>
  </si>
  <si>
    <t>200人</t>
    <phoneticPr fontId="3" type="noConversion"/>
  </si>
  <si>
    <t>房间送餐</t>
    <phoneticPr fontId="3" type="noConversion"/>
  </si>
  <si>
    <t>116+86=202元</t>
    <phoneticPr fontId="3" type="noConversion"/>
  </si>
  <si>
    <t>中餐厅零点</t>
    <phoneticPr fontId="3" type="noConversion"/>
  </si>
  <si>
    <t>25日晚</t>
    <phoneticPr fontId="3" type="noConversion"/>
  </si>
  <si>
    <t>6块舞台+6组铁架+运输</t>
    <phoneticPr fontId="3" type="noConversion"/>
  </si>
  <si>
    <t>KT版+铁架</t>
    <phoneticPr fontId="3" type="noConversion"/>
  </si>
  <si>
    <t>食品+零食（600水+零食419.6元）+茶叶（1800元）</t>
    <phoneticPr fontId="3" type="noConversion"/>
  </si>
  <si>
    <t>麦标套</t>
    <phoneticPr fontId="3" type="noConversion"/>
  </si>
  <si>
    <t>亚克力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</si>
</sst>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3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1"/>
      <color rgb="FFFF0000"/>
      <name val="等线"/>
      <family val="3"/>
      <charset val="134"/>
      <scheme val="minor"/>
    </font>
    <font>
      <b/>
      <sz val="10"/>
      <color rgb="FFC00000"/>
      <name val="微软雅黑"/>
      <family val="2"/>
      <charset val="134"/>
    </font>
    <font>
      <sz val="10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4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76" fontId="6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77" fontId="0" fillId="0" borderId="0" xfId="0" applyNumberFormat="1"/>
  </cellXfs>
  <cellStyles count="3">
    <cellStyle name="常规" xfId="0" builtinId="0"/>
    <cellStyle name="常规 2" xfId="2" xr:uid="{EBE33109-AA57-4B55-BE5B-45D8AE050E52}"/>
    <cellStyle name="常规 4" xfId="1" xr:uid="{2B2AA9FD-1BB5-4EC5-B84D-3F5B85D47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86758-5F52-4BB3-BD9C-EBE131DE1465}">
  <dimension ref="A1:I41"/>
  <sheetViews>
    <sheetView tabSelected="1" topLeftCell="A22" workbookViewId="0">
      <selection activeCell="J33" sqref="J33"/>
    </sheetView>
  </sheetViews>
  <sheetFormatPr defaultRowHeight="13.8"/>
  <cols>
    <col min="1" max="1" width="10.44140625" customWidth="1"/>
    <col min="2" max="2" width="40.5546875" customWidth="1"/>
    <col min="3" max="3" width="47.44140625" customWidth="1"/>
    <col min="4" max="4" width="7.77734375" customWidth="1"/>
    <col min="5" max="6" width="7.21875" customWidth="1"/>
    <col min="7" max="7" width="8.77734375" bestFit="1" customWidth="1"/>
    <col min="8" max="8" width="38" customWidth="1"/>
  </cols>
  <sheetData>
    <row r="1" spans="1:8" ht="17.399999999999999">
      <c r="A1" s="24" t="s">
        <v>42</v>
      </c>
      <c r="B1" s="24"/>
      <c r="C1" s="24"/>
      <c r="D1" s="24"/>
      <c r="E1" s="24"/>
      <c r="F1" s="24"/>
      <c r="G1" s="24"/>
      <c r="H1" s="1"/>
    </row>
    <row r="2" spans="1:8" ht="15">
      <c r="A2" s="2" t="s">
        <v>0</v>
      </c>
      <c r="B2" s="7" t="s">
        <v>46</v>
      </c>
      <c r="C2" s="25"/>
      <c r="D2" s="25"/>
      <c r="E2" s="25"/>
      <c r="F2" s="25"/>
      <c r="G2" s="25"/>
      <c r="H2" s="1"/>
    </row>
    <row r="3" spans="1:8" ht="30">
      <c r="A3" s="3" t="s">
        <v>1</v>
      </c>
      <c r="B3" s="4">
        <v>323</v>
      </c>
      <c r="C3" s="25"/>
      <c r="D3" s="25"/>
      <c r="E3" s="25"/>
      <c r="F3" s="25"/>
      <c r="G3" s="25"/>
      <c r="H3" s="1"/>
    </row>
    <row r="4" spans="1:8" ht="15.6">
      <c r="A4" s="26" t="s">
        <v>2</v>
      </c>
      <c r="B4" s="26"/>
      <c r="C4" s="5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1"/>
    </row>
    <row r="5" spans="1:8" ht="15" customHeight="1">
      <c r="A5" s="34" t="s">
        <v>8</v>
      </c>
      <c r="B5" s="8" t="s">
        <v>47</v>
      </c>
      <c r="C5" s="14" t="s">
        <v>49</v>
      </c>
      <c r="D5" s="9"/>
      <c r="E5" s="9"/>
      <c r="F5" s="10"/>
      <c r="G5" s="10"/>
      <c r="H5" s="1"/>
    </row>
    <row r="6" spans="1:8" ht="30">
      <c r="A6" s="35"/>
      <c r="B6" s="19" t="s">
        <v>48</v>
      </c>
      <c r="C6" s="20" t="s">
        <v>50</v>
      </c>
      <c r="D6" s="21">
        <v>1</v>
      </c>
      <c r="E6" s="21">
        <v>1</v>
      </c>
      <c r="F6" s="16">
        <v>25000</v>
      </c>
      <c r="G6" s="16">
        <f t="shared" ref="G6:G18" si="0">D6*E6*F6</f>
        <v>25000</v>
      </c>
      <c r="H6" s="1"/>
    </row>
    <row r="7" spans="1:8" ht="45">
      <c r="A7" s="35"/>
      <c r="B7" s="22" t="s">
        <v>9</v>
      </c>
      <c r="C7" s="20" t="s">
        <v>54</v>
      </c>
      <c r="D7" s="21">
        <v>1</v>
      </c>
      <c r="E7" s="21">
        <v>1</v>
      </c>
      <c r="F7" s="16">
        <v>32000</v>
      </c>
      <c r="G7" s="16">
        <f t="shared" si="0"/>
        <v>32000</v>
      </c>
      <c r="H7" s="11" t="s">
        <v>55</v>
      </c>
    </row>
    <row r="8" spans="1:8" ht="15">
      <c r="A8" s="35"/>
      <c r="B8" s="22" t="s">
        <v>10</v>
      </c>
      <c r="C8" s="20" t="s">
        <v>11</v>
      </c>
      <c r="D8" s="21">
        <v>1</v>
      </c>
      <c r="E8" s="21">
        <v>15</v>
      </c>
      <c r="F8" s="16">
        <v>280</v>
      </c>
      <c r="G8" s="16">
        <f t="shared" si="0"/>
        <v>4200</v>
      </c>
      <c r="H8" s="1"/>
    </row>
    <row r="9" spans="1:8" ht="15">
      <c r="A9" s="35"/>
      <c r="B9" s="22" t="s">
        <v>12</v>
      </c>
      <c r="C9" s="20" t="s">
        <v>38</v>
      </c>
      <c r="D9" s="21">
        <v>1</v>
      </c>
      <c r="E9" s="21">
        <v>1</v>
      </c>
      <c r="F9" s="16">
        <v>200</v>
      </c>
      <c r="G9" s="16">
        <f t="shared" si="0"/>
        <v>200</v>
      </c>
      <c r="H9" s="1"/>
    </row>
    <row r="10" spans="1:8" ht="15">
      <c r="A10" s="35"/>
      <c r="B10" s="32" t="s">
        <v>13</v>
      </c>
      <c r="C10" s="20" t="s">
        <v>14</v>
      </c>
      <c r="D10" s="21">
        <v>1</v>
      </c>
      <c r="E10" s="21">
        <v>6</v>
      </c>
      <c r="F10" s="16">
        <v>450</v>
      </c>
      <c r="G10" s="16">
        <f t="shared" si="0"/>
        <v>2700</v>
      </c>
      <c r="H10" s="1"/>
    </row>
    <row r="11" spans="1:8" ht="15">
      <c r="A11" s="35"/>
      <c r="B11" s="33"/>
      <c r="C11" s="20" t="s">
        <v>70</v>
      </c>
      <c r="D11" s="21">
        <v>1</v>
      </c>
      <c r="E11" s="21">
        <v>5</v>
      </c>
      <c r="F11" s="16">
        <v>120</v>
      </c>
      <c r="G11" s="16">
        <f t="shared" si="0"/>
        <v>600</v>
      </c>
      <c r="H11" s="1"/>
    </row>
    <row r="12" spans="1:8" ht="15">
      <c r="A12" s="35"/>
      <c r="B12" s="22" t="s">
        <v>15</v>
      </c>
      <c r="C12" s="20" t="s">
        <v>56</v>
      </c>
      <c r="D12" s="21">
        <v>1</v>
      </c>
      <c r="E12" s="21">
        <v>120</v>
      </c>
      <c r="F12" s="16">
        <v>20</v>
      </c>
      <c r="G12" s="16">
        <f t="shared" si="0"/>
        <v>2400</v>
      </c>
      <c r="H12" s="1"/>
    </row>
    <row r="13" spans="1:8" ht="15">
      <c r="A13" s="35"/>
      <c r="B13" s="22" t="s">
        <v>16</v>
      </c>
      <c r="C13" s="20" t="s">
        <v>17</v>
      </c>
      <c r="D13" s="21">
        <v>1</v>
      </c>
      <c r="E13" s="21">
        <v>340</v>
      </c>
      <c r="F13" s="16">
        <v>15</v>
      </c>
      <c r="G13" s="16">
        <f t="shared" si="0"/>
        <v>5100</v>
      </c>
      <c r="H13" s="1"/>
    </row>
    <row r="14" spans="1:8" ht="15">
      <c r="A14" s="35"/>
      <c r="B14" s="22" t="s">
        <v>18</v>
      </c>
      <c r="C14" s="20" t="s">
        <v>40</v>
      </c>
      <c r="D14" s="21">
        <v>1</v>
      </c>
      <c r="E14" s="21">
        <v>350</v>
      </c>
      <c r="F14" s="16">
        <v>0</v>
      </c>
      <c r="G14" s="16">
        <f t="shared" si="0"/>
        <v>0</v>
      </c>
      <c r="H14" s="1"/>
    </row>
    <row r="15" spans="1:8" ht="15">
      <c r="A15" s="35"/>
      <c r="B15" s="22" t="s">
        <v>72</v>
      </c>
      <c r="C15" s="20" t="s">
        <v>73</v>
      </c>
      <c r="D15" s="21">
        <v>1</v>
      </c>
      <c r="E15" s="21">
        <v>6</v>
      </c>
      <c r="F15" s="16">
        <v>50</v>
      </c>
      <c r="G15" s="16">
        <f t="shared" si="0"/>
        <v>300</v>
      </c>
      <c r="H15" s="1"/>
    </row>
    <row r="16" spans="1:8" ht="15">
      <c r="A16" s="35"/>
      <c r="B16" s="22" t="s">
        <v>58</v>
      </c>
      <c r="C16" s="20" t="s">
        <v>69</v>
      </c>
      <c r="D16" s="21">
        <v>1</v>
      </c>
      <c r="E16" s="21">
        <v>1</v>
      </c>
      <c r="F16" s="16">
        <v>1800</v>
      </c>
      <c r="G16" s="16">
        <f t="shared" si="0"/>
        <v>1800</v>
      </c>
      <c r="H16" s="1"/>
    </row>
    <row r="17" spans="1:8" ht="15">
      <c r="A17" s="35"/>
      <c r="B17" s="22" t="s">
        <v>19</v>
      </c>
      <c r="C17" s="20" t="s">
        <v>20</v>
      </c>
      <c r="D17" s="21">
        <v>1</v>
      </c>
      <c r="E17" s="21">
        <v>1</v>
      </c>
      <c r="F17" s="16">
        <v>5000</v>
      </c>
      <c r="G17" s="16">
        <f t="shared" si="0"/>
        <v>5000</v>
      </c>
      <c r="H17" s="1"/>
    </row>
    <row r="18" spans="1:8" ht="15">
      <c r="A18" s="36"/>
      <c r="B18" s="22" t="s">
        <v>21</v>
      </c>
      <c r="C18" s="20" t="s">
        <v>20</v>
      </c>
      <c r="D18" s="21">
        <v>1</v>
      </c>
      <c r="E18" s="21">
        <v>1</v>
      </c>
      <c r="F18" s="16">
        <v>6000</v>
      </c>
      <c r="G18" s="16">
        <f t="shared" si="0"/>
        <v>6000</v>
      </c>
      <c r="H18" s="1"/>
    </row>
    <row r="19" spans="1:8" ht="15.6">
      <c r="A19" s="27"/>
      <c r="B19" s="27"/>
      <c r="C19" s="27"/>
      <c r="D19" s="27"/>
      <c r="E19" s="27"/>
      <c r="F19" s="12" t="s">
        <v>22</v>
      </c>
      <c r="G19" s="12">
        <f>SUM(G5:G18)</f>
        <v>85300</v>
      </c>
      <c r="H19" s="1"/>
    </row>
    <row r="20" spans="1:8" ht="15">
      <c r="A20" s="29" t="s">
        <v>23</v>
      </c>
      <c r="B20" s="13" t="s">
        <v>24</v>
      </c>
      <c r="C20" s="14" t="s">
        <v>25</v>
      </c>
      <c r="D20" s="9">
        <v>1</v>
      </c>
      <c r="E20" s="21">
        <v>296</v>
      </c>
      <c r="F20" s="16">
        <v>138</v>
      </c>
      <c r="G20" s="16">
        <f>D20*E20*F20</f>
        <v>40848</v>
      </c>
      <c r="H20" s="1"/>
    </row>
    <row r="21" spans="1:8" ht="15">
      <c r="A21" s="30"/>
      <c r="B21" s="13" t="s">
        <v>26</v>
      </c>
      <c r="C21" s="14" t="s">
        <v>62</v>
      </c>
      <c r="D21" s="9">
        <v>1</v>
      </c>
      <c r="E21" s="21">
        <v>23</v>
      </c>
      <c r="F21" s="16">
        <v>200</v>
      </c>
      <c r="G21" s="16">
        <f t="shared" ref="G21:G28" si="1">D21*E21*F21</f>
        <v>4600</v>
      </c>
      <c r="H21" s="1"/>
    </row>
    <row r="22" spans="1:8" ht="15">
      <c r="A22" s="30"/>
      <c r="B22" s="13" t="s">
        <v>26</v>
      </c>
      <c r="C22" s="14" t="s">
        <v>63</v>
      </c>
      <c r="D22" s="9">
        <v>1</v>
      </c>
      <c r="E22" s="21">
        <v>28</v>
      </c>
      <c r="F22" s="16">
        <v>2000</v>
      </c>
      <c r="G22" s="16">
        <f t="shared" si="1"/>
        <v>56000</v>
      </c>
      <c r="H22" s="1"/>
    </row>
    <row r="23" spans="1:8" ht="15">
      <c r="A23" s="30"/>
      <c r="B23" s="13" t="s">
        <v>27</v>
      </c>
      <c r="C23" s="14" t="s">
        <v>64</v>
      </c>
      <c r="D23" s="9">
        <v>1</v>
      </c>
      <c r="E23" s="9">
        <v>200</v>
      </c>
      <c r="F23" s="10">
        <v>38</v>
      </c>
      <c r="G23" s="16">
        <f t="shared" si="1"/>
        <v>7600</v>
      </c>
      <c r="H23" s="1"/>
    </row>
    <row r="24" spans="1:8" ht="49.8" customHeight="1">
      <c r="A24" s="30"/>
      <c r="B24" s="13" t="s">
        <v>28</v>
      </c>
      <c r="C24" s="14" t="s">
        <v>53</v>
      </c>
      <c r="D24" s="9">
        <v>1</v>
      </c>
      <c r="E24" s="9">
        <v>1</v>
      </c>
      <c r="F24" s="10">
        <v>18624</v>
      </c>
      <c r="G24" s="16">
        <f t="shared" si="1"/>
        <v>18624</v>
      </c>
      <c r="H24" s="23"/>
    </row>
    <row r="25" spans="1:8" ht="15">
      <c r="A25" s="30"/>
      <c r="B25" s="13" t="s">
        <v>29</v>
      </c>
      <c r="C25" s="14" t="s">
        <v>57</v>
      </c>
      <c r="D25" s="9">
        <v>1</v>
      </c>
      <c r="E25" s="9">
        <v>40</v>
      </c>
      <c r="F25" s="10">
        <v>130</v>
      </c>
      <c r="G25" s="16">
        <f t="shared" si="1"/>
        <v>5200</v>
      </c>
      <c r="H25" s="1"/>
    </row>
    <row r="26" spans="1:8" ht="15">
      <c r="A26" s="30"/>
      <c r="B26" s="13" t="s">
        <v>65</v>
      </c>
      <c r="C26" s="14" t="s">
        <v>66</v>
      </c>
      <c r="D26" s="9">
        <v>1</v>
      </c>
      <c r="E26" s="9">
        <v>1</v>
      </c>
      <c r="F26" s="10">
        <v>202</v>
      </c>
      <c r="G26" s="10">
        <f t="shared" si="1"/>
        <v>202</v>
      </c>
      <c r="H26" s="1"/>
    </row>
    <row r="27" spans="1:8" ht="15">
      <c r="A27" s="30"/>
      <c r="B27" s="13" t="s">
        <v>67</v>
      </c>
      <c r="C27" s="14" t="s">
        <v>68</v>
      </c>
      <c r="D27" s="9">
        <v>1</v>
      </c>
      <c r="E27" s="9">
        <v>1</v>
      </c>
      <c r="F27" s="10">
        <v>324</v>
      </c>
      <c r="G27" s="10">
        <f t="shared" si="1"/>
        <v>324</v>
      </c>
      <c r="H27" s="1"/>
    </row>
    <row r="28" spans="1:8" ht="15">
      <c r="A28" s="31"/>
      <c r="B28" s="13" t="s">
        <v>30</v>
      </c>
      <c r="C28" s="20" t="s">
        <v>71</v>
      </c>
      <c r="D28" s="9">
        <v>1</v>
      </c>
      <c r="E28" s="9">
        <v>1</v>
      </c>
      <c r="F28" s="10">
        <v>2819.6</v>
      </c>
      <c r="G28" s="10">
        <f t="shared" si="1"/>
        <v>2819.6</v>
      </c>
      <c r="H28" s="1"/>
    </row>
    <row r="29" spans="1:8" ht="15.6">
      <c r="A29" s="37"/>
      <c r="B29" s="37"/>
      <c r="C29" s="37"/>
      <c r="D29" s="37"/>
      <c r="E29" s="37"/>
      <c r="F29" s="17" t="s">
        <v>22</v>
      </c>
      <c r="G29" s="17">
        <f>SUM(G20:G28)</f>
        <v>136217.60000000001</v>
      </c>
      <c r="H29" s="1"/>
    </row>
    <row r="30" spans="1:8" ht="15">
      <c r="A30" s="34" t="s">
        <v>31</v>
      </c>
      <c r="B30" s="14" t="s">
        <v>32</v>
      </c>
      <c r="C30" s="15" t="s">
        <v>43</v>
      </c>
      <c r="D30" s="9">
        <v>2</v>
      </c>
      <c r="E30" s="9">
        <v>2</v>
      </c>
      <c r="F30" s="10">
        <v>500</v>
      </c>
      <c r="G30" s="10">
        <f>D30*E30*F30</f>
        <v>2000</v>
      </c>
      <c r="H30" s="1"/>
    </row>
    <row r="31" spans="1:8" ht="15">
      <c r="A31" s="35"/>
      <c r="B31" s="14" t="s">
        <v>33</v>
      </c>
      <c r="C31" s="15"/>
      <c r="D31" s="9">
        <v>3</v>
      </c>
      <c r="E31" s="9">
        <v>2</v>
      </c>
      <c r="F31" s="10">
        <v>400</v>
      </c>
      <c r="G31" s="10">
        <f t="shared" ref="G31:G33" si="2">D31*E31*F31</f>
        <v>2400</v>
      </c>
      <c r="H31" s="1"/>
    </row>
    <row r="32" spans="1:8" ht="15">
      <c r="A32" s="35"/>
      <c r="B32" s="14" t="s">
        <v>41</v>
      </c>
      <c r="C32" s="15" t="s">
        <v>52</v>
      </c>
      <c r="D32" s="9">
        <v>4</v>
      </c>
      <c r="E32" s="9">
        <v>3.5</v>
      </c>
      <c r="F32" s="10">
        <v>500</v>
      </c>
      <c r="G32" s="10">
        <f t="shared" si="2"/>
        <v>7000</v>
      </c>
      <c r="H32" s="1"/>
    </row>
    <row r="33" spans="1:9" ht="15">
      <c r="A33" s="36"/>
      <c r="B33" s="14" t="s">
        <v>39</v>
      </c>
      <c r="C33" s="15" t="s">
        <v>61</v>
      </c>
      <c r="D33" s="9">
        <v>1</v>
      </c>
      <c r="E33" s="9">
        <v>1</v>
      </c>
      <c r="F33" s="10">
        <v>230</v>
      </c>
      <c r="G33" s="10">
        <f t="shared" si="2"/>
        <v>230</v>
      </c>
      <c r="H33" s="1"/>
    </row>
    <row r="34" spans="1:9" ht="15.6">
      <c r="A34" s="37"/>
      <c r="B34" s="37"/>
      <c r="C34" s="37"/>
      <c r="D34" s="37"/>
      <c r="E34" s="37"/>
      <c r="F34" s="17" t="s">
        <v>22</v>
      </c>
      <c r="G34" s="17">
        <f>SUM(G30:G33)</f>
        <v>11630</v>
      </c>
      <c r="H34" s="1"/>
    </row>
    <row r="35" spans="1:9" ht="15">
      <c r="A35" s="29" t="s">
        <v>34</v>
      </c>
      <c r="B35" s="14" t="s">
        <v>35</v>
      </c>
      <c r="C35" s="15" t="s">
        <v>51</v>
      </c>
      <c r="D35" s="9">
        <v>1</v>
      </c>
      <c r="E35" s="9">
        <v>1</v>
      </c>
      <c r="F35" s="10">
        <v>3500</v>
      </c>
      <c r="G35" s="16">
        <f>D35*E35*F35</f>
        <v>3500</v>
      </c>
      <c r="H35" s="1"/>
    </row>
    <row r="36" spans="1:9" ht="15">
      <c r="A36" s="31"/>
      <c r="B36" s="14" t="s">
        <v>59</v>
      </c>
      <c r="C36" s="15" t="s">
        <v>60</v>
      </c>
      <c r="D36" s="9">
        <v>2</v>
      </c>
      <c r="E36" s="9">
        <v>1</v>
      </c>
      <c r="F36" s="10">
        <v>300</v>
      </c>
      <c r="G36" s="16">
        <f>D36*E36*F36</f>
        <v>600</v>
      </c>
      <c r="H36" s="1"/>
    </row>
    <row r="37" spans="1:9" ht="15.6">
      <c r="A37" s="37"/>
      <c r="B37" s="37"/>
      <c r="C37" s="37"/>
      <c r="D37" s="37"/>
      <c r="E37" s="37"/>
      <c r="F37" s="17" t="s">
        <v>22</v>
      </c>
      <c r="G37" s="17">
        <f>G35+G36</f>
        <v>4100</v>
      </c>
      <c r="H37" s="1"/>
    </row>
    <row r="38" spans="1:9" ht="15.6">
      <c r="A38" s="28" t="s">
        <v>36</v>
      </c>
      <c r="B38" s="28"/>
      <c r="C38" s="28"/>
      <c r="D38" s="28"/>
      <c r="E38" s="28"/>
      <c r="F38" s="28"/>
      <c r="G38" s="17">
        <f>G37+G34+G19+G29</f>
        <v>237247.6</v>
      </c>
      <c r="H38" s="1"/>
    </row>
    <row r="39" spans="1:9" ht="15.6">
      <c r="A39" s="28" t="s">
        <v>37</v>
      </c>
      <c r="B39" s="28"/>
      <c r="C39" s="28"/>
      <c r="D39" s="28"/>
      <c r="E39" s="28"/>
      <c r="F39" s="28"/>
      <c r="G39" s="18">
        <f>G38*0.1</f>
        <v>23724.760000000002</v>
      </c>
      <c r="H39" s="1"/>
    </row>
    <row r="40" spans="1:9" ht="15.6">
      <c r="A40" s="28" t="s">
        <v>45</v>
      </c>
      <c r="B40" s="28"/>
      <c r="C40" s="28"/>
      <c r="D40" s="28"/>
      <c r="E40" s="28"/>
      <c r="F40" s="28"/>
      <c r="G40" s="18">
        <f>SUM(G38:G39)</f>
        <v>260972.36000000002</v>
      </c>
      <c r="H40" s="1"/>
    </row>
    <row r="41" spans="1:9" ht="15.6">
      <c r="A41" s="28" t="s">
        <v>44</v>
      </c>
      <c r="B41" s="28"/>
      <c r="C41" s="28"/>
      <c r="D41" s="28"/>
      <c r="E41" s="28"/>
      <c r="F41" s="28"/>
      <c r="G41" s="18">
        <f>G40*1.06</f>
        <v>276630.70160000003</v>
      </c>
      <c r="H41" s="1"/>
      <c r="I41" s="38"/>
    </row>
  </sheetData>
  <mergeCells count="16">
    <mergeCell ref="A41:F41"/>
    <mergeCell ref="A29:E29"/>
    <mergeCell ref="A30:A33"/>
    <mergeCell ref="A34:E34"/>
    <mergeCell ref="A37:E37"/>
    <mergeCell ref="A38:F38"/>
    <mergeCell ref="A39:F39"/>
    <mergeCell ref="A35:A36"/>
    <mergeCell ref="A1:G1"/>
    <mergeCell ref="C2:G3"/>
    <mergeCell ref="A4:B4"/>
    <mergeCell ref="A19:E19"/>
    <mergeCell ref="A40:F40"/>
    <mergeCell ref="A20:A28"/>
    <mergeCell ref="B10:B11"/>
    <mergeCell ref="A5:A1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2022-07-27T06:45:35Z</dcterms:modified>
</cp:coreProperties>
</file>