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6" i="1" l="1"/>
  <c r="I25" i="1"/>
  <c r="I24" i="1"/>
  <c r="I23" i="1"/>
  <c r="I22" i="1" s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 s="1"/>
  <c r="I27" i="1" s="1"/>
  <c r="I28" i="1" l="1"/>
  <c r="I29" i="1" s="1"/>
</calcChain>
</file>

<file path=xl/sharedStrings.xml><?xml version="1.0" encoding="utf-8"?>
<sst xmlns="http://schemas.openxmlformats.org/spreadsheetml/2006/main" count="90" uniqueCount="59">
  <si>
    <t>2023 飞凡汽车首席体验官报价单</t>
  </si>
  <si>
    <t>报价公司</t>
  </si>
  <si>
    <t>康辉集团北京国际会议展览有限公司</t>
  </si>
  <si>
    <t>项目对接人</t>
  </si>
  <si>
    <t>报价日期</t>
  </si>
  <si>
    <t>2023.5.11</t>
  </si>
  <si>
    <t>项目</t>
  </si>
  <si>
    <t>描述</t>
  </si>
  <si>
    <t>单价</t>
  </si>
  <si>
    <t>数量</t>
  </si>
  <si>
    <t>单位</t>
  </si>
  <si>
    <t>总价</t>
  </si>
  <si>
    <t>一、国际游支持·澳门3天2晚</t>
  </si>
  <si>
    <t>机票</t>
  </si>
  <si>
    <r>
      <rPr>
        <sz val="12"/>
        <color theme="1"/>
        <rFont val="汉仪君黑-55W"/>
        <charset val="134"/>
      </rPr>
      <t>经济舱-单人</t>
    </r>
    <r>
      <rPr>
        <sz val="12"/>
        <color rgb="FFFF0000"/>
        <rFont val="汉仪君黑-55W"/>
        <charset val="134"/>
      </rPr>
      <t>往返</t>
    </r>
  </si>
  <si>
    <t>人</t>
  </si>
  <si>
    <t>次</t>
  </si>
  <si>
    <t>酒店</t>
  </si>
  <si>
    <t>四星级及以上（含单早）</t>
  </si>
  <si>
    <t>晚</t>
  </si>
  <si>
    <t>保险</t>
  </si>
  <si>
    <t>旅行意外险</t>
  </si>
  <si>
    <t>二、国际游支持·欧洲9天8晚（德国+奥地利）</t>
  </si>
  <si>
    <t>签证代办</t>
  </si>
  <si>
    <t>德国生根签代办</t>
  </si>
  <si>
    <t>项</t>
  </si>
  <si>
    <r>
      <rPr>
        <sz val="12"/>
        <color theme="1"/>
        <rFont val="汉仪君黑-55W"/>
        <charset val="134"/>
      </rPr>
      <t>德国经济舱-双人</t>
    </r>
    <r>
      <rPr>
        <sz val="12"/>
        <color rgb="FFFF0000"/>
        <rFont val="汉仪君黑-55W"/>
        <charset val="134"/>
      </rPr>
      <t>往返</t>
    </r>
  </si>
  <si>
    <t>四星级及以上（含双早）</t>
  </si>
  <si>
    <t>间</t>
  </si>
  <si>
    <t>地陪</t>
  </si>
  <si>
    <t>全程开车带领用户进行德国-奥地利线路游玩，含接送机及车辆，不含景点门票</t>
  </si>
  <si>
    <t>天</t>
  </si>
  <si>
    <t>三、物料制作</t>
  </si>
  <si>
    <t>定制车标</t>
  </si>
  <si>
    <t xml:space="preserve">PVC材质 背胶粘贴，20cm*15cm </t>
  </si>
  <si>
    <t>份</t>
  </si>
  <si>
    <t>礼品盒</t>
  </si>
  <si>
    <t xml:space="preserve">含Logo印刷，22cm*20cm*10cm </t>
  </si>
  <si>
    <t>个</t>
  </si>
  <si>
    <t>定制涂装改色膜</t>
  </si>
  <si>
    <t>UV车贴 画面激光雕刻</t>
  </si>
  <si>
    <t>平米</t>
  </si>
  <si>
    <t>手举牌</t>
  </si>
  <si>
    <t>异形雪弗板雕刻覆高精写真印刷</t>
  </si>
  <si>
    <t>礼品快递</t>
  </si>
  <si>
    <t>快递代发，按实际费用结算</t>
  </si>
  <si>
    <t>四、线下打卡</t>
  </si>
  <si>
    <t>摄影师</t>
  </si>
  <si>
    <t>北京、上海、广州、深圳、成都、郑州、苏州、杭州，云摄影及所有原图</t>
  </si>
  <si>
    <t>摄像师</t>
  </si>
  <si>
    <t>北京、上海、广州、深圳、成都、郑州、苏州、杭州，现场拍摄，30s短视频剪辑</t>
  </si>
  <si>
    <t>项目经理</t>
  </si>
  <si>
    <t>项目总统筹，重点城市站点支持</t>
  </si>
  <si>
    <t>现场执行人员</t>
  </si>
  <si>
    <t>北京、上海、广州、深圳、成都、郑州、苏州、杭州，每城6次执行协助</t>
  </si>
  <si>
    <t>未税总计</t>
  </si>
  <si>
    <t>税率6%</t>
  </si>
  <si>
    <t>含税总计</t>
  </si>
  <si>
    <t>马可  15801778313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</si>
</sst>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(\¥* #,##0.00_);_(\¥* \(#,##0.00\);_(\¥* &quot;-&quot;??_);_(@_)"/>
  </numFmts>
  <fonts count="9" x14ac:knownFonts="1">
    <font>
      <sz val="12"/>
      <color theme="1"/>
      <name val="等线"/>
      <charset val="134"/>
      <scheme val="minor"/>
    </font>
    <font>
      <sz val="12"/>
      <color theme="1"/>
      <name val="汉仪君黑-55W"/>
      <charset val="134"/>
    </font>
    <font>
      <sz val="18"/>
      <color theme="1"/>
      <name val="汉仪君黑-85W"/>
      <charset val="134"/>
    </font>
    <font>
      <sz val="12"/>
      <color theme="0"/>
      <name val="汉仪君黑-55W"/>
      <charset val="134"/>
    </font>
    <font>
      <sz val="12"/>
      <color theme="1"/>
      <name val="汉仪君黑-85W"/>
      <charset val="134"/>
    </font>
    <font>
      <sz val="12"/>
      <color theme="0"/>
      <name val="汉仪君黑-75W"/>
      <charset val="134"/>
    </font>
    <font>
      <sz val="12"/>
      <color theme="1"/>
      <name val="Microsoft YaHei UI"/>
      <charset val="134"/>
    </font>
    <font>
      <sz val="12"/>
      <color rgb="FFFF0000"/>
      <name val="汉仪君黑-55W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26374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7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178" fontId="3" fillId="3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63741"/>
      <color rgb="FF87AED1"/>
      <color rgb="FF627C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abSelected="1" zoomScale="85" zoomScaleNormal="85" workbookViewId="0">
      <selection activeCell="C3" sqref="C3:I3"/>
    </sheetView>
  </sheetViews>
  <sheetFormatPr defaultColWidth="18" defaultRowHeight="21.95" customHeight="1" x14ac:dyDescent="0.25"/>
  <cols>
    <col min="1" max="1" width="4.5" style="1" customWidth="1"/>
    <col min="2" max="2" width="16.75" style="1" customWidth="1"/>
    <col min="3" max="3" width="37.5" style="2" customWidth="1"/>
    <col min="4" max="4" width="20.125" style="1" customWidth="1"/>
    <col min="5" max="8" width="9.25" style="1" customWidth="1"/>
    <col min="9" max="9" width="29.125" style="3" customWidth="1"/>
    <col min="10" max="16384" width="18" style="1"/>
  </cols>
  <sheetData>
    <row r="1" spans="2:17" ht="24.75" x14ac:dyDescent="0.25">
      <c r="B1" s="14" t="s">
        <v>0</v>
      </c>
      <c r="C1" s="14"/>
      <c r="D1" s="14"/>
      <c r="E1" s="14"/>
      <c r="F1" s="14"/>
      <c r="G1" s="14"/>
      <c r="H1" s="14"/>
      <c r="I1" s="14"/>
    </row>
    <row r="2" spans="2:17" ht="21.95" customHeight="1" x14ac:dyDescent="0.25">
      <c r="B2" s="4" t="s">
        <v>1</v>
      </c>
      <c r="C2" s="15" t="s">
        <v>2</v>
      </c>
      <c r="D2" s="15"/>
      <c r="E2" s="15"/>
      <c r="F2" s="15"/>
      <c r="G2" s="15"/>
      <c r="H2" s="15"/>
      <c r="I2" s="15"/>
    </row>
    <row r="3" spans="2:17" ht="21.95" customHeight="1" x14ac:dyDescent="0.25">
      <c r="B3" s="4" t="s">
        <v>3</v>
      </c>
      <c r="C3" s="15" t="s">
        <v>58</v>
      </c>
      <c r="D3" s="15"/>
      <c r="E3" s="15"/>
      <c r="F3" s="15"/>
      <c r="G3" s="15"/>
      <c r="H3" s="15"/>
      <c r="I3" s="15"/>
    </row>
    <row r="4" spans="2:17" ht="21.95" customHeight="1" x14ac:dyDescent="0.25">
      <c r="B4" s="4" t="s">
        <v>4</v>
      </c>
      <c r="C4" s="15" t="s">
        <v>5</v>
      </c>
      <c r="D4" s="15"/>
      <c r="E4" s="15"/>
      <c r="F4" s="15"/>
      <c r="G4" s="15"/>
      <c r="H4" s="15"/>
      <c r="I4" s="15"/>
    </row>
    <row r="5" spans="2:17" ht="35.1" customHeight="1" x14ac:dyDescent="0.25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9</v>
      </c>
      <c r="H5" s="5" t="s">
        <v>10</v>
      </c>
      <c r="I5" s="9" t="s">
        <v>11</v>
      </c>
    </row>
    <row r="6" spans="2:17" ht="21.95" customHeight="1" x14ac:dyDescent="0.25">
      <c r="B6" s="16" t="s">
        <v>12</v>
      </c>
      <c r="C6" s="16"/>
      <c r="D6" s="16"/>
      <c r="E6" s="16"/>
      <c r="F6" s="16"/>
      <c r="G6" s="16"/>
      <c r="H6" s="16"/>
      <c r="I6" s="10">
        <f>SUM(I7:I9)</f>
        <v>60550</v>
      </c>
    </row>
    <row r="7" spans="2:17" ht="21.95" customHeight="1" x14ac:dyDescent="0.25">
      <c r="B7" s="6" t="s">
        <v>13</v>
      </c>
      <c r="C7" s="7" t="s">
        <v>14</v>
      </c>
      <c r="D7" s="6">
        <v>5000</v>
      </c>
      <c r="E7" s="6">
        <v>1</v>
      </c>
      <c r="F7" s="6" t="s">
        <v>15</v>
      </c>
      <c r="G7" s="6">
        <v>7</v>
      </c>
      <c r="H7" s="6" t="s">
        <v>16</v>
      </c>
      <c r="I7" s="11">
        <f>D7*E7*G7</f>
        <v>35000</v>
      </c>
    </row>
    <row r="8" spans="2:17" ht="21.95" customHeight="1" x14ac:dyDescent="0.25">
      <c r="B8" s="6" t="s">
        <v>17</v>
      </c>
      <c r="C8" s="7" t="s">
        <v>18</v>
      </c>
      <c r="D8" s="6">
        <v>1800</v>
      </c>
      <c r="E8" s="6">
        <v>2</v>
      </c>
      <c r="F8" s="6" t="s">
        <v>19</v>
      </c>
      <c r="G8" s="6">
        <v>7</v>
      </c>
      <c r="H8" s="6" t="s">
        <v>16</v>
      </c>
      <c r="I8" s="11">
        <f>D8*E8*G8</f>
        <v>25200</v>
      </c>
    </row>
    <row r="9" spans="2:17" ht="21.95" customHeight="1" x14ac:dyDescent="0.25">
      <c r="B9" s="6" t="s">
        <v>20</v>
      </c>
      <c r="C9" s="7" t="s">
        <v>21</v>
      </c>
      <c r="D9" s="6">
        <v>50</v>
      </c>
      <c r="E9" s="6">
        <v>1</v>
      </c>
      <c r="F9" s="6" t="s">
        <v>15</v>
      </c>
      <c r="G9" s="6">
        <v>7</v>
      </c>
      <c r="H9" s="6" t="s">
        <v>16</v>
      </c>
      <c r="I9" s="11">
        <f>D9*E9*G9</f>
        <v>350</v>
      </c>
    </row>
    <row r="10" spans="2:17" ht="21.95" customHeight="1" x14ac:dyDescent="0.25">
      <c r="B10" s="16" t="s">
        <v>22</v>
      </c>
      <c r="C10" s="16"/>
      <c r="D10" s="16"/>
      <c r="E10" s="16"/>
      <c r="F10" s="16"/>
      <c r="G10" s="16"/>
      <c r="H10" s="16"/>
      <c r="I10" s="10">
        <f>SUM(I11:I15)</f>
        <v>116160</v>
      </c>
    </row>
    <row r="11" spans="2:17" ht="21.95" customHeight="1" x14ac:dyDescent="0.25">
      <c r="B11" s="6" t="s">
        <v>23</v>
      </c>
      <c r="C11" s="7" t="s">
        <v>24</v>
      </c>
      <c r="D11" s="6">
        <v>1650</v>
      </c>
      <c r="E11" s="6">
        <v>2</v>
      </c>
      <c r="F11" s="6" t="s">
        <v>15</v>
      </c>
      <c r="G11" s="6">
        <v>1</v>
      </c>
      <c r="H11" s="6" t="s">
        <v>25</v>
      </c>
      <c r="I11" s="11">
        <f>D11*E11*G11</f>
        <v>3300</v>
      </c>
    </row>
    <row r="12" spans="2:17" ht="21.95" customHeight="1" x14ac:dyDescent="0.25">
      <c r="B12" s="6" t="s">
        <v>13</v>
      </c>
      <c r="C12" s="7" t="s">
        <v>26</v>
      </c>
      <c r="D12" s="6">
        <v>23600</v>
      </c>
      <c r="E12" s="6">
        <v>2</v>
      </c>
      <c r="F12" s="6" t="s">
        <v>15</v>
      </c>
      <c r="G12" s="6">
        <v>1</v>
      </c>
      <c r="H12" s="6" t="s">
        <v>16</v>
      </c>
      <c r="I12" s="11">
        <f>D12*E12*G12</f>
        <v>47200</v>
      </c>
    </row>
    <row r="13" spans="2:17" ht="21.95" customHeight="1" x14ac:dyDescent="0.25">
      <c r="B13" s="6" t="s">
        <v>17</v>
      </c>
      <c r="C13" s="7" t="s">
        <v>27</v>
      </c>
      <c r="D13" s="6">
        <v>2000</v>
      </c>
      <c r="E13" s="6">
        <v>1</v>
      </c>
      <c r="F13" s="6" t="s">
        <v>28</v>
      </c>
      <c r="G13" s="6">
        <v>8</v>
      </c>
      <c r="H13" s="6" t="s">
        <v>19</v>
      </c>
      <c r="I13" s="11">
        <f>D13*E13*G13</f>
        <v>16000</v>
      </c>
    </row>
    <row r="14" spans="2:17" ht="33" x14ac:dyDescent="0.25">
      <c r="B14" s="6" t="s">
        <v>29</v>
      </c>
      <c r="C14" s="8" t="s">
        <v>30</v>
      </c>
      <c r="D14" s="6">
        <v>5500</v>
      </c>
      <c r="E14" s="6">
        <v>1</v>
      </c>
      <c r="F14" s="6" t="s">
        <v>15</v>
      </c>
      <c r="G14" s="6">
        <v>9</v>
      </c>
      <c r="H14" s="6" t="s">
        <v>31</v>
      </c>
      <c r="I14" s="11">
        <f>D14*E14*G14</f>
        <v>49500</v>
      </c>
    </row>
    <row r="15" spans="2:17" ht="21.95" customHeight="1" x14ac:dyDescent="0.25">
      <c r="B15" s="6" t="s">
        <v>20</v>
      </c>
      <c r="C15" s="7" t="s">
        <v>21</v>
      </c>
      <c r="D15" s="6">
        <v>80</v>
      </c>
      <c r="E15" s="6">
        <v>2</v>
      </c>
      <c r="F15" s="6" t="s">
        <v>15</v>
      </c>
      <c r="G15" s="6">
        <v>1</v>
      </c>
      <c r="H15" s="6" t="s">
        <v>25</v>
      </c>
      <c r="I15" s="11">
        <f>D15*E15*G15</f>
        <v>160</v>
      </c>
    </row>
    <row r="16" spans="2:17" ht="21.95" customHeight="1" x14ac:dyDescent="0.25">
      <c r="B16" s="16" t="s">
        <v>32</v>
      </c>
      <c r="C16" s="16"/>
      <c r="D16" s="16"/>
      <c r="E16" s="16"/>
      <c r="F16" s="16"/>
      <c r="G16" s="16"/>
      <c r="H16" s="16"/>
      <c r="I16" s="10">
        <f>SUM(I17:I21)</f>
        <v>44380</v>
      </c>
      <c r="M16" s="17"/>
      <c r="N16" s="17"/>
      <c r="O16" s="17"/>
      <c r="P16" s="17"/>
      <c r="Q16" s="17"/>
    </row>
    <row r="17" spans="2:16" ht="21.95" customHeight="1" x14ac:dyDescent="0.25">
      <c r="B17" s="6" t="s">
        <v>33</v>
      </c>
      <c r="C17" s="7" t="s">
        <v>34</v>
      </c>
      <c r="D17" s="6">
        <v>8</v>
      </c>
      <c r="E17" s="6">
        <v>1</v>
      </c>
      <c r="F17" s="6" t="s">
        <v>25</v>
      </c>
      <c r="G17" s="6">
        <v>800</v>
      </c>
      <c r="H17" s="6" t="s">
        <v>35</v>
      </c>
      <c r="I17" s="11">
        <f>D17*E17*G17</f>
        <v>6400</v>
      </c>
    </row>
    <row r="18" spans="2:16" ht="21.95" customHeight="1" x14ac:dyDescent="0.25">
      <c r="B18" s="6" t="s">
        <v>36</v>
      </c>
      <c r="C18" s="7" t="s">
        <v>37</v>
      </c>
      <c r="D18" s="6">
        <v>38</v>
      </c>
      <c r="E18" s="6">
        <v>1</v>
      </c>
      <c r="F18" s="6" t="s">
        <v>25</v>
      </c>
      <c r="G18" s="6">
        <v>60</v>
      </c>
      <c r="H18" s="6" t="s">
        <v>38</v>
      </c>
      <c r="I18" s="11">
        <f t="shared" ref="I18:I26" si="0">D18*E18*G18</f>
        <v>2280</v>
      </c>
      <c r="L18" s="17"/>
      <c r="M18" s="17"/>
      <c r="N18" s="17"/>
      <c r="O18" s="17"/>
      <c r="P18" s="17"/>
    </row>
    <row r="19" spans="2:16" ht="21.95" customHeight="1" x14ac:dyDescent="0.25">
      <c r="B19" s="6" t="s">
        <v>39</v>
      </c>
      <c r="C19" s="7" t="s">
        <v>40</v>
      </c>
      <c r="D19" s="6">
        <v>1100</v>
      </c>
      <c r="E19" s="6">
        <v>10</v>
      </c>
      <c r="F19" s="6" t="s">
        <v>41</v>
      </c>
      <c r="G19" s="6">
        <v>2</v>
      </c>
      <c r="H19" s="6" t="s">
        <v>35</v>
      </c>
      <c r="I19" s="11">
        <f t="shared" si="0"/>
        <v>22000</v>
      </c>
    </row>
    <row r="20" spans="2:16" ht="21.95" customHeight="1" x14ac:dyDescent="0.25">
      <c r="B20" s="6" t="s">
        <v>42</v>
      </c>
      <c r="C20" s="7" t="s">
        <v>43</v>
      </c>
      <c r="D20" s="6">
        <v>60</v>
      </c>
      <c r="E20" s="6">
        <v>1</v>
      </c>
      <c r="F20" s="6" t="s">
        <v>25</v>
      </c>
      <c r="G20" s="6">
        <v>20</v>
      </c>
      <c r="H20" s="6" t="s">
        <v>38</v>
      </c>
      <c r="I20" s="11">
        <f t="shared" si="0"/>
        <v>1200</v>
      </c>
    </row>
    <row r="21" spans="2:16" ht="21.95" customHeight="1" x14ac:dyDescent="0.25">
      <c r="B21" s="6" t="s">
        <v>44</v>
      </c>
      <c r="C21" s="7" t="s">
        <v>45</v>
      </c>
      <c r="D21" s="6">
        <v>50</v>
      </c>
      <c r="E21" s="6">
        <v>1</v>
      </c>
      <c r="F21" s="6" t="s">
        <v>25</v>
      </c>
      <c r="G21" s="6">
        <v>250</v>
      </c>
      <c r="H21" s="6" t="s">
        <v>35</v>
      </c>
      <c r="I21" s="11">
        <f t="shared" si="0"/>
        <v>12500</v>
      </c>
    </row>
    <row r="22" spans="2:16" ht="21.95" customHeight="1" x14ac:dyDescent="0.25">
      <c r="B22" s="16" t="s">
        <v>46</v>
      </c>
      <c r="C22" s="16"/>
      <c r="D22" s="16"/>
      <c r="E22" s="16"/>
      <c r="F22" s="16"/>
      <c r="G22" s="16"/>
      <c r="H22" s="16"/>
      <c r="I22" s="10">
        <f>SUM(I23:I26)</f>
        <v>128000</v>
      </c>
    </row>
    <row r="23" spans="2:16" ht="33" x14ac:dyDescent="0.25">
      <c r="B23" s="6" t="s">
        <v>47</v>
      </c>
      <c r="C23" s="8" t="s">
        <v>48</v>
      </c>
      <c r="D23" s="6">
        <v>4500</v>
      </c>
      <c r="E23" s="6">
        <v>1</v>
      </c>
      <c r="F23" s="6" t="s">
        <v>15</v>
      </c>
      <c r="G23" s="6">
        <v>8</v>
      </c>
      <c r="H23" s="6" t="s">
        <v>16</v>
      </c>
      <c r="I23" s="11">
        <f>D23*E23*G23</f>
        <v>36000</v>
      </c>
    </row>
    <row r="24" spans="2:16" ht="49.5" x14ac:dyDescent="0.25">
      <c r="B24" s="6" t="s">
        <v>49</v>
      </c>
      <c r="C24" s="8" t="s">
        <v>50</v>
      </c>
      <c r="D24" s="6">
        <v>4500</v>
      </c>
      <c r="E24" s="6">
        <v>1</v>
      </c>
      <c r="F24" s="6" t="s">
        <v>15</v>
      </c>
      <c r="G24" s="6">
        <v>8</v>
      </c>
      <c r="H24" s="6" t="s">
        <v>16</v>
      </c>
      <c r="I24" s="11">
        <f t="shared" si="0"/>
        <v>36000</v>
      </c>
    </row>
    <row r="25" spans="2:16" ht="21.95" customHeight="1" x14ac:dyDescent="0.25">
      <c r="B25" s="6" t="s">
        <v>51</v>
      </c>
      <c r="C25" s="7" t="s">
        <v>52</v>
      </c>
      <c r="D25" s="6">
        <v>4000</v>
      </c>
      <c r="E25" s="6">
        <v>1</v>
      </c>
      <c r="F25" s="6" t="s">
        <v>15</v>
      </c>
      <c r="G25" s="6">
        <v>8</v>
      </c>
      <c r="H25" s="6" t="s">
        <v>16</v>
      </c>
      <c r="I25" s="11">
        <f t="shared" si="0"/>
        <v>32000</v>
      </c>
      <c r="J25" s="12"/>
    </row>
    <row r="26" spans="2:16" ht="33" x14ac:dyDescent="0.25">
      <c r="B26" s="6" t="s">
        <v>53</v>
      </c>
      <c r="C26" s="8" t="s">
        <v>54</v>
      </c>
      <c r="D26" s="6">
        <v>500</v>
      </c>
      <c r="E26" s="6">
        <v>1</v>
      </c>
      <c r="F26" s="6" t="s">
        <v>15</v>
      </c>
      <c r="G26" s="6">
        <v>48</v>
      </c>
      <c r="H26" s="6" t="s">
        <v>16</v>
      </c>
      <c r="I26" s="11">
        <f t="shared" si="0"/>
        <v>24000</v>
      </c>
    </row>
    <row r="27" spans="2:16" ht="21.95" customHeight="1" x14ac:dyDescent="0.25">
      <c r="B27" s="18" t="s">
        <v>55</v>
      </c>
      <c r="C27" s="18"/>
      <c r="D27" s="18"/>
      <c r="E27" s="18"/>
      <c r="F27" s="18"/>
      <c r="G27" s="18"/>
      <c r="H27" s="18"/>
      <c r="I27" s="13">
        <f>SUM(I6+I10+I16+I22)</f>
        <v>349090</v>
      </c>
    </row>
    <row r="28" spans="2:16" ht="21.95" customHeight="1" x14ac:dyDescent="0.25">
      <c r="B28" s="18" t="s">
        <v>56</v>
      </c>
      <c r="C28" s="18"/>
      <c r="D28" s="18"/>
      <c r="E28" s="18"/>
      <c r="F28" s="18"/>
      <c r="G28" s="18"/>
      <c r="H28" s="18"/>
      <c r="I28" s="13">
        <f>I27*6%</f>
        <v>20945.399999999998</v>
      </c>
    </row>
    <row r="29" spans="2:16" ht="21.95" customHeight="1" x14ac:dyDescent="0.25">
      <c r="B29" s="18" t="s">
        <v>57</v>
      </c>
      <c r="C29" s="18"/>
      <c r="D29" s="18"/>
      <c r="E29" s="18"/>
      <c r="F29" s="18"/>
      <c r="G29" s="18"/>
      <c r="H29" s="18"/>
      <c r="I29" s="13">
        <f>SUM(I27:I28)</f>
        <v>370035.4</v>
      </c>
    </row>
  </sheetData>
  <mergeCells count="13">
    <mergeCell ref="B27:H27"/>
    <mergeCell ref="B28:H28"/>
    <mergeCell ref="B29:H29"/>
    <mergeCell ref="B10:H10"/>
    <mergeCell ref="B16:H16"/>
    <mergeCell ref="M16:Q16"/>
    <mergeCell ref="L18:P18"/>
    <mergeCell ref="B22:H22"/>
    <mergeCell ref="B1:I1"/>
    <mergeCell ref="C2:I2"/>
    <mergeCell ref="C3:I3"/>
    <mergeCell ref="C4:I4"/>
    <mergeCell ref="B6:H6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1 1</cp:lastModifiedBy>
  <dcterms:created xsi:type="dcterms:W3CDTF">2023-03-24T06:27:00Z</dcterms:created>
  <dcterms:modified xsi:type="dcterms:W3CDTF">2023-12-21T09:37:14Z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9DBB619402B54F39AFE3B51F80233A68_13</vt:lpwstr>
  </property>
  <property fmtid="{D5CDD505-2E9C-101B-9397-08002B2CF9AE}" pid="3" name="KSOProductBuildVer">
    <vt:lpwstr>2052-11.1.0.14309</vt:lpwstr>
  </property>
</Properties>
</file>