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通用售后/"/>
    </mc:Choice>
  </mc:AlternateContent>
  <bookViews>
    <workbookView xWindow="2220" yWindow="460" windowWidth="25080" windowHeight="13860" tabRatio="822" firstSheet="2" activeTab="2"/>
  </bookViews>
  <sheets>
    <sheet name="Sheet1" sheetId="1" state="hidden" r:id="rId1"/>
    <sheet name="华山国际酒店二区报价 " sheetId="2" state="hidden" r:id="rId2"/>
    <sheet name="富豪金丰" sheetId="7" r:id="rId3"/>
    <sheet name="华山国际酒店八区报价" sheetId="8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7" l="1"/>
  <c r="I26" i="7"/>
  <c r="I24" i="7"/>
  <c r="I12" i="7"/>
  <c r="I14" i="7"/>
  <c r="I18" i="7"/>
  <c r="I23" i="7"/>
  <c r="I25" i="7"/>
  <c r="I15" i="7"/>
  <c r="I16" i="7"/>
  <c r="I17" i="7"/>
  <c r="I20" i="7"/>
  <c r="I19" i="7"/>
  <c r="I21" i="7"/>
  <c r="I22" i="7"/>
  <c r="I10" i="7"/>
  <c r="I11" i="7"/>
  <c r="I13" i="7"/>
  <c r="I33" i="8"/>
  <c r="I25" i="8"/>
  <c r="I24" i="8"/>
  <c r="I23" i="8"/>
  <c r="I22" i="8"/>
  <c r="I28" i="8"/>
  <c r="I21" i="8"/>
  <c r="I16" i="8"/>
  <c r="I18" i="8"/>
  <c r="I17" i="8"/>
  <c r="I13" i="8"/>
  <c r="I15" i="8"/>
  <c r="I12" i="8"/>
  <c r="I34" i="8"/>
  <c r="I33" i="2"/>
  <c r="I25" i="2"/>
  <c r="I24" i="2"/>
  <c r="I21" i="2"/>
  <c r="I28" i="2"/>
  <c r="I17" i="2"/>
  <c r="I18" i="2"/>
  <c r="I13" i="2"/>
  <c r="I15" i="2"/>
  <c r="I12" i="2"/>
  <c r="B15" i="1"/>
  <c r="I34" i="2"/>
  <c r="I36" i="8"/>
  <c r="I35" i="8"/>
  <c r="I37" i="8"/>
  <c r="I35" i="2"/>
  <c r="I37" i="2"/>
  <c r="I36" i="2"/>
</calcChain>
</file>

<file path=xl/sharedStrings.xml><?xml version="1.0" encoding="utf-8"?>
<sst xmlns="http://schemas.openxmlformats.org/spreadsheetml/2006/main" count="314" uniqueCount="150">
  <si>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</si>
  <si>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</si>
  <si>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</si>
  <si>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</si>
  <si>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</si>
  <si>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</si>
  <si>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</si>
  <si>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</si>
  <si>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</si>
  <si>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</si>
  <si>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</si>
  <si>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</si>
  <si>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</si>
  <si>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</si>
  <si>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</si>
  <si>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</si>
  <si>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</si>
  <si>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</si>
  <si>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</si>
  <si>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</si>
  <si>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</si>
  <si>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</si>
  <si>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</si>
  <si>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</si>
  <si>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</si>
  <si>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</si>
  <si>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</si>
  <si>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</si>
  <si>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</si>
  <si>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</si>
  <si>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</si>
  <si>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</si>
  <si>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</si>
  <si>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</si>
  <si>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</si>
  <si>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</si>
  <si>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</si>
  <si>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</si>
  <si>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</si>
  <si>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</si>
  <si>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</si>
  <si>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</si>
  <si>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</si>
  <si>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</si>
  <si>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</si>
  <si>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</si>
  <si>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</si>
  <si>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</si>
  <si>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</si>
  <si>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</si>
  <si>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</si>
  <si>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</si>
  <si>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</si>
  <si>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</si>
  <si>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</si>
  <si>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</si>
  <si>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</si>
  <si>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</si>
  <si>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</si>
  <si>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</si>
  <si>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</si>
  <si>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</si>
  <si>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</si>
  <si>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</si>
  <si>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</si>
  <si>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</si>
  <si>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</si>
  <si>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</si>
  <si>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</si>
  <si>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</si>
  <si>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</si>
  <si>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</si>
  <si>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</si>
  <si>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</si>
  <si>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</si>
  <si>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</si>
  <si>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</si>
  <si>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</si>
  <si>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</si>
  <si>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</si>
  <si>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</si>
  <si>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</si>
  <si>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</si>
  <si>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</si>
  <si>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</si>
  <si>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</si>
  <si>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</si>
  <si>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</si>
  <si>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</si>
  <si>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</si>
  <si>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</si>
  <si>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</si>
  <si>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</si>
  <si>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</si>
  <si>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</si>
  <si>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</si>
  <si>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</si>
  <si>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</si>
  <si>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</si>
  <si>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</si>
  <si>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</si>
  <si>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</si>
  <si>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</si>
  <si>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</si>
  <si>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</si>
  <si>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</si>
  <si>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</si>
  <si>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</si>
  <si>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</si>
  <si>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</si>
  <si>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</si>
  <si>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</si>
  <si>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</si>
  <si>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</si>
  <si>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</si>
  <si>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</si>
  <si>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</si>
  <si>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</si>
  <si>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</si>
  <si>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</si>
  <si>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</si>
  <si>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</si>
  <si>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</si>
  <si>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人</t>
    <phoneticPr fontId="15" type="noConversion"/>
  </si>
  <si>
    <t>次</t>
    <phoneticPr fontId="15" type="noConversion"/>
  </si>
  <si>
    <t>块</t>
    <phoneticPr fontId="15" type="noConversion"/>
  </si>
  <si>
    <t>次</t>
    <rPh sb="0" eb="1">
      <t>ci</t>
    </rPh>
    <phoneticPr fontId="15" type="noConversion"/>
  </si>
  <si>
    <t>张</t>
    <rPh sb="0" eb="1">
      <t>zhang</t>
    </rPh>
    <phoneticPr fontId="15" type="noConversion"/>
  </si>
  <si>
    <t>康辉集团北京国际会议展览有限公司</t>
    <phoneticPr fontId="15" type="noConversion"/>
  </si>
  <si>
    <t>物料费</t>
    <rPh sb="0" eb="1">
      <t>wu'liao'fei</t>
    </rPh>
    <phoneticPr fontId="15" type="noConversion"/>
  </si>
  <si>
    <t>总计</t>
    <rPh sb="0" eb="1">
      <t>zong</t>
    </rPh>
    <phoneticPr fontId="15" type="noConversion"/>
  </si>
  <si>
    <t>人</t>
    <rPh sb="0" eb="1">
      <t>ren</t>
    </rPh>
    <phoneticPr fontId="15" type="noConversion"/>
  </si>
  <si>
    <t xml:space="preserve">2018上半年售后配件供应商业务论坛 
</t>
    <rPh sb="4" eb="5">
      <t>shang'ban'n</t>
    </rPh>
    <phoneticPr fontId="15" type="noConversion"/>
  </si>
  <si>
    <t xml:space="preserve">2018上半年售后配件供应商业务论坛 
</t>
    <phoneticPr fontId="15" type="noConversion"/>
  </si>
  <si>
    <t>会议室</t>
    <phoneticPr fontId="15" type="noConversion"/>
  </si>
  <si>
    <t>茶歇</t>
    <rPh sb="0" eb="1">
      <t>cha'xie</t>
    </rPh>
    <phoneticPr fontId="15" type="noConversion"/>
  </si>
  <si>
    <t>自助午餐</t>
    <phoneticPr fontId="15" type="noConversion"/>
  </si>
  <si>
    <t>上海</t>
    <rPh sb="0" eb="1">
      <t>shang'hai</t>
    </rPh>
    <phoneticPr fontId="15" type="noConversion"/>
  </si>
  <si>
    <t>胸卡&amp;胸卡带</t>
    <phoneticPr fontId="15" type="noConversion"/>
  </si>
  <si>
    <t>易拉宝</t>
    <rPh sb="0" eb="1">
      <t>yi'la'bao</t>
    </rPh>
    <phoneticPr fontId="15" type="noConversion"/>
  </si>
  <si>
    <t>用餐费用合计</t>
    <phoneticPr fontId="15" type="noConversion"/>
  </si>
  <si>
    <t>2018年3月2日</t>
    <phoneticPr fontId="15" type="noConversion"/>
  </si>
  <si>
    <t>上海富豪金丰酒店</t>
    <rPh sb="2" eb="3">
      <t>fu'hao</t>
    </rPh>
    <rPh sb="4" eb="5">
      <t>jin'feng</t>
    </rPh>
    <rPh sb="6" eb="7">
      <t>jiu'dain</t>
    </rPh>
    <phoneticPr fontId="15" type="noConversion"/>
  </si>
  <si>
    <t>预估，以实际人数为准</t>
    <rPh sb="0" eb="1">
      <t>yu'gu</t>
    </rPh>
    <rPh sb="3" eb="4">
      <t>yi</t>
    </rPh>
    <rPh sb="4" eb="5">
      <t>shi'ji</t>
    </rPh>
    <rPh sb="6" eb="7">
      <t>ren'shu</t>
    </rPh>
    <rPh sb="8" eb="9">
      <t>wei'zhn</t>
    </rPh>
    <phoneticPr fontId="15" type="noConversion"/>
  </si>
  <si>
    <t>横幅</t>
    <rPh sb="0" eb="1">
      <t>heng'fu</t>
    </rPh>
    <phoneticPr fontId="15" type="noConversion"/>
  </si>
  <si>
    <t>平</t>
    <rPh sb="0" eb="1">
      <t>ping</t>
    </rPh>
    <phoneticPr fontId="15" type="noConversion"/>
  </si>
  <si>
    <t>条</t>
    <rPh sb="0" eb="1">
      <t>tiao</t>
    </rPh>
    <phoneticPr fontId="15" type="noConversion"/>
  </si>
  <si>
    <t>0.8m*10m</t>
    <phoneticPr fontId="15" type="noConversion"/>
  </si>
  <si>
    <t>137M²</t>
    <phoneticPr fontId="15" type="noConversion"/>
  </si>
  <si>
    <t>58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</si>
</sst>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\¥#,##0.00;\¥\-#,##0.00"/>
    <numFmt numFmtId="178" formatCode="0.00_ "/>
    <numFmt numFmtId="179" formatCode="\¥#,##0.00_);[Red]\(\¥#,##0.00\)"/>
    <numFmt numFmtId="180" formatCode="\¥#,##0.00"/>
    <numFmt numFmtId="181" formatCode="0_ "/>
  </numFmts>
  <fonts count="38" x14ac:knownFonts="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176" fontId="14" fillId="0" borderId="0" applyFont="0" applyFill="0" applyBorder="0" applyAlignment="0" applyProtection="0"/>
    <xf numFmtId="0" fontId="14" fillId="0" borderId="0">
      <alignment vertical="center"/>
    </xf>
    <xf numFmtId="0" fontId="17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Border="0" applyAlignment="0" applyProtection="0">
      <alignment vertical="center"/>
    </xf>
    <xf numFmtId="0" fontId="21" fillId="11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3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3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3" borderId="0" applyNumberFormat="0" applyBorder="0" applyProtection="0">
      <alignment vertical="center"/>
    </xf>
    <xf numFmtId="0" fontId="21" fillId="6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22" fillId="17" borderId="0" applyNumberFormat="0" applyBorder="0" applyProtection="0">
      <alignment vertical="center"/>
    </xf>
    <xf numFmtId="0" fontId="22" fillId="9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2" fillId="21" borderId="0" applyNumberFormat="0" applyBorder="0" applyProtection="0">
      <alignment vertical="center"/>
    </xf>
    <xf numFmtId="0" fontId="22" fillId="22" borderId="0" applyNumberFormat="0" applyBorder="0" applyProtection="0">
      <alignment vertical="center"/>
    </xf>
    <xf numFmtId="0" fontId="22" fillId="23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2" fillId="24" borderId="0" applyNumberFormat="0" applyBorder="0" applyProtection="0">
      <alignment vertical="center"/>
    </xf>
    <xf numFmtId="0" fontId="23" fillId="12" borderId="0" applyNumberFormat="0" applyBorder="0" applyProtection="0">
      <alignment vertical="center"/>
    </xf>
    <xf numFmtId="0" fontId="24" fillId="10" borderId="44" applyNumberFormat="0" applyProtection="0">
      <alignment vertical="center"/>
    </xf>
    <xf numFmtId="0" fontId="25" fillId="25" borderId="4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8" fillId="0" borderId="46" applyNumberFormat="0" applyProtection="0">
      <alignment vertical="center"/>
    </xf>
    <xf numFmtId="0" fontId="29" fillId="0" borderId="47" applyNumberFormat="0" applyProtection="0">
      <alignment vertical="center"/>
    </xf>
    <xf numFmtId="0" fontId="30" fillId="0" borderId="48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1" fillId="16" borderId="44" applyNumberFormat="0" applyProtection="0">
      <alignment vertical="center"/>
    </xf>
    <xf numFmtId="0" fontId="32" fillId="0" borderId="49" applyNumberFormat="0" applyProtection="0">
      <alignment vertical="center"/>
    </xf>
    <xf numFmtId="0" fontId="33" fillId="4" borderId="0" applyNumberFormat="0" applyBorder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4" fillId="26" borderId="50" applyNumberFormat="0" applyProtection="0">
      <alignment vertical="center"/>
    </xf>
    <xf numFmtId="0" fontId="34" fillId="10" borderId="51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6" fillId="0" borderId="52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/>
    <xf numFmtId="0" fontId="14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6" fontId="21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20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top"/>
    </xf>
    <xf numFmtId="181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6" fillId="0" borderId="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16" fillId="0" borderId="8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8" fontId="10" fillId="10" borderId="22" xfId="0" applyNumberFormat="1" applyFont="1" applyFill="1" applyBorder="1" applyAlignment="1">
      <alignment horizontal="right" vertical="center"/>
    </xf>
    <xf numFmtId="17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</cellXfs>
  <cellStyles count="64">
    <cellStyle name="_ET_STYLE_NoName_00_" xfId="4"/>
    <cellStyle name="0,0_x000a__x000a_NA_x000a__x000a_" xfId="5"/>
    <cellStyle name="0,0_x005f_x000d__x005f_x000a_NA_x005f_x000d__x005f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8"/>
    <cellStyle name="Warning Text" xfId="49"/>
    <cellStyle name="常规" xfId="0" builtinId="0"/>
    <cellStyle name="常规 2" xfId="3"/>
    <cellStyle name="常规 2 2" xfId="50"/>
    <cellStyle name="常规 2 2 2" xfId="51"/>
    <cellStyle name="常规 3" xfId="52"/>
    <cellStyle name="常规 4" xfId="53"/>
    <cellStyle name="常规 5" xfId="54"/>
    <cellStyle name="常规 6" xfId="55"/>
    <cellStyle name="常规 7" xfId="56"/>
    <cellStyle name="逗号" xfId="57"/>
    <cellStyle name="普通 2" xfId="2"/>
    <cellStyle name="普通 3" xfId="58"/>
    <cellStyle name="千位分隔" xfId="1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baseColWidth="10" defaultColWidth="8.83203125" defaultRowHeight="15" x14ac:dyDescent="0.15"/>
  <cols>
    <col min="1" max="1" width="12" customWidth="1"/>
    <col min="2" max="2" width="6.1640625" customWidth="1"/>
    <col min="3" max="3" width="8" customWidth="1"/>
    <col min="4" max="4" width="7.5" style="97" customWidth="1"/>
    <col min="5" max="5" width="7.1640625" customWidth="1"/>
    <col min="6" max="6" width="18.1640625" customWidth="1"/>
    <col min="7" max="7" width="6.66406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1" x14ac:dyDescent="0.4">
      <c r="A1" s="98"/>
      <c r="B1" s="98"/>
      <c r="C1" s="98"/>
      <c r="D1" s="137" t="s">
        <v>0</v>
      </c>
      <c r="E1" s="137"/>
      <c r="F1" s="137"/>
      <c r="G1" s="137"/>
      <c r="H1" s="98"/>
      <c r="I1" s="98"/>
      <c r="J1" s="98"/>
      <c r="K1" s="123"/>
    </row>
    <row r="2" spans="1:11" s="94" customFormat="1" ht="18" x14ac:dyDescent="0.25">
      <c r="A2" s="100"/>
      <c r="B2" s="100"/>
      <c r="C2" s="100"/>
      <c r="D2" s="137"/>
      <c r="E2" s="137"/>
      <c r="F2" s="137"/>
      <c r="G2" s="137"/>
      <c r="H2" s="100"/>
      <c r="I2" s="100"/>
      <c r="J2" s="100"/>
    </row>
    <row r="3" spans="1:11" s="94" customFormat="1" ht="31" x14ac:dyDescent="0.4">
      <c r="A3" s="100"/>
      <c r="B3" s="100"/>
      <c r="C3" s="100"/>
      <c r="D3" s="99"/>
      <c r="E3" s="99"/>
      <c r="F3" s="99"/>
      <c r="G3" s="99"/>
      <c r="H3" s="100"/>
      <c r="I3" s="100"/>
      <c r="J3" s="100"/>
    </row>
    <row r="4" spans="1:11" s="94" customFormat="1" ht="18" x14ac:dyDescent="0.25">
      <c r="A4" s="101" t="s">
        <v>1</v>
      </c>
      <c r="B4" s="101" t="s">
        <v>2</v>
      </c>
      <c r="C4" s="101"/>
      <c r="D4" s="155" t="s">
        <v>3</v>
      </c>
      <c r="E4" s="155"/>
      <c r="F4" s="155"/>
      <c r="G4" s="155" t="s">
        <v>4</v>
      </c>
      <c r="H4" s="155"/>
      <c r="I4" s="155"/>
      <c r="J4" s="155"/>
      <c r="K4" s="124"/>
    </row>
    <row r="5" spans="1:11" s="94" customFormat="1" ht="18" x14ac:dyDescent="0.25">
      <c r="A5" s="100" t="s">
        <v>5</v>
      </c>
      <c r="B5" s="102" t="s">
        <v>6</v>
      </c>
      <c r="C5" s="103" t="s">
        <v>7</v>
      </c>
      <c r="D5" s="101" t="s">
        <v>8</v>
      </c>
      <c r="E5" s="101"/>
      <c r="F5" s="155" t="s">
        <v>9</v>
      </c>
      <c r="G5" s="155"/>
      <c r="H5" s="156" t="s">
        <v>10</v>
      </c>
      <c r="I5" s="156"/>
      <c r="J5" s="156"/>
      <c r="K5" s="124"/>
    </row>
    <row r="6" spans="1:11" s="94" customFormat="1" ht="18" x14ac:dyDescent="0.25">
      <c r="A6" s="100"/>
      <c r="B6" s="100"/>
      <c r="C6" s="100"/>
      <c r="D6" s="104"/>
      <c r="E6" s="100"/>
      <c r="F6" s="100"/>
      <c r="G6" s="100"/>
      <c r="H6" s="100"/>
      <c r="I6" s="100"/>
      <c r="J6" s="100"/>
    </row>
    <row r="7" spans="1:11" s="94" customFormat="1" ht="21.75" customHeight="1" x14ac:dyDescent="0.15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94" customFormat="1" ht="20.25" customHeight="1" x14ac:dyDescent="0.15">
      <c r="A8" s="147"/>
      <c r="B8" s="139"/>
      <c r="C8" s="139"/>
      <c r="D8" s="105" t="s">
        <v>19</v>
      </c>
      <c r="E8" s="106" t="s">
        <v>20</v>
      </c>
      <c r="F8" s="139"/>
      <c r="G8" s="139"/>
      <c r="H8" s="139"/>
      <c r="I8" s="139"/>
      <c r="J8" s="151"/>
    </row>
    <row r="9" spans="1:11" s="95" customFormat="1" ht="38.25" customHeight="1" x14ac:dyDescent="0.15">
      <c r="A9" s="107"/>
      <c r="B9" s="148" t="s">
        <v>21</v>
      </c>
      <c r="C9" s="108"/>
      <c r="D9" s="109"/>
      <c r="E9" s="109"/>
      <c r="F9" s="152"/>
      <c r="G9" s="140"/>
      <c r="H9" s="110"/>
      <c r="I9" s="110"/>
      <c r="J9" s="125"/>
    </row>
    <row r="10" spans="1:11" s="95" customFormat="1" ht="38.25" customHeight="1" x14ac:dyDescent="0.15">
      <c r="A10" s="107"/>
      <c r="B10" s="149"/>
      <c r="C10" s="108"/>
      <c r="D10" s="109"/>
      <c r="E10" s="109"/>
      <c r="F10" s="153"/>
      <c r="G10" s="154"/>
      <c r="H10" s="110"/>
      <c r="I10" s="110"/>
      <c r="J10" s="125"/>
    </row>
    <row r="11" spans="1:11" s="95" customFormat="1" ht="38.25" customHeight="1" x14ac:dyDescent="0.15">
      <c r="A11" s="107"/>
      <c r="B11" s="149"/>
      <c r="C11" s="108"/>
      <c r="D11" s="109"/>
      <c r="E11" s="109"/>
      <c r="F11" s="152"/>
      <c r="G11" s="140"/>
      <c r="H11" s="110"/>
      <c r="I11" s="110"/>
      <c r="J11" s="125"/>
    </row>
    <row r="12" spans="1:11" s="95" customFormat="1" ht="21.75" customHeight="1" x14ac:dyDescent="0.15">
      <c r="A12" s="107"/>
      <c r="B12" s="149"/>
      <c r="C12" s="108"/>
      <c r="D12" s="109"/>
      <c r="E12" s="109"/>
      <c r="F12" s="140"/>
      <c r="G12" s="140"/>
      <c r="H12" s="110"/>
      <c r="I12" s="110"/>
      <c r="J12" s="125"/>
    </row>
    <row r="13" spans="1:11" s="95" customFormat="1" ht="21.75" customHeight="1" x14ac:dyDescent="0.15">
      <c r="A13" s="107"/>
      <c r="B13" s="149"/>
      <c r="C13" s="108"/>
      <c r="D13" s="109"/>
      <c r="E13" s="109"/>
      <c r="F13" s="140"/>
      <c r="G13" s="140"/>
      <c r="H13" s="110"/>
      <c r="I13" s="110"/>
      <c r="J13" s="125"/>
    </row>
    <row r="14" spans="1:11" s="95" customFormat="1" ht="21.75" customHeight="1" x14ac:dyDescent="0.15">
      <c r="A14" s="107"/>
      <c r="B14" s="149"/>
      <c r="C14" s="108"/>
      <c r="D14" s="109"/>
      <c r="E14" s="109"/>
      <c r="F14" s="140"/>
      <c r="G14" s="140"/>
      <c r="H14" s="110"/>
      <c r="I14" s="110"/>
      <c r="J14" s="125"/>
    </row>
    <row r="15" spans="1:11" s="95" customFormat="1" ht="21.75" customHeight="1" x14ac:dyDescent="0.15">
      <c r="A15" s="111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95" customFormat="1" ht="18.75" customHeight="1" x14ac:dyDescent="0.15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96" customFormat="1" ht="36.75" customHeight="1" x14ac:dyDescent="0.25">
      <c r="A17" s="112" t="s">
        <v>24</v>
      </c>
      <c r="B17" s="113"/>
      <c r="C17" s="113"/>
      <c r="D17" s="114"/>
      <c r="E17" s="113" t="s">
        <v>25</v>
      </c>
      <c r="F17" s="113"/>
      <c r="G17" s="113"/>
      <c r="H17" s="113" t="s">
        <v>26</v>
      </c>
      <c r="I17" s="113"/>
      <c r="J17" s="126"/>
    </row>
    <row r="18" spans="1:10" s="96" customFormat="1" ht="36" customHeight="1" x14ac:dyDescent="0.25">
      <c r="A18" s="115" t="s">
        <v>27</v>
      </c>
      <c r="B18" s="116"/>
      <c r="C18" s="116"/>
      <c r="D18" s="117"/>
      <c r="E18" s="116" t="s">
        <v>28</v>
      </c>
      <c r="F18" s="116"/>
      <c r="G18" s="116"/>
      <c r="H18" s="116"/>
      <c r="I18" s="116"/>
      <c r="J18" s="127"/>
    </row>
    <row r="19" spans="1:10" ht="36" customHeight="1" x14ac:dyDescent="0.25">
      <c r="A19" s="118"/>
      <c r="B19" s="119"/>
      <c r="C19" s="119"/>
      <c r="D19" s="120"/>
      <c r="E19" s="119"/>
      <c r="F19" s="119"/>
      <c r="G19" s="119"/>
      <c r="H19" s="119"/>
      <c r="I19" s="119"/>
      <c r="J19" s="119"/>
    </row>
    <row r="20" spans="1:10" ht="18" x14ac:dyDescent="0.25">
      <c r="A20" s="121"/>
      <c r="B20" s="121"/>
      <c r="C20" s="121"/>
      <c r="D20" s="122"/>
      <c r="E20" s="121"/>
      <c r="F20" s="121"/>
      <c r="G20" s="121"/>
      <c r="H20" s="121"/>
      <c r="I20" s="121"/>
      <c r="J20" s="121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" customHeight="1" x14ac:dyDescent="0.15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" customHeight="1" x14ac:dyDescent="0.15">
      <c r="A3" s="7" t="s">
        <v>33</v>
      </c>
      <c r="B3" s="185" t="s">
        <v>34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 x14ac:dyDescent="0.15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 x14ac:dyDescent="0.15">
      <c r="A9" s="198"/>
      <c r="B9" s="199"/>
      <c r="C9" s="200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2" customHeight="1" x14ac:dyDescent="0.15">
      <c r="A10" s="160" t="s">
        <v>50</v>
      </c>
      <c r="B10" s="181" t="s">
        <v>51</v>
      </c>
      <c r="C10" s="182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2" customHeight="1" x14ac:dyDescent="0.15">
      <c r="A11" s="161"/>
      <c r="B11" s="181" t="s">
        <v>55</v>
      </c>
      <c r="C11" s="182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 x14ac:dyDescent="0.15">
      <c r="A12" s="183" t="s">
        <v>56</v>
      </c>
      <c r="B12" s="184"/>
      <c r="C12" s="184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2" customHeight="1" x14ac:dyDescent="0.15">
      <c r="A13" s="162"/>
      <c r="B13" s="177" t="s">
        <v>58</v>
      </c>
      <c r="C13" s="178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2" customHeight="1" x14ac:dyDescent="0.15">
      <c r="A14" s="162"/>
      <c r="B14" s="177" t="s">
        <v>62</v>
      </c>
      <c r="C14" s="178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 x14ac:dyDescent="0.15">
      <c r="A15" s="174" t="s">
        <v>63</v>
      </c>
      <c r="B15" s="175"/>
      <c r="C15" s="175"/>
      <c r="D15" s="17"/>
      <c r="E15" s="17"/>
      <c r="F15" s="17"/>
      <c r="G15" s="17"/>
      <c r="H15" s="17"/>
      <c r="I15" s="51">
        <f>SUM(I13:I14)</f>
        <v>4000</v>
      </c>
      <c r="J15" s="57"/>
    </row>
    <row r="16" spans="1:23" s="3" customFormat="1" ht="23" customHeight="1" x14ac:dyDescent="0.15">
      <c r="A16" s="163" t="s">
        <v>64</v>
      </c>
      <c r="B16" s="179" t="s">
        <v>65</v>
      </c>
      <c r="C16" s="180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v>13000</v>
      </c>
      <c r="J16" s="59" t="s">
        <v>68</v>
      </c>
    </row>
    <row r="17" spans="1:10" s="3" customFormat="1" ht="23" customHeight="1" x14ac:dyDescent="0.15">
      <c r="A17" s="164"/>
      <c r="B17" s="179" t="s">
        <v>69</v>
      </c>
      <c r="C17" s="180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 x14ac:dyDescent="0.15">
      <c r="A18" s="174" t="s">
        <v>71</v>
      </c>
      <c r="B18" s="175"/>
      <c r="C18" s="175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 x14ac:dyDescent="0.15">
      <c r="A19" s="164"/>
      <c r="B19" s="177" t="s">
        <v>72</v>
      </c>
      <c r="C19" s="178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 x14ac:dyDescent="0.15">
      <c r="A20" s="164"/>
      <c r="B20" s="177" t="s">
        <v>76</v>
      </c>
      <c r="C20" s="178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 x14ac:dyDescent="0.15">
      <c r="A21" s="164"/>
      <c r="B21" s="177" t="s">
        <v>78</v>
      </c>
      <c r="C21" s="178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>H21*F21*D21</f>
        <v>400</v>
      </c>
      <c r="J21" s="61" t="s">
        <v>80</v>
      </c>
    </row>
    <row r="22" spans="1:10" s="2" customFormat="1" ht="24" customHeight="1" x14ac:dyDescent="0.15">
      <c r="A22" s="164"/>
      <c r="B22" s="177" t="s">
        <v>81</v>
      </c>
      <c r="C22" s="178"/>
      <c r="D22" s="32">
        <v>2</v>
      </c>
      <c r="E22" s="32" t="s">
        <v>82</v>
      </c>
      <c r="F22" s="32">
        <v>1</v>
      </c>
      <c r="G22" s="32" t="s">
        <v>60</v>
      </c>
      <c r="H22" s="33">
        <v>50</v>
      </c>
      <c r="I22" s="23">
        <v>100</v>
      </c>
      <c r="J22" s="61"/>
    </row>
    <row r="23" spans="1:10" s="2" customFormat="1" ht="24" customHeight="1" x14ac:dyDescent="0.15">
      <c r="A23" s="164"/>
      <c r="B23" s="177" t="s">
        <v>83</v>
      </c>
      <c r="C23" s="178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v>100</v>
      </c>
      <c r="J23" s="61"/>
    </row>
    <row r="24" spans="1:10" s="2" customFormat="1" ht="24" customHeight="1" x14ac:dyDescent="0.15">
      <c r="A24" s="164"/>
      <c r="B24" s="177" t="s">
        <v>85</v>
      </c>
      <c r="C24" s="178"/>
      <c r="D24" s="32">
        <v>10</v>
      </c>
      <c r="E24" s="32" t="s">
        <v>73</v>
      </c>
      <c r="F24" s="32">
        <v>1</v>
      </c>
      <c r="G24" s="32" t="s">
        <v>60</v>
      </c>
      <c r="H24" s="33">
        <v>100</v>
      </c>
      <c r="I24" s="23">
        <f>H24*F24*D24</f>
        <v>1000</v>
      </c>
      <c r="J24" s="61" t="s">
        <v>86</v>
      </c>
    </row>
    <row r="25" spans="1:10" s="2" customFormat="1" ht="24" customHeight="1" x14ac:dyDescent="0.15">
      <c r="A25" s="164"/>
      <c r="B25" s="169" t="s">
        <v>87</v>
      </c>
      <c r="C25" s="170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 x14ac:dyDescent="0.15">
      <c r="A26" s="164"/>
      <c r="B26" s="169" t="s">
        <v>89</v>
      </c>
      <c r="C26" s="170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 x14ac:dyDescent="0.15">
      <c r="A27" s="164"/>
      <c r="B27" s="169" t="s">
        <v>91</v>
      </c>
      <c r="C27" s="170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 x14ac:dyDescent="0.15">
      <c r="A28" s="174" t="s">
        <v>93</v>
      </c>
      <c r="B28" s="175"/>
      <c r="C28" s="175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 x14ac:dyDescent="0.15">
      <c r="A29" s="165" t="s">
        <v>94</v>
      </c>
      <c r="B29" s="176" t="s">
        <v>95</v>
      </c>
      <c r="C29" s="176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 x14ac:dyDescent="0.15">
      <c r="A30" s="166"/>
      <c r="B30" s="167" t="s">
        <v>97</v>
      </c>
      <c r="C30" s="168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 x14ac:dyDescent="0.15">
      <c r="A31" s="166"/>
      <c r="B31" s="167" t="s">
        <v>94</v>
      </c>
      <c r="C31" s="168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 x14ac:dyDescent="0.15">
      <c r="A32" s="166"/>
      <c r="B32" s="169" t="s">
        <v>99</v>
      </c>
      <c r="C32" s="170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 x14ac:dyDescent="0.15">
      <c r="A33" s="24" t="s">
        <v>100</v>
      </c>
      <c r="B33" s="171"/>
      <c r="C33" s="171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 x14ac:dyDescent="0.15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29558</v>
      </c>
      <c r="J34" s="65"/>
    </row>
    <row r="35" spans="1:10" s="2" customFormat="1" x14ac:dyDescent="0.15">
      <c r="A35" s="172" t="s">
        <v>102</v>
      </c>
      <c r="B35" s="173"/>
      <c r="C35" s="173"/>
      <c r="D35" s="43"/>
      <c r="E35" s="44"/>
      <c r="F35" s="44"/>
      <c r="G35" s="44"/>
      <c r="H35" s="44"/>
      <c r="I35" s="66">
        <f>SUM(I34-I33)*10%</f>
        <v>2595</v>
      </c>
      <c r="J35" s="67"/>
    </row>
    <row r="36" spans="1:10" s="2" customFormat="1" x14ac:dyDescent="0.15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1929.1799999999998</v>
      </c>
      <c r="J36" s="67"/>
    </row>
    <row r="37" spans="1:10" s="2" customFormat="1" ht="23" customHeight="1" x14ac:dyDescent="0.15">
      <c r="A37" s="157" t="s">
        <v>104</v>
      </c>
      <c r="B37" s="158"/>
      <c r="C37" s="159"/>
      <c r="D37" s="46"/>
      <c r="E37" s="47"/>
      <c r="F37" s="47"/>
      <c r="G37" s="47"/>
      <c r="H37" s="47"/>
      <c r="I37" s="68">
        <f>I34+I35+I36</f>
        <v>34082.18</v>
      </c>
      <c r="J37" s="69"/>
    </row>
    <row r="38" spans="1:10" ht="16.5" customHeight="1" x14ac:dyDescent="0.15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topLeftCell="A7" workbookViewId="0">
      <selection activeCell="I28" sqref="I28"/>
    </sheetView>
  </sheetViews>
  <sheetFormatPr baseColWidth="10" defaultColWidth="8.83203125" defaultRowHeight="17" x14ac:dyDescent="0.15"/>
  <cols>
    <col min="1" max="1" width="15.83203125" style="4" customWidth="1"/>
    <col min="2" max="2" width="35.1640625" style="2" customWidth="1"/>
    <col min="3" max="3" width="1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42.5" style="2" customWidth="1"/>
    <col min="11" max="16384" width="8.83203125" style="4"/>
  </cols>
  <sheetData>
    <row r="1" spans="1:23" s="1" customFormat="1" ht="26" customHeight="1" x14ac:dyDescent="0.15">
      <c r="A1" s="49" t="s">
        <v>105</v>
      </c>
      <c r="B1" s="70" t="s">
        <v>128</v>
      </c>
      <c r="C1" s="70"/>
      <c r="D1" s="70"/>
      <c r="E1" s="70"/>
      <c r="F1" s="70"/>
      <c r="G1" s="70"/>
      <c r="H1" s="70"/>
      <c r="I1" s="82"/>
      <c r="J1" s="83"/>
    </row>
    <row r="2" spans="1:23" s="1" customFormat="1" ht="26" customHeight="1" x14ac:dyDescent="0.15">
      <c r="A2" s="49" t="s">
        <v>106</v>
      </c>
      <c r="B2" s="70" t="s">
        <v>132</v>
      </c>
      <c r="C2" s="70"/>
      <c r="D2" s="70"/>
      <c r="E2" s="70"/>
      <c r="F2" s="70"/>
      <c r="G2" s="70"/>
      <c r="H2" s="70"/>
      <c r="I2" s="82"/>
      <c r="J2" s="83"/>
    </row>
    <row r="3" spans="1:23" s="1" customFormat="1" ht="21" customHeight="1" x14ac:dyDescent="0.15">
      <c r="A3" s="49" t="s">
        <v>107</v>
      </c>
      <c r="B3" s="71" t="s">
        <v>141</v>
      </c>
      <c r="C3" s="70"/>
      <c r="D3" s="71"/>
      <c r="E3" s="71"/>
      <c r="F3" s="71"/>
      <c r="G3" s="71"/>
      <c r="H3" s="71"/>
      <c r="I3" s="84"/>
      <c r="J3" s="71"/>
    </row>
    <row r="4" spans="1:23" s="1" customFormat="1" ht="21" customHeight="1" x14ac:dyDescent="0.15">
      <c r="A4" s="49" t="s">
        <v>108</v>
      </c>
      <c r="B4" s="71" t="s">
        <v>137</v>
      </c>
      <c r="C4" s="70"/>
      <c r="D4" s="71"/>
      <c r="E4" s="71"/>
      <c r="F4" s="71"/>
      <c r="G4" s="71"/>
      <c r="H4" s="71"/>
      <c r="I4" s="84"/>
      <c r="J4" s="71"/>
    </row>
    <row r="5" spans="1:23" s="1" customFormat="1" ht="20" customHeight="1" x14ac:dyDescent="0.15">
      <c r="A5" s="49" t="s">
        <v>37</v>
      </c>
      <c r="B5" s="134" t="s">
        <v>142</v>
      </c>
      <c r="C5" s="70"/>
      <c r="D5" s="72"/>
      <c r="E5" s="72"/>
      <c r="F5" s="72"/>
      <c r="G5" s="72"/>
      <c r="H5" s="73"/>
      <c r="I5" s="73"/>
      <c r="J5" s="72"/>
    </row>
    <row r="6" spans="1:23" s="1" customFormat="1" ht="26" customHeight="1" x14ac:dyDescent="0.15">
      <c r="A6" s="49" t="s">
        <v>39</v>
      </c>
      <c r="B6" s="74" t="s">
        <v>149</v>
      </c>
      <c r="C6" s="74"/>
      <c r="D6" s="74"/>
      <c r="E6" s="74"/>
      <c r="F6" s="74"/>
      <c r="G6" s="74"/>
      <c r="H6" s="74"/>
      <c r="I6" s="85"/>
      <c r="J6" s="74"/>
    </row>
    <row r="7" spans="1:23" ht="16.5" customHeight="1" x14ac:dyDescent="0.15">
      <c r="A7" s="12" t="s">
        <v>41</v>
      </c>
      <c r="B7" s="13"/>
      <c r="C7" s="14"/>
      <c r="D7" s="75" t="s">
        <v>42</v>
      </c>
      <c r="E7" s="76"/>
      <c r="F7" s="76"/>
      <c r="G7" s="76"/>
      <c r="H7" s="76"/>
      <c r="I7" s="86"/>
      <c r="J7" s="87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 x14ac:dyDescent="0.15">
      <c r="A8" s="135" t="s">
        <v>133</v>
      </c>
      <c r="B8" s="15"/>
      <c r="C8" s="16"/>
      <c r="D8" s="77" t="s">
        <v>44</v>
      </c>
      <c r="E8" s="78"/>
      <c r="F8" s="78"/>
      <c r="G8" s="79"/>
      <c r="H8" s="80" t="s">
        <v>45</v>
      </c>
      <c r="I8" s="88"/>
      <c r="J8" s="89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 x14ac:dyDescent="0.15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9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3" customHeight="1" x14ac:dyDescent="0.15">
      <c r="A10" s="163" t="s">
        <v>65</v>
      </c>
      <c r="B10" s="177" t="s">
        <v>134</v>
      </c>
      <c r="C10" s="178"/>
      <c r="D10" s="32">
        <v>1</v>
      </c>
      <c r="E10" s="128" t="s">
        <v>124</v>
      </c>
      <c r="F10" s="32">
        <v>1</v>
      </c>
      <c r="G10" s="27" t="s">
        <v>67</v>
      </c>
      <c r="H10" s="81">
        <v>9000</v>
      </c>
      <c r="I10" s="91">
        <f t="shared" ref="I10:I11" si="0">D10*F10*H10</f>
        <v>9000</v>
      </c>
      <c r="J10" s="129" t="s">
        <v>148</v>
      </c>
    </row>
    <row r="11" spans="1:23" s="2" customFormat="1" ht="23" customHeight="1" x14ac:dyDescent="0.15">
      <c r="A11" s="164"/>
      <c r="B11" s="177" t="s">
        <v>135</v>
      </c>
      <c r="C11" s="178"/>
      <c r="D11" s="32">
        <v>30</v>
      </c>
      <c r="E11" s="27" t="s">
        <v>131</v>
      </c>
      <c r="F11" s="32">
        <v>1</v>
      </c>
      <c r="G11" s="27" t="s">
        <v>67</v>
      </c>
      <c r="H11" s="81">
        <v>60</v>
      </c>
      <c r="I11" s="91">
        <f t="shared" si="0"/>
        <v>1800</v>
      </c>
      <c r="J11" s="129"/>
    </row>
    <row r="12" spans="1:23" s="2" customFormat="1" ht="16.5" customHeight="1" x14ac:dyDescent="0.15">
      <c r="A12" s="174" t="s">
        <v>71</v>
      </c>
      <c r="B12" s="175"/>
      <c r="C12" s="175"/>
      <c r="D12" s="17"/>
      <c r="E12" s="17"/>
      <c r="F12" s="17"/>
      <c r="G12" s="17"/>
      <c r="H12" s="17"/>
      <c r="I12" s="51">
        <f>SUM(I10:I11)</f>
        <v>10800</v>
      </c>
      <c r="J12" s="130"/>
    </row>
    <row r="13" spans="1:23" s="2" customFormat="1" ht="22" customHeight="1" x14ac:dyDescent="0.15">
      <c r="A13" s="136" t="s">
        <v>109</v>
      </c>
      <c r="B13" s="177" t="s">
        <v>136</v>
      </c>
      <c r="C13" s="178"/>
      <c r="D13" s="27">
        <v>58</v>
      </c>
      <c r="E13" s="128" t="s">
        <v>123</v>
      </c>
      <c r="F13" s="27">
        <v>1</v>
      </c>
      <c r="G13" s="27" t="s">
        <v>60</v>
      </c>
      <c r="H13" s="81">
        <v>150</v>
      </c>
      <c r="I13" s="23">
        <f>H13*F13*D13</f>
        <v>8700</v>
      </c>
      <c r="J13" s="55" t="s">
        <v>143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16.5" customHeight="1" x14ac:dyDescent="0.15">
      <c r="A14" s="174" t="s">
        <v>140</v>
      </c>
      <c r="B14" s="175"/>
      <c r="C14" s="175"/>
      <c r="D14" s="17"/>
      <c r="E14" s="17"/>
      <c r="F14" s="17"/>
      <c r="G14" s="17"/>
      <c r="H14" s="17"/>
      <c r="I14" s="51">
        <f>SUM(I13:I13)</f>
        <v>8700</v>
      </c>
      <c r="J14" s="57"/>
    </row>
    <row r="15" spans="1:23" s="2" customFormat="1" ht="23" customHeight="1" x14ac:dyDescent="0.15">
      <c r="A15" s="163" t="s">
        <v>129</v>
      </c>
      <c r="B15" s="177" t="s">
        <v>138</v>
      </c>
      <c r="C15" s="178"/>
      <c r="D15" s="32">
        <v>58</v>
      </c>
      <c r="E15" s="27" t="s">
        <v>127</v>
      </c>
      <c r="F15" s="32">
        <v>1</v>
      </c>
      <c r="G15" s="27" t="s">
        <v>126</v>
      </c>
      <c r="H15" s="81">
        <v>12</v>
      </c>
      <c r="I15" s="91">
        <f t="shared" ref="I15:I16" si="1">D15*F15*H15</f>
        <v>696</v>
      </c>
      <c r="J15" s="132"/>
    </row>
    <row r="16" spans="1:23" s="2" customFormat="1" ht="23" customHeight="1" x14ac:dyDescent="0.15">
      <c r="A16" s="164"/>
      <c r="B16" s="177" t="s">
        <v>144</v>
      </c>
      <c r="C16" s="178"/>
      <c r="D16" s="32">
        <v>1</v>
      </c>
      <c r="E16" s="27" t="s">
        <v>146</v>
      </c>
      <c r="F16" s="32">
        <v>8</v>
      </c>
      <c r="G16" s="27" t="s">
        <v>145</v>
      </c>
      <c r="H16" s="81">
        <v>50</v>
      </c>
      <c r="I16" s="91">
        <f t="shared" si="1"/>
        <v>400</v>
      </c>
      <c r="J16" s="133" t="s">
        <v>147</v>
      </c>
    </row>
    <row r="17" spans="1:10" s="2" customFormat="1" ht="23" customHeight="1" x14ac:dyDescent="0.15">
      <c r="A17" s="164"/>
      <c r="B17" s="177" t="s">
        <v>139</v>
      </c>
      <c r="C17" s="178"/>
      <c r="D17" s="32">
        <v>1</v>
      </c>
      <c r="E17" s="27" t="s">
        <v>125</v>
      </c>
      <c r="F17" s="32">
        <v>1</v>
      </c>
      <c r="G17" s="27" t="s">
        <v>126</v>
      </c>
      <c r="H17" s="81">
        <v>250</v>
      </c>
      <c r="I17" s="91">
        <f>D17*F17*H17</f>
        <v>250</v>
      </c>
      <c r="J17" s="133"/>
    </row>
    <row r="18" spans="1:10" s="2" customFormat="1" ht="16.5" customHeight="1" x14ac:dyDescent="0.15">
      <c r="A18" s="174" t="s">
        <v>111</v>
      </c>
      <c r="B18" s="175"/>
      <c r="C18" s="175"/>
      <c r="D18" s="17"/>
      <c r="E18" s="17"/>
      <c r="F18" s="17"/>
      <c r="G18" s="17"/>
      <c r="H18" s="17"/>
      <c r="I18" s="51">
        <f>SUM(I15:I17)</f>
        <v>1346</v>
      </c>
      <c r="J18" s="130"/>
    </row>
    <row r="19" spans="1:10" s="2" customFormat="1" ht="24" customHeight="1" x14ac:dyDescent="0.15">
      <c r="A19" s="165" t="s">
        <v>94</v>
      </c>
      <c r="B19" s="176" t="s">
        <v>112</v>
      </c>
      <c r="C19" s="176"/>
      <c r="D19" s="34">
        <v>1</v>
      </c>
      <c r="E19" s="34" t="s">
        <v>59</v>
      </c>
      <c r="F19" s="34">
        <v>2</v>
      </c>
      <c r="G19" s="34" t="s">
        <v>60</v>
      </c>
      <c r="H19" s="35">
        <v>200</v>
      </c>
      <c r="I19" s="35">
        <f>H19*F19*D19</f>
        <v>400</v>
      </c>
      <c r="J19" s="201" t="s">
        <v>113</v>
      </c>
    </row>
    <row r="20" spans="1:10" s="2" customFormat="1" ht="24" customHeight="1" x14ac:dyDescent="0.15">
      <c r="A20" s="166"/>
      <c r="B20" s="167" t="s">
        <v>114</v>
      </c>
      <c r="C20" s="168"/>
      <c r="D20" s="34">
        <v>1</v>
      </c>
      <c r="E20" s="34" t="s">
        <v>52</v>
      </c>
      <c r="F20" s="34">
        <v>0</v>
      </c>
      <c r="G20" s="34" t="s">
        <v>53</v>
      </c>
      <c r="H20" s="35">
        <v>300</v>
      </c>
      <c r="I20" s="35">
        <f>H20*F20*D20</f>
        <v>0</v>
      </c>
      <c r="J20" s="201"/>
    </row>
    <row r="21" spans="1:10" s="2" customFormat="1" ht="24" customHeight="1" x14ac:dyDescent="0.15">
      <c r="A21" s="166"/>
      <c r="B21" s="167" t="s">
        <v>115</v>
      </c>
      <c r="C21" s="168"/>
      <c r="D21" s="34">
        <v>1</v>
      </c>
      <c r="E21" s="34" t="s">
        <v>59</v>
      </c>
      <c r="F21" s="34">
        <v>1</v>
      </c>
      <c r="G21" s="34" t="s">
        <v>66</v>
      </c>
      <c r="H21" s="35">
        <v>100</v>
      </c>
      <c r="I21" s="35">
        <f>H21*F21*D21</f>
        <v>100</v>
      </c>
      <c r="J21" s="201"/>
    </row>
    <row r="22" spans="1:10" s="2" customFormat="1" ht="24" customHeight="1" x14ac:dyDescent="0.15">
      <c r="A22" s="166"/>
      <c r="B22" s="167" t="s">
        <v>116</v>
      </c>
      <c r="C22" s="168"/>
      <c r="D22" s="34">
        <v>1</v>
      </c>
      <c r="E22" s="34" t="s">
        <v>59</v>
      </c>
      <c r="F22" s="34">
        <v>1</v>
      </c>
      <c r="G22" s="34" t="s">
        <v>66</v>
      </c>
      <c r="H22" s="35">
        <v>500</v>
      </c>
      <c r="I22" s="35">
        <f>H22*F22*D22</f>
        <v>500</v>
      </c>
      <c r="J22" s="201"/>
    </row>
    <row r="23" spans="1:10" s="2" customFormat="1" ht="16.5" customHeight="1" x14ac:dyDescent="0.15">
      <c r="A23" s="174" t="s">
        <v>100</v>
      </c>
      <c r="B23" s="175"/>
      <c r="C23" s="175"/>
      <c r="D23" s="17"/>
      <c r="E23" s="17"/>
      <c r="F23" s="17"/>
      <c r="G23" s="17"/>
      <c r="H23" s="17"/>
      <c r="I23" s="51">
        <f>SUM(I19:I22)</f>
        <v>1000</v>
      </c>
      <c r="J23" s="130"/>
    </row>
    <row r="24" spans="1:10" s="2" customFormat="1" ht="24" customHeight="1" x14ac:dyDescent="0.15">
      <c r="A24" s="38" t="s">
        <v>130</v>
      </c>
      <c r="B24" s="39"/>
      <c r="C24" s="39"/>
      <c r="D24" s="40"/>
      <c r="E24" s="40"/>
      <c r="F24" s="40"/>
      <c r="G24" s="40"/>
      <c r="H24" s="41"/>
      <c r="I24" s="64">
        <f>I12+I14+I18+I23</f>
        <v>21846</v>
      </c>
      <c r="J24" s="131"/>
    </row>
    <row r="25" spans="1:10" s="2" customFormat="1" ht="24" customHeight="1" x14ac:dyDescent="0.15">
      <c r="A25" s="38" t="s">
        <v>117</v>
      </c>
      <c r="B25" s="39"/>
      <c r="C25" s="39"/>
      <c r="D25" s="40"/>
      <c r="E25" s="40"/>
      <c r="F25" s="40"/>
      <c r="G25" s="40"/>
      <c r="H25" s="40"/>
      <c r="I25" s="64">
        <f>I24*0.1</f>
        <v>2184.6</v>
      </c>
      <c r="J25" s="131"/>
    </row>
    <row r="26" spans="1:10" s="2" customFormat="1" ht="24" customHeight="1" x14ac:dyDescent="0.15">
      <c r="A26" s="40" t="s">
        <v>101</v>
      </c>
      <c r="B26" s="39"/>
      <c r="C26" s="39"/>
      <c r="D26" s="40"/>
      <c r="E26" s="40"/>
      <c r="F26" s="40"/>
      <c r="G26" s="40"/>
      <c r="H26" s="40"/>
      <c r="I26" s="92">
        <f>SUM(I24:I25)</f>
        <v>24030.6</v>
      </c>
      <c r="J26" s="131"/>
    </row>
    <row r="27" spans="1:10" s="2" customFormat="1" ht="24" customHeight="1" x14ac:dyDescent="0.15">
      <c r="A27" s="202" t="s">
        <v>118</v>
      </c>
      <c r="B27" s="203"/>
      <c r="C27" s="203"/>
      <c r="D27" s="203"/>
      <c r="E27" s="203"/>
      <c r="F27" s="203"/>
      <c r="G27" s="203"/>
      <c r="H27" s="204"/>
      <c r="I27" s="93">
        <f>SUM(I26:I26)</f>
        <v>24030.6</v>
      </c>
      <c r="J27" s="131"/>
    </row>
    <row r="29" spans="1:10" x14ac:dyDescent="0.15">
      <c r="I29" s="5" t="s">
        <v>110</v>
      </c>
      <c r="J29" s="4"/>
    </row>
  </sheetData>
  <mergeCells count="19">
    <mergeCell ref="A27:H27"/>
    <mergeCell ref="A12:C12"/>
    <mergeCell ref="A18:C18"/>
    <mergeCell ref="B19:C19"/>
    <mergeCell ref="B20:C20"/>
    <mergeCell ref="A15:A17"/>
    <mergeCell ref="A23:C23"/>
    <mergeCell ref="A19:A22"/>
    <mergeCell ref="J19:J22"/>
    <mergeCell ref="B15:C15"/>
    <mergeCell ref="B21:C21"/>
    <mergeCell ref="B22:C22"/>
    <mergeCell ref="B17:C17"/>
    <mergeCell ref="B16:C16"/>
    <mergeCell ref="A10:A11"/>
    <mergeCell ref="B13:C13"/>
    <mergeCell ref="A14:C14"/>
    <mergeCell ref="B10:C10"/>
    <mergeCell ref="B11:C11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85" t="s">
        <v>30</v>
      </c>
      <c r="C1" s="185"/>
      <c r="D1" s="185"/>
      <c r="E1" s="185"/>
      <c r="F1" s="185"/>
      <c r="G1" s="185"/>
      <c r="H1" s="185"/>
      <c r="I1" s="185"/>
      <c r="J1" s="185"/>
    </row>
    <row r="2" spans="1:23" s="1" customFormat="1" ht="26" customHeight="1" x14ac:dyDescent="0.15">
      <c r="A2" s="7" t="s">
        <v>31</v>
      </c>
      <c r="B2" s="186" t="s">
        <v>32</v>
      </c>
      <c r="C2" s="185"/>
      <c r="D2" s="185"/>
      <c r="E2" s="185"/>
      <c r="F2" s="185"/>
      <c r="G2" s="185"/>
      <c r="H2" s="185"/>
      <c r="I2" s="185"/>
      <c r="J2" s="185"/>
    </row>
    <row r="3" spans="1:23" s="1" customFormat="1" ht="26" customHeight="1" x14ac:dyDescent="0.15">
      <c r="A3" s="7" t="s">
        <v>33</v>
      </c>
      <c r="B3" s="185" t="s">
        <v>119</v>
      </c>
      <c r="C3" s="185"/>
      <c r="D3" s="185"/>
      <c r="E3" s="185"/>
      <c r="F3" s="185"/>
      <c r="G3" s="185"/>
      <c r="H3" s="185"/>
      <c r="I3" s="185"/>
      <c r="J3" s="185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120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92" t="s">
        <v>41</v>
      </c>
      <c r="B7" s="193"/>
      <c r="C7" s="194"/>
      <c r="D7" s="187" t="s">
        <v>42</v>
      </c>
      <c r="E7" s="187"/>
      <c r="F7" s="187"/>
      <c r="G7" s="187"/>
      <c r="H7" s="187"/>
      <c r="I7" s="187"/>
      <c r="J7" s="190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 x14ac:dyDescent="0.15">
      <c r="A8" s="195"/>
      <c r="B8" s="196"/>
      <c r="C8" s="197"/>
      <c r="D8" s="188" t="s">
        <v>44</v>
      </c>
      <c r="E8" s="188"/>
      <c r="F8" s="188"/>
      <c r="G8" s="188"/>
      <c r="H8" s="189" t="s">
        <v>45</v>
      </c>
      <c r="I8" s="189"/>
      <c r="J8" s="191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 x14ac:dyDescent="0.15">
      <c r="A9" s="198"/>
      <c r="B9" s="199"/>
      <c r="C9" s="200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2" customHeight="1" x14ac:dyDescent="0.15">
      <c r="A10" s="160" t="s">
        <v>50</v>
      </c>
      <c r="B10" s="181" t="s">
        <v>51</v>
      </c>
      <c r="C10" s="182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2" customHeight="1" x14ac:dyDescent="0.15">
      <c r="A11" s="161"/>
      <c r="B11" s="181" t="s">
        <v>55</v>
      </c>
      <c r="C11" s="182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 x14ac:dyDescent="0.15">
      <c r="A12" s="183" t="s">
        <v>56</v>
      </c>
      <c r="B12" s="184"/>
      <c r="C12" s="184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2" customHeight="1" x14ac:dyDescent="0.15">
      <c r="A13" s="162"/>
      <c r="B13" s="177" t="s">
        <v>58</v>
      </c>
      <c r="C13" s="178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5" t="s">
        <v>121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2" customHeight="1" x14ac:dyDescent="0.15">
      <c r="A14" s="162"/>
      <c r="B14" s="177" t="s">
        <v>62</v>
      </c>
      <c r="C14" s="178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 x14ac:dyDescent="0.15">
      <c r="A15" s="174" t="s">
        <v>63</v>
      </c>
      <c r="B15" s="175"/>
      <c r="C15" s="175"/>
      <c r="D15" s="17"/>
      <c r="E15" s="17"/>
      <c r="F15" s="17"/>
      <c r="G15" s="17"/>
      <c r="H15" s="17"/>
      <c r="I15" s="51">
        <f>SUM(I13:I14)</f>
        <v>8000</v>
      </c>
      <c r="J15" s="57"/>
    </row>
    <row r="16" spans="1:23" s="3" customFormat="1" ht="23" customHeight="1" x14ac:dyDescent="0.15">
      <c r="A16" s="163" t="s">
        <v>64</v>
      </c>
      <c r="B16" s="179" t="s">
        <v>65</v>
      </c>
      <c r="C16" s="180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f>H16*F16*D16</f>
        <v>13000</v>
      </c>
      <c r="J16" s="59" t="s">
        <v>68</v>
      </c>
    </row>
    <row r="17" spans="1:10" s="3" customFormat="1" ht="23" customHeight="1" x14ac:dyDescent="0.15">
      <c r="A17" s="164"/>
      <c r="B17" s="179" t="s">
        <v>122</v>
      </c>
      <c r="C17" s="180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 x14ac:dyDescent="0.15">
      <c r="A18" s="174" t="s">
        <v>71</v>
      </c>
      <c r="B18" s="175"/>
      <c r="C18" s="175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 x14ac:dyDescent="0.15">
      <c r="A19" s="164"/>
      <c r="B19" s="177" t="s">
        <v>72</v>
      </c>
      <c r="C19" s="178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 x14ac:dyDescent="0.15">
      <c r="A20" s="164"/>
      <c r="B20" s="177" t="s">
        <v>76</v>
      </c>
      <c r="C20" s="178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 x14ac:dyDescent="0.15">
      <c r="A21" s="164"/>
      <c r="B21" s="177" t="s">
        <v>78</v>
      </c>
      <c r="C21" s="178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 t="shared" ref="I21:I24" si="0">H21*F21*D21</f>
        <v>400</v>
      </c>
      <c r="J21" s="61" t="s">
        <v>80</v>
      </c>
    </row>
    <row r="22" spans="1:10" s="2" customFormat="1" ht="24" customHeight="1" x14ac:dyDescent="0.15">
      <c r="A22" s="164"/>
      <c r="B22" s="177" t="s">
        <v>85</v>
      </c>
      <c r="C22" s="178"/>
      <c r="D22" s="32">
        <v>10</v>
      </c>
      <c r="E22" s="32" t="s">
        <v>73</v>
      </c>
      <c r="F22" s="32">
        <v>1</v>
      </c>
      <c r="G22" s="32" t="s">
        <v>60</v>
      </c>
      <c r="H22" s="33">
        <v>100</v>
      </c>
      <c r="I22" s="23">
        <f t="shared" si="0"/>
        <v>1000</v>
      </c>
      <c r="J22" s="61" t="s">
        <v>86</v>
      </c>
    </row>
    <row r="23" spans="1:10" s="2" customFormat="1" ht="24" customHeight="1" x14ac:dyDescent="0.15">
      <c r="A23" s="164"/>
      <c r="B23" s="177" t="s">
        <v>83</v>
      </c>
      <c r="C23" s="178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f t="shared" si="0"/>
        <v>100</v>
      </c>
      <c r="J23" s="61"/>
    </row>
    <row r="24" spans="1:10" s="2" customFormat="1" ht="24" customHeight="1" x14ac:dyDescent="0.15">
      <c r="A24" s="164"/>
      <c r="B24" s="177" t="s">
        <v>81</v>
      </c>
      <c r="C24" s="178"/>
      <c r="D24" s="32">
        <v>2</v>
      </c>
      <c r="E24" s="32" t="s">
        <v>82</v>
      </c>
      <c r="F24" s="32">
        <v>1</v>
      </c>
      <c r="G24" s="32" t="s">
        <v>60</v>
      </c>
      <c r="H24" s="33">
        <v>50</v>
      </c>
      <c r="I24" s="23">
        <f t="shared" si="0"/>
        <v>100</v>
      </c>
      <c r="J24" s="61"/>
    </row>
    <row r="25" spans="1:10" s="2" customFormat="1" ht="24" customHeight="1" x14ac:dyDescent="0.15">
      <c r="A25" s="164"/>
      <c r="B25" s="169" t="s">
        <v>87</v>
      </c>
      <c r="C25" s="170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 x14ac:dyDescent="0.15">
      <c r="A26" s="164"/>
      <c r="B26" s="169" t="s">
        <v>89</v>
      </c>
      <c r="C26" s="170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 x14ac:dyDescent="0.15">
      <c r="A27" s="164"/>
      <c r="B27" s="169" t="s">
        <v>91</v>
      </c>
      <c r="C27" s="170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 x14ac:dyDescent="0.15">
      <c r="A28" s="174" t="s">
        <v>93</v>
      </c>
      <c r="B28" s="175"/>
      <c r="C28" s="175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 x14ac:dyDescent="0.15">
      <c r="A29" s="165" t="s">
        <v>94</v>
      </c>
      <c r="B29" s="176" t="s">
        <v>95</v>
      </c>
      <c r="C29" s="176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 x14ac:dyDescent="0.15">
      <c r="A30" s="166"/>
      <c r="B30" s="167" t="s">
        <v>97</v>
      </c>
      <c r="C30" s="168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 x14ac:dyDescent="0.15">
      <c r="A31" s="166"/>
      <c r="B31" s="167" t="s">
        <v>94</v>
      </c>
      <c r="C31" s="168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 x14ac:dyDescent="0.15">
      <c r="A32" s="166"/>
      <c r="B32" s="169" t="s">
        <v>99</v>
      </c>
      <c r="C32" s="170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 x14ac:dyDescent="0.15">
      <c r="A33" s="24" t="s">
        <v>100</v>
      </c>
      <c r="B33" s="171"/>
      <c r="C33" s="171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 x14ac:dyDescent="0.15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33558</v>
      </c>
      <c r="J34" s="65"/>
    </row>
    <row r="35" spans="1:10" s="2" customFormat="1" x14ac:dyDescent="0.15">
      <c r="A35" s="172" t="s">
        <v>102</v>
      </c>
      <c r="B35" s="173"/>
      <c r="C35" s="173"/>
      <c r="D35" s="43"/>
      <c r="E35" s="44"/>
      <c r="F35" s="44"/>
      <c r="G35" s="44"/>
      <c r="H35" s="44"/>
      <c r="I35" s="66">
        <f>SUM(I34-I33)*10%</f>
        <v>2995</v>
      </c>
      <c r="J35" s="67"/>
    </row>
    <row r="36" spans="1:10" s="2" customFormat="1" x14ac:dyDescent="0.15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2193.1799999999998</v>
      </c>
      <c r="J36" s="67"/>
    </row>
    <row r="37" spans="1:10" s="2" customFormat="1" ht="23" customHeight="1" x14ac:dyDescent="0.15">
      <c r="A37" s="157" t="s">
        <v>104</v>
      </c>
      <c r="B37" s="158"/>
      <c r="C37" s="159"/>
      <c r="D37" s="46"/>
      <c r="E37" s="47"/>
      <c r="F37" s="47"/>
      <c r="G37" s="47"/>
      <c r="H37" s="47"/>
      <c r="I37" s="68">
        <f>I34+I35+I36</f>
        <v>38746.18</v>
      </c>
      <c r="J37" s="69"/>
    </row>
    <row r="38" spans="1:10" ht="16.5" customHeight="1" x14ac:dyDescent="0.15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富豪金丰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Microsoft Office 用户</cp:lastModifiedBy>
  <cp:lastPrinted>2016-03-28T03:10:00Z</cp:lastPrinted>
  <dcterms:created xsi:type="dcterms:W3CDTF">2002-04-12T02:22:00Z</dcterms:created>
  <dcterms:modified xsi:type="dcterms:W3CDTF">2018-02-26T09:21:08Z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