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0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<sst xmlns="http://schemas.openxmlformats.org/spreadsheetml/2006/main" count="117">
  <si>
    <t>【借款报销单】</t>
  </si>
  <si>
    <t>团号：HMOA-181123-SXY600</t>
  </si>
  <si>
    <t>会议日期：11.29-12.1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</si>
  <si>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</si>
  <si>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</si>
  <si>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</si>
  <si>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</si>
  <si>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</si>
  <si>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</si>
  <si>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</si>
  <si>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</si>
  <si>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</si>
  <si>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</si>
  <si>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</si>
  <si>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</si>
  <si>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</si>
  <si>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钱总打车费</t>
  </si>
  <si>
    <t>可用项目：租车费、大交通、过路费、过桥费。
加油费（仅试驾活动可用，且只可使用活动当时当地的加油票）</t>
  </si>
  <si>
    <t>王凤雨打车送物料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</si>
  <si>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</si>
  <si>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</si>
  <si>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</si>
  <si>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</si>
  <si>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</si>
  <si>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</si>
  <si>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</si>
  <si>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</si>
  <si>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外卖-vip</t>
  </si>
  <si>
    <t>需提供刷卡联、菜单（小票）</t>
  </si>
  <si>
    <t>钱总、王凤雨、客户</t>
  </si>
  <si>
    <t>许总、钱总、王凤雨、客户</t>
  </si>
  <si>
    <t>许总、钱总请客户吃饭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</si>
  <si>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</si>
  <si>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</si>
  <si>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</si>
  <si>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</si>
  <si>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</si>
  <si>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</si>
  <si>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</si>
  <si>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</si>
  <si>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</si>
  <si>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</si>
  <si>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</si>
  <si>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</si>
  <si>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</si>
  <si>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</si>
  <si>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</si>
  <si>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</si>
  <si>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打火机</t>
  </si>
  <si>
    <t>充电宝</t>
  </si>
  <si>
    <t>啤酒</t>
  </si>
  <si>
    <t>龙井绿茶</t>
  </si>
  <si>
    <t>水（依云、巴黎水）</t>
  </si>
  <si>
    <t>数据线</t>
  </si>
  <si>
    <t>京客隆干湿纸巾</t>
  </si>
  <si>
    <t>零食（花生、瓜子、开心果）</t>
  </si>
  <si>
    <t>酱（榨菜、老干妈等）</t>
  </si>
  <si>
    <t>金嗓子喉宝</t>
  </si>
  <si>
    <t>中华烟</t>
  </si>
  <si>
    <t>加油卡</t>
  </si>
  <si>
    <t>羽绒服3件</t>
  </si>
  <si>
    <t>羽绒服4件</t>
  </si>
  <si>
    <t>闪送门票</t>
  </si>
  <si>
    <t>扑克牌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</si>
  <si>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</si>
  <si>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</si>
  <si>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</si>
  <si>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</si>
  <si>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</si>
  <si>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</si>
  <si>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</si>
  <si>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</si>
  <si>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</si>
  <si>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</si>
  <si>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</si>
  <si>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</si>
  <si>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</si>
  <si>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</si>
  <si>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</si>
  <si>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</si>
  <si>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</si>
  <si>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</si>
  <si>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</si>
  <si>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</si>
  <si>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</si>
  <si>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11.29-12.1</t>
  </si>
  <si>
    <t>报销日期:</t>
  </si>
  <si>
    <t>团号:</t>
  </si>
  <si>
    <t>HMOA-181123-SXY600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</si>
  <si>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</si>
  <si>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</si>
  <si>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</si>
  <si>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</si>
  <si>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</si>
  <si>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</si>
  <si>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</si>
  <si>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</si>
  <si>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</si>
  <si>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</si>
  <si>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家-丽思卡尔顿酒店</t>
  </si>
  <si>
    <t>住宿费</t>
  </si>
  <si>
    <t>机场-送物料-家</t>
  </si>
  <si>
    <t>餐费</t>
  </si>
  <si>
    <t xml:space="preserve"> </t>
  </si>
  <si>
    <t xml:space="preserve">王凤雨 许总 张蓉蓉 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</si>
  <si>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</si>
  <si>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</si>
  <si>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</si>
  <si>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</si>
  <si>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</si>
  <si>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</si>
  <si>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</si>
  <si>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</si>
  <si>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</si>
  <si>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</si>
  <si>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</si>
  <si>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11.29-30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</si>
</sst>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1" fillId="31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9" fillId="0" borderId="8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topLeftCell="A7" workbookViewId="0">
      <selection activeCell="F8" sqref="F8:F10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5" max="5" width="12.875" customWidth="1"/>
    <col min="6" max="6" width="12.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71">
        <v>176</v>
      </c>
      <c r="G8" s="69">
        <v>0</v>
      </c>
      <c r="H8" s="69">
        <f>F8+G8</f>
        <v>176</v>
      </c>
      <c r="I8" s="88" t="s">
        <v>16</v>
      </c>
      <c r="J8" s="89" t="s">
        <v>17</v>
      </c>
    </row>
    <row r="9" customHeight="1" spans="1:10">
      <c r="A9" s="67"/>
      <c r="B9" s="68"/>
      <c r="C9" s="69"/>
      <c r="D9" s="70"/>
      <c r="E9" s="69"/>
      <c r="F9" s="71">
        <v>127</v>
      </c>
      <c r="G9" s="69">
        <v>0</v>
      </c>
      <c r="H9" s="69">
        <f>F9+G9</f>
        <v>127</v>
      </c>
      <c r="I9" s="88" t="s">
        <v>18</v>
      </c>
      <c r="J9" s="90"/>
    </row>
    <row r="10" customHeight="1" spans="1:10">
      <c r="A10" s="67"/>
      <c r="B10" s="68"/>
      <c r="C10" s="69"/>
      <c r="D10" s="70"/>
      <c r="E10" s="69"/>
      <c r="F10" s="72">
        <v>0</v>
      </c>
      <c r="G10" s="69">
        <v>0</v>
      </c>
      <c r="H10" s="69">
        <f>F10+G10</f>
        <v>0</v>
      </c>
      <c r="I10" s="88"/>
      <c r="J10" s="90"/>
    </row>
    <row r="11" s="56" customFormat="1" customHeight="1" spans="1:10">
      <c r="A11" s="73"/>
      <c r="B11" s="74" t="s">
        <v>19</v>
      </c>
      <c r="C11" s="75">
        <f>SUM(C8)</f>
        <v>0</v>
      </c>
      <c r="D11" s="75">
        <f>SUM(D8)</f>
        <v>0</v>
      </c>
      <c r="E11" s="75">
        <f>SUM(E8)</f>
        <v>0</v>
      </c>
      <c r="F11" s="75">
        <f>SUM(F8:F10)</f>
        <v>303</v>
      </c>
      <c r="G11" s="75">
        <f>SUM(G8:G10)</f>
        <v>0</v>
      </c>
      <c r="H11" s="75">
        <f>SUM(H8:H10)</f>
        <v>303</v>
      </c>
      <c r="I11" s="91"/>
      <c r="J11" s="92"/>
    </row>
    <row r="12" customHeight="1" spans="1:10">
      <c r="A12" s="76">
        <v>2</v>
      </c>
      <c r="B12" s="77" t="s">
        <v>20</v>
      </c>
      <c r="C12" s="78">
        <v>0</v>
      </c>
      <c r="D12" s="76"/>
      <c r="E12" s="78">
        <f>C12*D12</f>
        <v>0</v>
      </c>
      <c r="F12" s="69">
        <v>0</v>
      </c>
      <c r="G12" s="69">
        <v>0</v>
      </c>
      <c r="H12" s="69">
        <f>F12+G12</f>
        <v>0</v>
      </c>
      <c r="I12" s="88"/>
      <c r="J12" s="89" t="s">
        <v>21</v>
      </c>
    </row>
    <row r="13" customHeight="1" spans="1:10">
      <c r="A13" s="79"/>
      <c r="B13" s="80"/>
      <c r="C13" s="81"/>
      <c r="D13" s="79"/>
      <c r="E13" s="81"/>
      <c r="F13" s="69">
        <v>0</v>
      </c>
      <c r="G13" s="69">
        <v>0</v>
      </c>
      <c r="H13" s="69">
        <f t="shared" ref="H13" si="0">F13+G13</f>
        <v>0</v>
      </c>
      <c r="I13" s="88"/>
      <c r="J13" s="90"/>
    </row>
    <row r="14" s="56" customFormat="1" customHeight="1" spans="1:10">
      <c r="A14" s="73"/>
      <c r="B14" s="74" t="s">
        <v>22</v>
      </c>
      <c r="C14" s="75">
        <f>SUM(C12)</f>
        <v>0</v>
      </c>
      <c r="D14" s="75">
        <f>SUM(D12)</f>
        <v>0</v>
      </c>
      <c r="E14" s="75">
        <f>SUM(E12)</f>
        <v>0</v>
      </c>
      <c r="F14" s="75">
        <f>SUM(F12:F13)</f>
        <v>0</v>
      </c>
      <c r="G14" s="75">
        <f>SUM(G12:G13)</f>
        <v>0</v>
      </c>
      <c r="H14" s="75">
        <f>SUM(H12:H13)</f>
        <v>0</v>
      </c>
      <c r="I14" s="91"/>
      <c r="J14" s="92"/>
    </row>
    <row r="15" customHeight="1" spans="1:10">
      <c r="A15" s="67">
        <v>3</v>
      </c>
      <c r="B15" s="68" t="s">
        <v>23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>F15+G15</f>
        <v>0</v>
      </c>
      <c r="I15" s="88"/>
      <c r="J15" s="93" t="s">
        <v>24</v>
      </c>
    </row>
    <row r="16" customHeight="1" spans="1:10">
      <c r="A16" s="67"/>
      <c r="B16" s="68"/>
      <c r="C16" s="69"/>
      <c r="D16" s="70"/>
      <c r="E16" s="69"/>
      <c r="F16" s="69">
        <v>0</v>
      </c>
      <c r="G16" s="69">
        <v>0</v>
      </c>
      <c r="H16" s="69">
        <f>F16+G16</f>
        <v>0</v>
      </c>
      <c r="I16" s="88"/>
      <c r="J16" s="94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>F17+G17</f>
        <v>0</v>
      </c>
      <c r="I17" s="88"/>
      <c r="J17" s="94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>F18+G18</f>
        <v>0</v>
      </c>
      <c r="I18" s="88"/>
      <c r="J18" s="94"/>
    </row>
    <row r="19" s="56" customFormat="1" customHeight="1" spans="1:10">
      <c r="A19" s="73"/>
      <c r="B19" s="74" t="s">
        <v>25</v>
      </c>
      <c r="C19" s="75">
        <f>SUM(C15)</f>
        <v>0</v>
      </c>
      <c r="D19" s="75">
        <f t="shared" ref="D19:E19" si="1">SUM(D15)</f>
        <v>0</v>
      </c>
      <c r="E19" s="75">
        <f t="shared" si="1"/>
        <v>0</v>
      </c>
      <c r="F19" s="75">
        <f>SUM(F15:F18)</f>
        <v>0</v>
      </c>
      <c r="G19" s="75">
        <f t="shared" ref="G19:H19" si="2">SUM(G15:G18)</f>
        <v>0</v>
      </c>
      <c r="H19" s="75">
        <f t="shared" si="2"/>
        <v>0</v>
      </c>
      <c r="I19" s="91"/>
      <c r="J19" s="95"/>
    </row>
    <row r="20" customHeight="1" spans="1:10">
      <c r="A20" s="76">
        <v>4</v>
      </c>
      <c r="B20" s="77" t="s">
        <v>26</v>
      </c>
      <c r="C20" s="78">
        <v>0</v>
      </c>
      <c r="D20" s="76"/>
      <c r="E20" s="78">
        <f>C20*D20</f>
        <v>0</v>
      </c>
      <c r="F20" s="71">
        <v>48</v>
      </c>
      <c r="G20" s="69">
        <v>0</v>
      </c>
      <c r="H20" s="69">
        <f>F20+G20</f>
        <v>48</v>
      </c>
      <c r="I20" s="88" t="s">
        <v>27</v>
      </c>
      <c r="J20" s="93" t="s">
        <v>28</v>
      </c>
    </row>
    <row r="21" customHeight="1" spans="1:10">
      <c r="A21" s="82"/>
      <c r="B21" s="83"/>
      <c r="C21" s="84"/>
      <c r="D21" s="82"/>
      <c r="E21" s="84"/>
      <c r="F21" s="71">
        <v>253</v>
      </c>
      <c r="G21" s="69">
        <v>0</v>
      </c>
      <c r="H21" s="69">
        <f>F21+G21</f>
        <v>253</v>
      </c>
      <c r="I21" s="88" t="s">
        <v>27</v>
      </c>
      <c r="J21" s="94"/>
    </row>
    <row r="22" customFormat="1" customHeight="1" spans="1:10">
      <c r="A22" s="82"/>
      <c r="B22" s="83"/>
      <c r="C22" s="84"/>
      <c r="D22" s="82"/>
      <c r="E22" s="84"/>
      <c r="F22" s="71">
        <v>154</v>
      </c>
      <c r="G22" s="69">
        <v>0</v>
      </c>
      <c r="H22" s="69">
        <v>154</v>
      </c>
      <c r="I22" s="88" t="s">
        <v>29</v>
      </c>
      <c r="J22" s="94"/>
    </row>
    <row r="23" customFormat="1" customHeight="1" spans="1:10">
      <c r="A23" s="82"/>
      <c r="B23" s="83"/>
      <c r="C23" s="84"/>
      <c r="D23" s="82"/>
      <c r="E23" s="84"/>
      <c r="F23" s="71">
        <v>309</v>
      </c>
      <c r="G23" s="69">
        <v>0</v>
      </c>
      <c r="H23" s="69">
        <f>F23+G23</f>
        <v>309</v>
      </c>
      <c r="I23" s="88" t="s">
        <v>30</v>
      </c>
      <c r="J23" s="94"/>
    </row>
    <row r="24" customFormat="1" customHeight="1" spans="1:10">
      <c r="A24" s="79"/>
      <c r="B24" s="80"/>
      <c r="C24" s="81"/>
      <c r="D24" s="79"/>
      <c r="E24" s="81"/>
      <c r="F24" s="71">
        <v>1987.9</v>
      </c>
      <c r="G24" s="69">
        <v>0</v>
      </c>
      <c r="H24" s="69">
        <f>F24+G24</f>
        <v>1987.9</v>
      </c>
      <c r="I24" s="88" t="s">
        <v>31</v>
      </c>
      <c r="J24" s="94"/>
    </row>
    <row r="25" s="56" customFormat="1" customHeight="1" spans="1:10">
      <c r="A25" s="73"/>
      <c r="B25" s="74" t="s">
        <v>32</v>
      </c>
      <c r="C25" s="75">
        <f>SUM(C20)</f>
        <v>0</v>
      </c>
      <c r="D25" s="75">
        <f t="shared" ref="D25:E25" si="3">SUM(D20)</f>
        <v>0</v>
      </c>
      <c r="E25" s="75">
        <f t="shared" si="3"/>
        <v>0</v>
      </c>
      <c r="F25" s="75">
        <f>SUM(F20:F24)</f>
        <v>2751.9</v>
      </c>
      <c r="G25" s="75">
        <f t="shared" ref="G25:H25" si="4">SUM(G20:G21)</f>
        <v>0</v>
      </c>
      <c r="H25" s="75">
        <f>SUM(H20:H24)</f>
        <v>2751.9</v>
      </c>
      <c r="I25" s="91"/>
      <c r="J25" s="95"/>
    </row>
    <row r="26" customHeight="1" spans="1:10">
      <c r="A26" s="76">
        <v>5</v>
      </c>
      <c r="B26" s="77" t="s">
        <v>33</v>
      </c>
      <c r="C26" s="78">
        <v>0</v>
      </c>
      <c r="D26" s="76"/>
      <c r="E26" s="78">
        <f>C26*D26</f>
        <v>0</v>
      </c>
      <c r="F26" s="69">
        <v>0</v>
      </c>
      <c r="G26" s="69">
        <v>0</v>
      </c>
      <c r="H26" s="69">
        <f t="shared" ref="H25:H46" si="5">F26+G26</f>
        <v>0</v>
      </c>
      <c r="I26" s="88"/>
      <c r="J26" s="89" t="s">
        <v>34</v>
      </c>
    </row>
    <row r="27" customHeight="1" spans="1:10">
      <c r="A27" s="79"/>
      <c r="B27" s="80"/>
      <c r="C27" s="81"/>
      <c r="D27" s="79"/>
      <c r="E27" s="81"/>
      <c r="F27" s="69">
        <v>0</v>
      </c>
      <c r="G27" s="69">
        <v>0</v>
      </c>
      <c r="H27" s="69">
        <f t="shared" ref="H27" si="6">F27+G27</f>
        <v>0</v>
      </c>
      <c r="I27" s="88"/>
      <c r="J27" s="90"/>
    </row>
    <row r="28" s="56" customFormat="1" customHeight="1" spans="1:10">
      <c r="A28" s="73"/>
      <c r="B28" s="74" t="s">
        <v>35</v>
      </c>
      <c r="C28" s="75">
        <f>SUM(C26)</f>
        <v>0</v>
      </c>
      <c r="D28" s="75">
        <f t="shared" ref="D28:E28" si="7">SUM(D26)</f>
        <v>0</v>
      </c>
      <c r="E28" s="75">
        <f t="shared" si="7"/>
        <v>0</v>
      </c>
      <c r="F28" s="75">
        <f>SUM(F26:F27)</f>
        <v>0</v>
      </c>
      <c r="G28" s="75">
        <f>SUM(G26:G27)</f>
        <v>0</v>
      </c>
      <c r="H28" s="75">
        <f t="shared" ref="H28" si="8">SUM(H26:H27)</f>
        <v>0</v>
      </c>
      <c r="I28" s="91"/>
      <c r="J28" s="92"/>
    </row>
    <row r="29" customHeight="1" spans="1:10">
      <c r="A29" s="67">
        <v>6</v>
      </c>
      <c r="B29" s="68" t="s">
        <v>36</v>
      </c>
      <c r="C29" s="69">
        <v>0</v>
      </c>
      <c r="D29" s="70"/>
      <c r="E29" s="69">
        <f>C29*D29</f>
        <v>0</v>
      </c>
      <c r="F29" s="69">
        <v>0</v>
      </c>
      <c r="G29" s="69">
        <v>0</v>
      </c>
      <c r="H29" s="69">
        <f t="shared" si="5"/>
        <v>0</v>
      </c>
      <c r="I29" s="88"/>
      <c r="J29" s="89" t="s">
        <v>37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5"/>
        <v>0</v>
      </c>
      <c r="I30" s="88"/>
      <c r="J30" s="94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5"/>
        <v>0</v>
      </c>
      <c r="I31" s="88"/>
      <c r="J31" s="94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5"/>
        <v>0</v>
      </c>
      <c r="I32" s="88"/>
      <c r="J32" s="94"/>
    </row>
    <row r="33" s="56" customFormat="1" customHeight="1" spans="1:10">
      <c r="A33" s="73"/>
      <c r="B33" s="74" t="s">
        <v>38</v>
      </c>
      <c r="C33" s="75">
        <f>SUM(C29)</f>
        <v>0</v>
      </c>
      <c r="D33" s="75">
        <f t="shared" ref="D33:E33" si="9">SUM(D29)</f>
        <v>0</v>
      </c>
      <c r="E33" s="75">
        <f t="shared" si="9"/>
        <v>0</v>
      </c>
      <c r="F33" s="75">
        <f>SUM(F29:F32)</f>
        <v>0</v>
      </c>
      <c r="G33" s="75">
        <f t="shared" ref="G33:H33" si="10">SUM(G29:G32)</f>
        <v>0</v>
      </c>
      <c r="H33" s="75">
        <f t="shared" si="10"/>
        <v>0</v>
      </c>
      <c r="I33" s="91"/>
      <c r="J33" s="95"/>
    </row>
    <row r="34" customHeight="1" spans="1:10">
      <c r="A34" s="67">
        <v>7</v>
      </c>
      <c r="B34" s="68" t="s">
        <v>39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 t="shared" si="5"/>
        <v>0</v>
      </c>
      <c r="I34" s="88"/>
      <c r="J34" s="96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5"/>
        <v>0</v>
      </c>
      <c r="I35" s="88"/>
      <c r="J35" s="97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5"/>
        <v>0</v>
      </c>
      <c r="I36" s="88"/>
      <c r="J36" s="97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5"/>
        <v>0</v>
      </c>
      <c r="I37" s="88"/>
      <c r="J37" s="97"/>
    </row>
    <row r="38" s="56" customFormat="1" customHeight="1" spans="1:10">
      <c r="A38" s="73"/>
      <c r="B38" s="74" t="s">
        <v>40</v>
      </c>
      <c r="C38" s="75">
        <f>SUM(C34)</f>
        <v>0</v>
      </c>
      <c r="D38" s="75">
        <f t="shared" ref="D38:E38" si="11">SUM(D34)</f>
        <v>0</v>
      </c>
      <c r="E38" s="75">
        <f t="shared" si="11"/>
        <v>0</v>
      </c>
      <c r="F38" s="75">
        <f>SUM(F34:F37)</f>
        <v>0</v>
      </c>
      <c r="G38" s="75">
        <f t="shared" ref="G38:H38" si="12">SUM(G34:G37)</f>
        <v>0</v>
      </c>
      <c r="H38" s="75">
        <f t="shared" si="12"/>
        <v>0</v>
      </c>
      <c r="I38" s="91"/>
      <c r="J38" s="98"/>
    </row>
    <row r="39" customHeight="1" spans="1:10">
      <c r="A39" s="67">
        <v>8</v>
      </c>
      <c r="B39" s="68" t="s">
        <v>41</v>
      </c>
      <c r="C39" s="69">
        <v>0</v>
      </c>
      <c r="D39" s="70"/>
      <c r="E39" s="69">
        <f>C39*D39</f>
        <v>0</v>
      </c>
      <c r="F39" s="69">
        <v>0</v>
      </c>
      <c r="G39" s="69">
        <v>0</v>
      </c>
      <c r="H39" s="69">
        <f t="shared" si="5"/>
        <v>0</v>
      </c>
      <c r="I39" s="88"/>
      <c r="J39" s="93" t="s">
        <v>42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5"/>
        <v>0</v>
      </c>
      <c r="I40" s="88"/>
      <c r="J40" s="94"/>
    </row>
    <row r="41" s="56" customFormat="1" customHeight="1" spans="1:10">
      <c r="A41" s="73"/>
      <c r="B41" s="74" t="s">
        <v>43</v>
      </c>
      <c r="C41" s="75">
        <f>SUM(C39)</f>
        <v>0</v>
      </c>
      <c r="D41" s="75">
        <f t="shared" ref="D41:E41" si="13">SUM(D39)</f>
        <v>0</v>
      </c>
      <c r="E41" s="75">
        <f t="shared" si="13"/>
        <v>0</v>
      </c>
      <c r="F41" s="75">
        <f>SUM(F39:F40)</f>
        <v>0</v>
      </c>
      <c r="G41" s="75">
        <f t="shared" ref="G41:H41" si="14">SUM(G39:G40)</f>
        <v>0</v>
      </c>
      <c r="H41" s="75">
        <f t="shared" si="14"/>
        <v>0</v>
      </c>
      <c r="I41" s="91"/>
      <c r="J41" s="95"/>
    </row>
    <row r="42" customHeight="1" spans="1:10">
      <c r="A42" s="67">
        <v>9</v>
      </c>
      <c r="B42" s="68" t="s">
        <v>44</v>
      </c>
      <c r="C42" s="69">
        <v>0</v>
      </c>
      <c r="D42" s="70"/>
      <c r="E42" s="69">
        <f>C42*D42</f>
        <v>0</v>
      </c>
      <c r="F42" s="69">
        <v>0</v>
      </c>
      <c r="G42" s="69">
        <v>0</v>
      </c>
      <c r="H42" s="69">
        <f t="shared" si="5"/>
        <v>0</v>
      </c>
      <c r="I42" s="88"/>
      <c r="J42" s="89" t="s">
        <v>45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5"/>
        <v>0</v>
      </c>
      <c r="I43" s="88"/>
      <c r="J43" s="90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5"/>
        <v>0</v>
      </c>
      <c r="I44" s="88"/>
      <c r="J44" s="90"/>
    </row>
    <row r="45" s="56" customFormat="1" customHeight="1" spans="1:10">
      <c r="A45" s="73"/>
      <c r="B45" s="74" t="s">
        <v>46</v>
      </c>
      <c r="C45" s="75">
        <f>SUM(C42)</f>
        <v>0</v>
      </c>
      <c r="D45" s="75">
        <f t="shared" ref="D45:E45" si="15">SUM(D42)</f>
        <v>0</v>
      </c>
      <c r="E45" s="75">
        <f t="shared" si="15"/>
        <v>0</v>
      </c>
      <c r="F45" s="75">
        <f>SUM(F42:F44)</f>
        <v>0</v>
      </c>
      <c r="G45" s="75">
        <f t="shared" ref="G45:H45" si="16">SUM(G42:G44)</f>
        <v>0</v>
      </c>
      <c r="H45" s="75">
        <f t="shared" si="16"/>
        <v>0</v>
      </c>
      <c r="I45" s="91"/>
      <c r="J45" s="92"/>
    </row>
    <row r="46" customHeight="1" spans="1:10">
      <c r="A46" s="76">
        <v>10</v>
      </c>
      <c r="B46" s="68" t="s">
        <v>47</v>
      </c>
      <c r="C46" s="69">
        <v>20000</v>
      </c>
      <c r="D46" s="70">
        <v>1</v>
      </c>
      <c r="E46" s="69">
        <f>C46*D46</f>
        <v>20000</v>
      </c>
      <c r="F46" s="71">
        <v>91</v>
      </c>
      <c r="G46" s="69">
        <v>0</v>
      </c>
      <c r="H46" s="69">
        <f t="shared" ref="H46:H61" si="17">F46+G46</f>
        <v>91</v>
      </c>
      <c r="I46" s="99" t="s">
        <v>48</v>
      </c>
      <c r="J46" s="96"/>
    </row>
    <row r="47" customHeight="1" spans="1:10">
      <c r="A47" s="82"/>
      <c r="B47" s="68"/>
      <c r="C47" s="69"/>
      <c r="D47" s="70"/>
      <c r="E47" s="69"/>
      <c r="F47" s="72">
        <v>207.97</v>
      </c>
      <c r="G47" s="69">
        <v>0</v>
      </c>
      <c r="H47" s="69">
        <f t="shared" si="17"/>
        <v>207.97</v>
      </c>
      <c r="I47" s="88" t="s">
        <v>49</v>
      </c>
      <c r="J47" s="97"/>
    </row>
    <row r="48" customHeight="1" spans="1:10">
      <c r="A48" s="82"/>
      <c r="B48" s="68"/>
      <c r="C48" s="69"/>
      <c r="D48" s="70"/>
      <c r="E48" s="69"/>
      <c r="F48" s="71">
        <v>274</v>
      </c>
      <c r="G48" s="69">
        <v>0</v>
      </c>
      <c r="H48" s="85">
        <f t="shared" si="17"/>
        <v>274</v>
      </c>
      <c r="I48" s="88" t="s">
        <v>50</v>
      </c>
      <c r="J48" s="97"/>
    </row>
    <row r="49" customHeight="1" spans="1:10">
      <c r="A49" s="82"/>
      <c r="B49" s="68"/>
      <c r="C49" s="69"/>
      <c r="D49" s="70"/>
      <c r="E49" s="69"/>
      <c r="F49" s="71">
        <v>278</v>
      </c>
      <c r="G49" s="69">
        <v>0</v>
      </c>
      <c r="H49" s="69">
        <f t="shared" si="17"/>
        <v>278</v>
      </c>
      <c r="I49" s="88" t="s">
        <v>51</v>
      </c>
      <c r="J49" s="97"/>
    </row>
    <row r="50" customHeight="1" spans="1:10">
      <c r="A50" s="82"/>
      <c r="B50" s="68"/>
      <c r="C50" s="69"/>
      <c r="D50" s="70"/>
      <c r="E50" s="69"/>
      <c r="F50" s="71">
        <v>1387.6</v>
      </c>
      <c r="G50" s="69">
        <v>0</v>
      </c>
      <c r="H50" s="69">
        <f t="shared" si="17"/>
        <v>1387.6</v>
      </c>
      <c r="I50" s="88" t="s">
        <v>52</v>
      </c>
      <c r="J50" s="97"/>
    </row>
    <row r="51" customHeight="1" spans="1:10">
      <c r="A51" s="82"/>
      <c r="B51" s="68"/>
      <c r="C51" s="69"/>
      <c r="D51" s="70"/>
      <c r="E51" s="69"/>
      <c r="F51" s="71">
        <v>124.5</v>
      </c>
      <c r="G51" s="69">
        <v>0</v>
      </c>
      <c r="H51" s="69">
        <f t="shared" si="17"/>
        <v>124.5</v>
      </c>
      <c r="I51" s="88" t="s">
        <v>53</v>
      </c>
      <c r="J51" s="97"/>
    </row>
    <row r="52" customHeight="1" spans="1:10">
      <c r="A52" s="82"/>
      <c r="B52" s="68"/>
      <c r="C52" s="69"/>
      <c r="D52" s="70"/>
      <c r="E52" s="69"/>
      <c r="F52" s="71">
        <v>72.3</v>
      </c>
      <c r="G52" s="69">
        <v>0</v>
      </c>
      <c r="H52" s="86">
        <f t="shared" si="17"/>
        <v>72.3</v>
      </c>
      <c r="I52" s="88" t="s">
        <v>54</v>
      </c>
      <c r="J52" s="97"/>
    </row>
    <row r="53" customHeight="1" spans="1:10">
      <c r="A53" s="82"/>
      <c r="B53" s="68"/>
      <c r="C53" s="69"/>
      <c r="D53" s="70"/>
      <c r="E53" s="69"/>
      <c r="F53" s="71">
        <v>481.15</v>
      </c>
      <c r="G53" s="69">
        <v>0</v>
      </c>
      <c r="H53" s="69">
        <f t="shared" si="17"/>
        <v>481.15</v>
      </c>
      <c r="I53" s="88" t="s">
        <v>55</v>
      </c>
      <c r="J53" s="97"/>
    </row>
    <row r="54" customHeight="1" spans="1:10">
      <c r="A54" s="82"/>
      <c r="B54" s="68"/>
      <c r="C54" s="69"/>
      <c r="D54" s="70"/>
      <c r="E54" s="69"/>
      <c r="F54" s="71">
        <v>133.9</v>
      </c>
      <c r="G54" s="69">
        <v>0</v>
      </c>
      <c r="H54" s="69">
        <f t="shared" si="17"/>
        <v>133.9</v>
      </c>
      <c r="I54" s="88" t="s">
        <v>56</v>
      </c>
      <c r="J54" s="97"/>
    </row>
    <row r="55" customHeight="1" spans="1:10">
      <c r="A55" s="82"/>
      <c r="B55" s="68"/>
      <c r="C55" s="69"/>
      <c r="D55" s="70"/>
      <c r="E55" s="69"/>
      <c r="F55" s="71">
        <v>94.5</v>
      </c>
      <c r="G55" s="69">
        <v>0</v>
      </c>
      <c r="H55" s="69">
        <f t="shared" si="17"/>
        <v>94.5</v>
      </c>
      <c r="I55" s="88" t="s">
        <v>57</v>
      </c>
      <c r="J55" s="97"/>
    </row>
    <row r="56" customHeight="1" spans="1:10">
      <c r="A56" s="82"/>
      <c r="B56" s="68"/>
      <c r="C56" s="69"/>
      <c r="D56" s="70"/>
      <c r="E56" s="69"/>
      <c r="F56" s="71">
        <v>1300</v>
      </c>
      <c r="G56" s="69">
        <v>0</v>
      </c>
      <c r="H56" s="69">
        <f t="shared" si="17"/>
        <v>1300</v>
      </c>
      <c r="I56" s="88" t="s">
        <v>58</v>
      </c>
      <c r="J56" s="97"/>
    </row>
    <row r="57" customHeight="1" spans="1:10">
      <c r="A57" s="82"/>
      <c r="B57" s="68"/>
      <c r="C57" s="69"/>
      <c r="D57" s="70"/>
      <c r="E57" s="69"/>
      <c r="F57" s="71">
        <v>1000</v>
      </c>
      <c r="G57" s="69">
        <v>0</v>
      </c>
      <c r="H57" s="69">
        <f t="shared" si="17"/>
        <v>1000</v>
      </c>
      <c r="I57" s="88" t="s">
        <v>59</v>
      </c>
      <c r="J57" s="97"/>
    </row>
    <row r="58" customHeight="1" spans="1:10">
      <c r="A58" s="82"/>
      <c r="B58" s="68"/>
      <c r="C58" s="69"/>
      <c r="D58" s="70"/>
      <c r="E58" s="69"/>
      <c r="F58" s="72">
        <v>3597</v>
      </c>
      <c r="G58" s="69">
        <v>0</v>
      </c>
      <c r="H58" s="69">
        <f t="shared" si="17"/>
        <v>3597</v>
      </c>
      <c r="I58" s="88" t="s">
        <v>60</v>
      </c>
      <c r="J58" s="97"/>
    </row>
    <row r="59" customHeight="1" spans="1:10">
      <c r="A59" s="82"/>
      <c r="B59" s="68"/>
      <c r="C59" s="69"/>
      <c r="D59" s="70"/>
      <c r="E59" s="69"/>
      <c r="F59" s="71">
        <v>2396</v>
      </c>
      <c r="G59" s="69">
        <v>0</v>
      </c>
      <c r="H59" s="69">
        <f t="shared" si="17"/>
        <v>2396</v>
      </c>
      <c r="I59" s="88" t="s">
        <v>61</v>
      </c>
      <c r="J59" s="97"/>
    </row>
    <row r="60" customHeight="1" spans="1:10">
      <c r="A60" s="82"/>
      <c r="B60" s="68"/>
      <c r="C60" s="69"/>
      <c r="D60" s="70"/>
      <c r="E60" s="69"/>
      <c r="F60" s="71">
        <v>31</v>
      </c>
      <c r="G60" s="69">
        <v>0</v>
      </c>
      <c r="H60" s="69">
        <f t="shared" si="17"/>
        <v>31</v>
      </c>
      <c r="I60" s="88" t="s">
        <v>62</v>
      </c>
      <c r="J60" s="97"/>
    </row>
    <row r="61" customHeight="1" spans="1:10">
      <c r="A61" s="79"/>
      <c r="B61" s="68"/>
      <c r="C61" s="69"/>
      <c r="D61" s="70"/>
      <c r="E61" s="69"/>
      <c r="F61" s="71">
        <v>29.9</v>
      </c>
      <c r="G61" s="69">
        <v>0</v>
      </c>
      <c r="H61" s="69">
        <f t="shared" si="17"/>
        <v>29.9</v>
      </c>
      <c r="I61" s="88" t="s">
        <v>63</v>
      </c>
      <c r="J61" s="97"/>
    </row>
    <row r="62" s="56" customFormat="1" customHeight="1" spans="1:10">
      <c r="A62" s="73"/>
      <c r="B62" s="74" t="s">
        <v>64</v>
      </c>
      <c r="C62" s="75">
        <f>SUM(C46)</f>
        <v>20000</v>
      </c>
      <c r="D62" s="75">
        <f t="shared" ref="D62:E62" si="18">SUM(D46)</f>
        <v>1</v>
      </c>
      <c r="E62" s="75">
        <f t="shared" si="18"/>
        <v>20000</v>
      </c>
      <c r="F62" s="75">
        <f>SUM(F46:F61)</f>
        <v>11498.82</v>
      </c>
      <c r="G62" s="75">
        <f>SUM(G46:G61)</f>
        <v>0</v>
      </c>
      <c r="H62" s="75">
        <f>SUM(H46:H61)</f>
        <v>11498.82</v>
      </c>
      <c r="I62" s="91"/>
      <c r="J62" s="98"/>
    </row>
    <row r="63" customHeight="1" spans="1:10">
      <c r="A63" s="73"/>
      <c r="B63" s="74" t="s">
        <v>65</v>
      </c>
      <c r="C63" s="75">
        <f>SUM(C62,C45,C41,C38,C33,C28,C25,C19,C14,C11)</f>
        <v>20000</v>
      </c>
      <c r="D63" s="75">
        <f t="shared" ref="D63:H63" si="19">SUM(D62,D45,D41,D38,D33,D28,D25,D19,D14,D11)</f>
        <v>1</v>
      </c>
      <c r="E63" s="75">
        <f t="shared" si="19"/>
        <v>20000</v>
      </c>
      <c r="F63" s="75">
        <f t="shared" si="19"/>
        <v>14553.72</v>
      </c>
      <c r="G63" s="75">
        <f t="shared" si="19"/>
        <v>0</v>
      </c>
      <c r="H63" s="75">
        <f t="shared" si="19"/>
        <v>14553.72</v>
      </c>
      <c r="I63" s="91"/>
      <c r="J63" s="100"/>
    </row>
    <row r="67" customHeight="1" spans="1:9">
      <c r="A67" s="101" t="s">
        <v>66</v>
      </c>
      <c r="B67" s="102"/>
      <c r="C67" s="103" t="s">
        <v>67</v>
      </c>
      <c r="D67" s="103"/>
      <c r="E67" s="103" t="s">
        <v>68</v>
      </c>
      <c r="F67" s="103"/>
      <c r="G67" s="103" t="s">
        <v>69</v>
      </c>
      <c r="H67" s="103"/>
      <c r="I67" s="109" t="s">
        <v>70</v>
      </c>
    </row>
    <row r="68" customHeight="1" spans="1:9">
      <c r="A68" s="104">
        <f>E63</f>
        <v>20000</v>
      </c>
      <c r="B68" s="105"/>
      <c r="C68" s="105">
        <f>H63</f>
        <v>14553.72</v>
      </c>
      <c r="D68" s="105"/>
      <c r="E68" s="105">
        <f>F63</f>
        <v>14553.72</v>
      </c>
      <c r="F68" s="105"/>
      <c r="G68" s="105">
        <f>G63</f>
        <v>0</v>
      </c>
      <c r="H68" s="105"/>
      <c r="I68" s="110">
        <f>A68-C68</f>
        <v>5446.28</v>
      </c>
    </row>
    <row r="70" customHeight="1" spans="1:9">
      <c r="A70" s="106" t="s">
        <v>71</v>
      </c>
      <c r="B70" s="107"/>
      <c r="C70" s="108" t="s">
        <v>72</v>
      </c>
      <c r="D70" s="106"/>
      <c r="E70" s="106" t="s">
        <v>73</v>
      </c>
      <c r="F70" s="106"/>
      <c r="G70" s="106" t="s">
        <v>74</v>
      </c>
      <c r="H70" s="106"/>
      <c r="I70" s="107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61"/>
    <mergeCell ref="B6:B7"/>
    <mergeCell ref="B8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61"/>
    <mergeCell ref="C8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61"/>
    <mergeCell ref="D8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61"/>
    <mergeCell ref="E8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61"/>
    <mergeCell ref="J4:J5"/>
    <mergeCell ref="J6:J7"/>
    <mergeCell ref="J8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25" workbookViewId="0">
      <selection activeCell="J13" sqref="J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76</v>
      </c>
      <c r="E5" s="6"/>
      <c r="F5" s="7" t="s">
        <v>77</v>
      </c>
      <c r="G5" s="7"/>
      <c r="H5" s="6" t="s">
        <v>78</v>
      </c>
      <c r="I5" s="5"/>
      <c r="J5" s="7" t="s">
        <v>79</v>
      </c>
      <c r="K5" s="41"/>
    </row>
    <row r="6" ht="20.1" customHeight="1" spans="2:11">
      <c r="B6" s="8"/>
      <c r="C6" s="9"/>
      <c r="D6" s="10" t="s">
        <v>80</v>
      </c>
      <c r="E6" s="10"/>
      <c r="F6" s="11" t="s">
        <v>81</v>
      </c>
      <c r="G6" s="11"/>
      <c r="H6" s="10" t="s">
        <v>82</v>
      </c>
      <c r="I6" s="9"/>
      <c r="J6" s="11" t="s">
        <v>83</v>
      </c>
      <c r="K6" s="42"/>
    </row>
    <row r="7" ht="20.1" customHeight="1" spans="2:11">
      <c r="B7" s="8"/>
      <c r="C7" s="9"/>
      <c r="D7" s="10" t="s">
        <v>84</v>
      </c>
      <c r="E7" s="10"/>
      <c r="F7" s="11" t="s">
        <v>85</v>
      </c>
      <c r="G7" s="11"/>
      <c r="H7" s="10" t="s">
        <v>86</v>
      </c>
      <c r="I7" s="43"/>
      <c r="J7" s="11">
        <v>12.2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87</v>
      </c>
      <c r="I8" s="44"/>
      <c r="J8" s="15" t="s">
        <v>88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89</v>
      </c>
      <c r="E10" s="19" t="s">
        <v>90</v>
      </c>
      <c r="F10" s="20"/>
      <c r="G10" s="21" t="s">
        <v>91</v>
      </c>
      <c r="H10" s="20" t="s">
        <v>92</v>
      </c>
      <c r="I10" s="19" t="s">
        <v>93</v>
      </c>
      <c r="J10" s="20"/>
      <c r="K10" s="21" t="s">
        <v>94</v>
      </c>
    </row>
    <row r="11" ht="20.1" customHeight="1" spans="2:11">
      <c r="B11" s="22">
        <v>1</v>
      </c>
      <c r="C11" s="23"/>
      <c r="D11" s="24" t="s">
        <v>95</v>
      </c>
      <c r="E11" s="22" t="s">
        <v>96</v>
      </c>
      <c r="F11" s="23"/>
      <c r="G11" s="25">
        <v>0</v>
      </c>
      <c r="H11" s="25">
        <v>0</v>
      </c>
      <c r="I11" s="46"/>
      <c r="J11" s="47"/>
      <c r="K11" s="48" t="s">
        <v>97</v>
      </c>
    </row>
    <row r="12" ht="23" customHeight="1" spans="2:11">
      <c r="B12" s="22">
        <v>2</v>
      </c>
      <c r="C12" s="23"/>
      <c r="D12" s="26"/>
      <c r="E12" s="27" t="s">
        <v>98</v>
      </c>
      <c r="F12" s="27"/>
      <c r="G12" s="25">
        <v>86.5</v>
      </c>
      <c r="H12" s="25">
        <v>86.5</v>
      </c>
      <c r="I12" s="46"/>
      <c r="J12" s="47"/>
      <c r="K12" s="48" t="s">
        <v>99</v>
      </c>
    </row>
    <row r="13" ht="23" customHeight="1" spans="2:11">
      <c r="B13" s="22">
        <v>3</v>
      </c>
      <c r="C13" s="23"/>
      <c r="D13" s="26"/>
      <c r="E13" s="28" t="s">
        <v>100</v>
      </c>
      <c r="F13" s="29"/>
      <c r="G13" s="25">
        <v>0</v>
      </c>
      <c r="H13" s="25"/>
      <c r="I13" s="46"/>
      <c r="J13" s="47"/>
      <c r="K13" s="48" t="s">
        <v>101</v>
      </c>
    </row>
    <row r="14" ht="23" customHeight="1" spans="2:11">
      <c r="B14" s="22">
        <v>4</v>
      </c>
      <c r="C14" s="23"/>
      <c r="D14" s="26"/>
      <c r="E14" s="30"/>
      <c r="F14" s="31"/>
      <c r="G14" s="25">
        <v>0</v>
      </c>
      <c r="H14" s="25"/>
      <c r="I14" s="46"/>
      <c r="J14" s="47"/>
      <c r="K14" s="48"/>
    </row>
    <row r="15" ht="20.1" customHeight="1" spans="2:11">
      <c r="B15" s="22">
        <v>5</v>
      </c>
      <c r="C15" s="23"/>
      <c r="D15" s="26"/>
      <c r="E15" s="32"/>
      <c r="F15" s="33"/>
      <c r="G15" s="25">
        <v>0</v>
      </c>
      <c r="H15" s="25"/>
      <c r="I15" s="46"/>
      <c r="J15" s="47"/>
      <c r="K15" s="48" t="s">
        <v>97</v>
      </c>
    </row>
    <row r="16" ht="20.1" customHeight="1" spans="2:11">
      <c r="B16" s="22">
        <v>6</v>
      </c>
      <c r="C16" s="23"/>
      <c r="D16" s="26"/>
      <c r="E16" s="30" t="s">
        <v>102</v>
      </c>
      <c r="F16" s="31"/>
      <c r="G16" s="25">
        <v>87.6</v>
      </c>
      <c r="H16" s="25" t="s">
        <v>103</v>
      </c>
      <c r="I16" s="46"/>
      <c r="J16" s="47">
        <v>87.6</v>
      </c>
      <c r="K16" s="48" t="s">
        <v>104</v>
      </c>
    </row>
    <row r="17" ht="20.1" customHeight="1" spans="2:11">
      <c r="B17" s="22">
        <v>8</v>
      </c>
      <c r="C17" s="23"/>
      <c r="D17" s="26"/>
      <c r="E17" s="32"/>
      <c r="F17" s="33"/>
      <c r="G17" s="25">
        <v>0</v>
      </c>
      <c r="H17" s="25"/>
      <c r="I17" s="46"/>
      <c r="J17" s="47"/>
      <c r="K17" s="48" t="s">
        <v>105</v>
      </c>
    </row>
    <row r="18" ht="20.1" customHeight="1" spans="2:11">
      <c r="B18" s="22">
        <v>9</v>
      </c>
      <c r="C18" s="23"/>
      <c r="D18" s="24" t="s">
        <v>47</v>
      </c>
      <c r="E18" s="27" t="s">
        <v>106</v>
      </c>
      <c r="F18" s="27"/>
      <c r="G18" s="25">
        <v>0</v>
      </c>
      <c r="H18" s="25"/>
      <c r="I18" s="46"/>
      <c r="J18" s="47"/>
      <c r="K18" s="48"/>
    </row>
    <row r="19" ht="20.1" customHeight="1" spans="2:11">
      <c r="B19" s="22">
        <v>10</v>
      </c>
      <c r="C19" s="23"/>
      <c r="D19" s="26"/>
      <c r="E19" s="27"/>
      <c r="F19" s="27"/>
      <c r="G19" s="25">
        <v>0</v>
      </c>
      <c r="H19" s="25"/>
      <c r="I19" s="46"/>
      <c r="J19" s="47"/>
      <c r="K19" s="48"/>
    </row>
    <row r="20" ht="20.1" customHeight="1" spans="2:11">
      <c r="B20" s="22">
        <v>11</v>
      </c>
      <c r="C20" s="23"/>
      <c r="D20" s="34"/>
      <c r="E20" s="27"/>
      <c r="F20" s="27"/>
      <c r="G20" s="25">
        <v>0</v>
      </c>
      <c r="H20" s="25"/>
      <c r="I20" s="46"/>
      <c r="J20" s="47"/>
      <c r="K20" s="48"/>
    </row>
    <row r="21" ht="20.1" customHeight="1" spans="2:11">
      <c r="B21" s="19" t="s">
        <v>65</v>
      </c>
      <c r="C21" s="35"/>
      <c r="D21" s="35"/>
      <c r="E21" s="35"/>
      <c r="F21" s="20"/>
      <c r="G21" s="36">
        <f>SUM(G11:G20)</f>
        <v>174.1</v>
      </c>
      <c r="H21" s="36">
        <f>SUM(H11:H20)</f>
        <v>86.5</v>
      </c>
      <c r="I21" s="49">
        <f>SUM(I11:J20)</f>
        <v>87.6</v>
      </c>
      <c r="J21" s="50"/>
      <c r="K21" s="51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2"/>
      <c r="K22" s="16"/>
    </row>
    <row r="23" ht="20.1" customHeight="1" spans="2:11">
      <c r="B23" s="21" t="s">
        <v>92</v>
      </c>
      <c r="C23" s="21"/>
      <c r="D23" s="21"/>
      <c r="E23" s="21"/>
      <c r="F23" s="21"/>
      <c r="G23" s="21" t="s">
        <v>107</v>
      </c>
      <c r="H23" s="21"/>
      <c r="I23" s="21"/>
      <c r="J23" s="21"/>
      <c r="K23" s="21" t="s">
        <v>108</v>
      </c>
    </row>
    <row r="24" ht="20.1" customHeight="1" spans="2:11">
      <c r="B24" s="37">
        <f>H21</f>
        <v>86.5</v>
      </c>
      <c r="C24" s="37"/>
      <c r="D24" s="37"/>
      <c r="E24" s="37"/>
      <c r="F24" s="37"/>
      <c r="G24" s="37">
        <f>I21</f>
        <v>87.6</v>
      </c>
      <c r="H24" s="37"/>
      <c r="I24" s="37"/>
      <c r="J24" s="37"/>
      <c r="K24" s="53">
        <f>SUM(B24:J24)</f>
        <v>174.1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109</v>
      </c>
      <c r="C26" s="16"/>
      <c r="D26" s="16"/>
      <c r="E26" s="16"/>
      <c r="F26" s="16" t="s">
        <v>72</v>
      </c>
      <c r="G26" s="16" t="s">
        <v>110</v>
      </c>
      <c r="H26" s="16"/>
      <c r="I26" s="16"/>
      <c r="J26" s="16" t="s">
        <v>74</v>
      </c>
      <c r="K26" s="16"/>
    </row>
    <row r="29" ht="18.75" spans="1:11">
      <c r="A29" s="2" t="s">
        <v>111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76</v>
      </c>
      <c r="E31" s="6"/>
      <c r="F31" s="7" t="str">
        <f>F5</f>
        <v>王凤雨</v>
      </c>
      <c r="G31" s="7"/>
      <c r="H31" s="6" t="s">
        <v>78</v>
      </c>
      <c r="I31" s="5"/>
      <c r="J31" s="7" t="str">
        <f>J5</f>
        <v>助理</v>
      </c>
      <c r="K31" s="41"/>
    </row>
    <row r="32" ht="20.1" customHeight="1" spans="2:11">
      <c r="B32" s="8"/>
      <c r="C32" s="9"/>
      <c r="D32" s="10" t="s">
        <v>80</v>
      </c>
      <c r="E32" s="10"/>
      <c r="F32" s="11" t="str">
        <f>F6</f>
        <v>北京</v>
      </c>
      <c r="G32" s="11"/>
      <c r="H32" s="10" t="s">
        <v>82</v>
      </c>
      <c r="I32" s="9"/>
      <c r="J32" s="11" t="str">
        <f>J6</f>
        <v>企划活动部</v>
      </c>
      <c r="K32" s="42"/>
    </row>
    <row r="33" ht="20.1" customHeight="1" spans="2:11">
      <c r="B33" s="8"/>
      <c r="C33" s="9"/>
      <c r="D33" s="10" t="s">
        <v>84</v>
      </c>
      <c r="E33" s="10"/>
      <c r="F33" s="11" t="str">
        <f>F7</f>
        <v>11.29-12.1</v>
      </c>
      <c r="G33" s="11"/>
      <c r="H33" s="10" t="s">
        <v>86</v>
      </c>
      <c r="I33" s="43"/>
      <c r="J33" s="11">
        <f>J7</f>
        <v>12.2</v>
      </c>
      <c r="K33" s="42"/>
    </row>
    <row r="34" ht="20.1" customHeight="1" spans="2:11">
      <c r="B34" s="12"/>
      <c r="C34" s="13"/>
      <c r="D34" s="14"/>
      <c r="E34" s="14"/>
      <c r="F34" s="15"/>
      <c r="G34" s="15"/>
      <c r="H34" s="14" t="s">
        <v>87</v>
      </c>
      <c r="I34" s="44"/>
      <c r="J34" s="15" t="str">
        <f>J8</f>
        <v>HMOA-181123-SXY600</v>
      </c>
      <c r="K34" s="45"/>
    </row>
    <row r="35" ht="20.1" customHeight="1"/>
    <row r="36" ht="20.1" customHeight="1" spans="2:11">
      <c r="B36" s="27"/>
      <c r="C36" s="27"/>
      <c r="D36" s="38" t="s">
        <v>112</v>
      </c>
      <c r="E36" s="27" t="s">
        <v>113</v>
      </c>
      <c r="F36" s="27"/>
      <c r="G36" s="25" t="s">
        <v>114</v>
      </c>
      <c r="H36" s="25" t="s">
        <v>115</v>
      </c>
      <c r="I36" s="25" t="s">
        <v>65</v>
      </c>
      <c r="J36" s="25"/>
      <c r="K36" s="54" t="s">
        <v>94</v>
      </c>
    </row>
    <row r="37" ht="20.1" customHeight="1" spans="2:11">
      <c r="B37" s="27">
        <v>1</v>
      </c>
      <c r="C37" s="27"/>
      <c r="D37" s="39" t="s">
        <v>81</v>
      </c>
      <c r="E37" s="27" t="s">
        <v>116</v>
      </c>
      <c r="F37" s="27"/>
      <c r="G37" s="25">
        <v>100</v>
      </c>
      <c r="H37" s="25">
        <v>2</v>
      </c>
      <c r="I37" s="46">
        <f>G37*H37</f>
        <v>200</v>
      </c>
      <c r="J37" s="47"/>
      <c r="K37" s="55"/>
    </row>
    <row r="38" ht="20.1" customHeight="1" spans="2:11">
      <c r="B38" s="27">
        <v>2</v>
      </c>
      <c r="C38" s="27"/>
      <c r="D38" s="39" t="s">
        <v>81</v>
      </c>
      <c r="E38" s="27">
        <v>12.1</v>
      </c>
      <c r="F38" s="27"/>
      <c r="G38" s="25">
        <v>200</v>
      </c>
      <c r="H38" s="25">
        <v>1</v>
      </c>
      <c r="I38" s="46">
        <f t="shared" ref="I38:I39" si="0">G38*H38</f>
        <v>200</v>
      </c>
      <c r="J38" s="47"/>
      <c r="K38" s="55"/>
    </row>
    <row r="39" ht="20.1" customHeight="1" spans="2:11">
      <c r="B39" s="27">
        <v>3</v>
      </c>
      <c r="C39" s="27"/>
      <c r="D39" s="39"/>
      <c r="E39" s="27"/>
      <c r="F39" s="27"/>
      <c r="G39" s="25">
        <v>0</v>
      </c>
      <c r="H39" s="25">
        <v>0</v>
      </c>
      <c r="I39" s="46">
        <f t="shared" si="0"/>
        <v>0</v>
      </c>
      <c r="J39" s="47"/>
      <c r="K39" s="55"/>
    </row>
    <row r="40" ht="20.1" customHeight="1" spans="2:11">
      <c r="B40" s="19" t="s">
        <v>65</v>
      </c>
      <c r="C40" s="35"/>
      <c r="D40" s="35"/>
      <c r="E40" s="35"/>
      <c r="F40" s="20"/>
      <c r="G40" s="36"/>
      <c r="H40" s="36">
        <f>SUM(H22:H39)</f>
        <v>3</v>
      </c>
      <c r="I40" s="49">
        <f>SUM(I37:J39)</f>
        <v>400</v>
      </c>
      <c r="J40" s="50"/>
      <c r="K40" s="51"/>
    </row>
    <row r="41" ht="20.1" customHeight="1" spans="2:11">
      <c r="B41" s="16" t="s">
        <v>109</v>
      </c>
      <c r="C41" s="16"/>
      <c r="D41" s="16"/>
      <c r="E41" s="16"/>
      <c r="F41" s="16" t="s">
        <v>72</v>
      </c>
      <c r="G41" s="16" t="s">
        <v>110</v>
      </c>
      <c r="H41" s="16"/>
      <c r="I41" s="16"/>
      <c r="J41" s="16" t="s">
        <v>74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I15:J15"/>
    <mergeCell ref="B16:C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  <mergeCell ref="E13:F15"/>
    <mergeCell ref="E16:F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2018-12-05T09:47:56Z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