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5" windowHeight="759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<sst xmlns="http://schemas.openxmlformats.org/spreadsheetml/2006/main" count="129" uniqueCount="102">
  <si>
    <t>【借款报销单】</t>
  </si>
  <si>
    <t xml:space="preserve">团号：HMEA-200106-BMC299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</si>
  <si>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</si>
  <si>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</si>
  <si>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</si>
  <si>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</si>
  <si>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</si>
  <si>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</si>
  <si>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</si>
  <si>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</si>
  <si>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</si>
  <si>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</si>
  <si>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</si>
  <si>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</si>
  <si>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</si>
  <si>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</si>
  <si>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</si>
  <si>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</si>
  <si>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</si>
  <si>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</si>
  <si>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</si>
  <si>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</si>
  <si>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</si>
  <si>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</si>
  <si>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</si>
  <si>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茶歇采购星巴克咖啡费用</t>
  </si>
  <si>
    <t>需提供刷卡联、菜单（小票）</t>
  </si>
  <si>
    <t>茶歇采购点心蛋糕费用</t>
  </si>
  <si>
    <t>活动餐费合计</t>
  </si>
  <si>
    <t>现地采买费用</t>
  </si>
  <si>
    <t>给客户踩点买咖啡费用</t>
  </si>
  <si>
    <t>尽量提供可用的原始发票，发票项目不可用的，且开票需要加收税点的可以不提供原始发票。网上交易均需提供交易截图。</t>
  </si>
  <si>
    <t>奖状相框费用</t>
  </si>
  <si>
    <t>红酒开瓶器费用</t>
  </si>
  <si>
    <t>红酒费用</t>
  </si>
  <si>
    <t>7日晚宴软饮采购</t>
  </si>
  <si>
    <t>8日茶歇红茶茶包</t>
  </si>
  <si>
    <t>PPT翻译费用</t>
  </si>
  <si>
    <t>活动采购坐垫费用</t>
  </si>
  <si>
    <t>活动采购指示牌费用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</si>
  <si>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</si>
  <si>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</si>
  <si>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</si>
  <si>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</si>
  <si>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</si>
  <si>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</si>
  <si>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</si>
  <si>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</si>
  <si>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</si>
  <si>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</si>
  <si>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</si>
  <si>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</si>
  <si>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</si>
  <si>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闪送费用</t>
  </si>
  <si>
    <t>货拉拉（坐垫meepark-公司）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</si>
  <si>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</si>
  <si>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</si>
  <si>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</si>
  <si>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</si>
  <si>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</si>
  <si>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</si>
  <si>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</si>
  <si>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</si>
  <si>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</si>
  <si>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</si>
  <si>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</si>
  <si>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</si>
  <si>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</si>
  <si>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</si>
  <si>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</si>
  <si>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</si>
  <si>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</si>
  <si>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</si>
  <si>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</si>
  <si>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</si>
  <si>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</si>
  <si>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2020年1月7-8日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</si>
  <si>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</si>
  <si>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</si>
  <si>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</si>
  <si>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</si>
  <si>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</si>
  <si>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</si>
  <si>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</si>
  <si>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</si>
  <si>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</si>
  <si>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</si>
  <si>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工作人员酒店-客户酒店送机</t>
  </si>
  <si>
    <t>餐费</t>
  </si>
  <si>
    <t>15日午餐费用</t>
  </si>
  <si>
    <t>21日咖啡费用</t>
  </si>
  <si>
    <t>18日奶茶费用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</si>
  <si>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</si>
  <si>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</si>
  <si>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</si>
  <si>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</si>
  <si>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</si>
  <si>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</si>
  <si>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</si>
  <si>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</si>
  <si>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</si>
  <si>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1月7-8日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</si>
</sst>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ill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view="pageBreakPreview" zoomScaleNormal="100" zoomScaleSheetLayoutView="100" topLeftCell="A61" workbookViewId="0">
      <selection activeCell="I7" sqref="I7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625"/>
    <col min="7" max="7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>F8+G8</f>
        <v>0</v>
      </c>
      <c r="I8" s="85"/>
      <c r="J8" s="86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>F9+G9</f>
        <v>0</v>
      </c>
      <c r="I9" s="85"/>
      <c r="J9" s="87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85"/>
      <c r="J10" s="87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85"/>
      <c r="J11" s="87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85"/>
      <c r="J12" s="87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88"/>
      <c r="J13" s="89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5"/>
      <c r="J14" s="86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5"/>
      <c r="J15" s="87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8"/>
      <c r="J16" s="89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>F17+G17</f>
        <v>0</v>
      </c>
      <c r="I17" s="85"/>
      <c r="J17" s="90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85"/>
      <c r="J18" s="91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85"/>
      <c r="J19" s="91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85"/>
      <c r="J20" s="91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2">SUM(D17)</f>
        <v>0</v>
      </c>
      <c r="E21" s="69">
        <f t="shared" si="2"/>
        <v>0</v>
      </c>
      <c r="F21" s="69">
        <f>SUM(F17:F20)</f>
        <v>0</v>
      </c>
      <c r="G21" s="69">
        <f t="shared" ref="G21:H21" si="3">SUM(G17:G20)</f>
        <v>0</v>
      </c>
      <c r="H21" s="69">
        <f t="shared" si="3"/>
        <v>0</v>
      </c>
      <c r="I21" s="88"/>
      <c r="J21" s="92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>C22*D22</f>
        <v>0</v>
      </c>
      <c r="F22" s="65">
        <v>4050</v>
      </c>
      <c r="G22" s="65">
        <v>0</v>
      </c>
      <c r="H22" s="65">
        <f t="shared" ref="H22:H34" si="4">F22+G22</f>
        <v>4050</v>
      </c>
      <c r="I22" s="85" t="s">
        <v>25</v>
      </c>
      <c r="J22" s="90" t="s">
        <v>26</v>
      </c>
    </row>
    <row r="23" customHeight="1" spans="1:10">
      <c r="A23" s="63"/>
      <c r="B23" s="64"/>
      <c r="C23" s="65"/>
      <c r="D23" s="66"/>
      <c r="E23" s="65"/>
      <c r="F23" s="76">
        <v>2345</v>
      </c>
      <c r="G23" s="76">
        <v>0</v>
      </c>
      <c r="H23" s="76">
        <f t="shared" si="4"/>
        <v>2345</v>
      </c>
      <c r="I23" s="85" t="s">
        <v>27</v>
      </c>
      <c r="J23" s="91"/>
    </row>
    <row r="24" s="52" customFormat="1" customHeight="1" spans="1:10">
      <c r="A24" s="67"/>
      <c r="B24" s="68" t="s">
        <v>28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6395</v>
      </c>
      <c r="G24" s="69">
        <f t="shared" ref="G24:H24" si="6">SUM(G22:G23)</f>
        <v>0</v>
      </c>
      <c r="H24" s="69">
        <f t="shared" si="6"/>
        <v>6395</v>
      </c>
      <c r="I24" s="88"/>
      <c r="J24" s="92"/>
    </row>
    <row r="25" customHeight="1" spans="1:10">
      <c r="A25" s="70">
        <v>5</v>
      </c>
      <c r="B25" s="71" t="s">
        <v>29</v>
      </c>
      <c r="C25" s="72">
        <v>0</v>
      </c>
      <c r="D25" s="70"/>
      <c r="E25" s="72">
        <f>C25*D25</f>
        <v>0</v>
      </c>
      <c r="F25" s="65">
        <v>56</v>
      </c>
      <c r="G25" s="65">
        <v>0</v>
      </c>
      <c r="H25" s="65">
        <f t="shared" si="4"/>
        <v>56</v>
      </c>
      <c r="I25" s="85" t="s">
        <v>30</v>
      </c>
      <c r="J25" s="86" t="s">
        <v>31</v>
      </c>
    </row>
    <row r="26" customHeight="1" spans="1:10">
      <c r="A26" s="77"/>
      <c r="B26" s="78"/>
      <c r="C26" s="79"/>
      <c r="D26" s="77"/>
      <c r="E26" s="79"/>
      <c r="F26" s="65">
        <v>0</v>
      </c>
      <c r="G26" s="65">
        <v>215</v>
      </c>
      <c r="H26" s="65">
        <f t="shared" si="4"/>
        <v>215</v>
      </c>
      <c r="I26" s="85" t="s">
        <v>32</v>
      </c>
      <c r="J26" s="87"/>
    </row>
    <row r="27" customHeight="1" spans="1:10">
      <c r="A27" s="77"/>
      <c r="B27" s="78"/>
      <c r="C27" s="79"/>
      <c r="D27" s="77"/>
      <c r="E27" s="79"/>
      <c r="F27" s="65">
        <v>0</v>
      </c>
      <c r="G27" s="65">
        <v>39.49</v>
      </c>
      <c r="H27" s="65">
        <f t="shared" si="4"/>
        <v>39.49</v>
      </c>
      <c r="I27" s="85" t="s">
        <v>33</v>
      </c>
      <c r="J27" s="87"/>
    </row>
    <row r="28" customHeight="1" spans="1:10">
      <c r="A28" s="77"/>
      <c r="B28" s="78"/>
      <c r="C28" s="79"/>
      <c r="D28" s="77"/>
      <c r="E28" s="79"/>
      <c r="F28" s="80">
        <v>1400</v>
      </c>
      <c r="G28" s="80">
        <v>0</v>
      </c>
      <c r="H28" s="80">
        <f t="shared" si="4"/>
        <v>1400</v>
      </c>
      <c r="I28" s="93" t="s">
        <v>34</v>
      </c>
      <c r="J28" s="87"/>
    </row>
    <row r="29" customHeight="1" spans="1:10">
      <c r="A29" s="77"/>
      <c r="B29" s="78"/>
      <c r="C29" s="79"/>
      <c r="D29" s="77"/>
      <c r="E29" s="79"/>
      <c r="F29" s="65">
        <v>175</v>
      </c>
      <c r="G29" s="65">
        <v>0</v>
      </c>
      <c r="H29" s="65">
        <f t="shared" si="4"/>
        <v>175</v>
      </c>
      <c r="I29" s="85" t="s">
        <v>35</v>
      </c>
      <c r="J29" s="87"/>
    </row>
    <row r="30" customHeight="1" spans="1:10">
      <c r="A30" s="77"/>
      <c r="B30" s="78"/>
      <c r="C30" s="79"/>
      <c r="D30" s="77"/>
      <c r="E30" s="79"/>
      <c r="F30" s="65">
        <v>141.75</v>
      </c>
      <c r="G30" s="65">
        <v>0</v>
      </c>
      <c r="H30" s="65">
        <f t="shared" si="4"/>
        <v>141.75</v>
      </c>
      <c r="I30" s="85" t="s">
        <v>36</v>
      </c>
      <c r="J30" s="87"/>
    </row>
    <row r="31" customHeight="1" spans="1:10">
      <c r="A31" s="77"/>
      <c r="B31" s="78"/>
      <c r="C31" s="79"/>
      <c r="D31" s="77"/>
      <c r="E31" s="79"/>
      <c r="F31" s="65">
        <v>0</v>
      </c>
      <c r="G31" s="65">
        <v>150</v>
      </c>
      <c r="H31" s="65">
        <f t="shared" si="4"/>
        <v>150</v>
      </c>
      <c r="I31" s="85" t="s">
        <v>37</v>
      </c>
      <c r="J31" s="87"/>
    </row>
    <row r="32" customHeight="1" spans="1:10">
      <c r="A32" s="77"/>
      <c r="B32" s="78"/>
      <c r="C32" s="79"/>
      <c r="D32" s="77"/>
      <c r="E32" s="79"/>
      <c r="F32" s="80">
        <v>792</v>
      </c>
      <c r="G32" s="80">
        <v>1.4</v>
      </c>
      <c r="H32" s="80">
        <f t="shared" si="4"/>
        <v>793.4</v>
      </c>
      <c r="I32" s="85" t="s">
        <v>38</v>
      </c>
      <c r="J32" s="87"/>
    </row>
    <row r="33" customHeight="1" spans="1:10">
      <c r="A33" s="77"/>
      <c r="B33" s="78"/>
      <c r="C33" s="79"/>
      <c r="D33" s="77"/>
      <c r="E33" s="79"/>
      <c r="F33" s="65">
        <v>0</v>
      </c>
      <c r="G33" s="65">
        <v>235</v>
      </c>
      <c r="H33" s="65">
        <f t="shared" si="4"/>
        <v>235</v>
      </c>
      <c r="I33" s="85" t="s">
        <v>39</v>
      </c>
      <c r="J33" s="87"/>
    </row>
    <row r="34" s="52" customFormat="1" customHeight="1" spans="1:10">
      <c r="A34" s="67"/>
      <c r="B34" s="68" t="s">
        <v>40</v>
      </c>
      <c r="C34" s="69">
        <f>SUM(C25)</f>
        <v>0</v>
      </c>
      <c r="D34" s="69">
        <f t="shared" ref="D34:E34" si="7">SUM(D25)</f>
        <v>0</v>
      </c>
      <c r="E34" s="69">
        <f t="shared" si="7"/>
        <v>0</v>
      </c>
      <c r="F34" s="69">
        <f>SUM(F25:F33)</f>
        <v>2564.75</v>
      </c>
      <c r="G34" s="69">
        <f>SUM(G25:G33)</f>
        <v>640.89</v>
      </c>
      <c r="H34" s="69">
        <f>SUM(H25:H33)</f>
        <v>3205.64</v>
      </c>
      <c r="I34" s="88"/>
      <c r="J34" s="89"/>
    </row>
    <row r="35" customHeight="1" spans="1:10">
      <c r="A35" s="63">
        <v>6</v>
      </c>
      <c r="B35" s="64" t="s">
        <v>41</v>
      </c>
      <c r="C35" s="65">
        <v>0</v>
      </c>
      <c r="D35" s="66"/>
      <c r="E35" s="65">
        <f t="shared" ref="E34:E52" si="8">C35*D35</f>
        <v>0</v>
      </c>
      <c r="F35" s="65">
        <v>0</v>
      </c>
      <c r="G35" s="65">
        <v>0</v>
      </c>
      <c r="H35" s="65">
        <f t="shared" ref="H34:H52" si="9">F35+G35</f>
        <v>0</v>
      </c>
      <c r="I35" s="85"/>
      <c r="J35" s="86" t="s">
        <v>42</v>
      </c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9"/>
        <v>0</v>
      </c>
      <c r="I36" s="85"/>
      <c r="J36" s="91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9"/>
        <v>0</v>
      </c>
      <c r="I37" s="85"/>
      <c r="J37" s="91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9"/>
        <v>0</v>
      </c>
      <c r="I38" s="85"/>
      <c r="J38" s="91"/>
    </row>
    <row r="39" s="52" customFormat="1" customHeight="1" spans="1:10">
      <c r="A39" s="67"/>
      <c r="B39" s="68" t="s">
        <v>43</v>
      </c>
      <c r="C39" s="69">
        <f>SUM(C35)</f>
        <v>0</v>
      </c>
      <c r="D39" s="69">
        <f t="shared" ref="D39:E39" si="10">SUM(D35)</f>
        <v>0</v>
      </c>
      <c r="E39" s="69">
        <f t="shared" si="10"/>
        <v>0</v>
      </c>
      <c r="F39" s="69">
        <f>SUM(F35:F38)</f>
        <v>0</v>
      </c>
      <c r="G39" s="69">
        <f t="shared" ref="G39:H39" si="11">SUM(G35:G38)</f>
        <v>0</v>
      </c>
      <c r="H39" s="69">
        <f t="shared" si="11"/>
        <v>0</v>
      </c>
      <c r="I39" s="88"/>
      <c r="J39" s="92"/>
    </row>
    <row r="40" customHeight="1" spans="1:10">
      <c r="A40" s="63">
        <v>7</v>
      </c>
      <c r="B40" s="64" t="s">
        <v>44</v>
      </c>
      <c r="C40" s="65">
        <v>0</v>
      </c>
      <c r="D40" s="66"/>
      <c r="E40" s="65">
        <f t="shared" si="8"/>
        <v>0</v>
      </c>
      <c r="F40" s="65">
        <v>105</v>
      </c>
      <c r="G40" s="65">
        <v>14</v>
      </c>
      <c r="H40" s="65">
        <f t="shared" si="9"/>
        <v>119</v>
      </c>
      <c r="I40" s="85"/>
      <c r="J40" s="94"/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9"/>
        <v>0</v>
      </c>
      <c r="I41" s="85"/>
      <c r="J41" s="95"/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9"/>
        <v>0</v>
      </c>
      <c r="I42" s="85"/>
      <c r="J42" s="95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9"/>
        <v>0</v>
      </c>
      <c r="I43" s="85"/>
      <c r="J43" s="95"/>
    </row>
    <row r="44" s="52" customFormat="1" customHeight="1" spans="1:10">
      <c r="A44" s="67"/>
      <c r="B44" s="68" t="s">
        <v>45</v>
      </c>
      <c r="C44" s="69">
        <f>SUM(C40)</f>
        <v>0</v>
      </c>
      <c r="D44" s="69">
        <f t="shared" ref="D44:E44" si="12">SUM(D40)</f>
        <v>0</v>
      </c>
      <c r="E44" s="69">
        <f t="shared" si="12"/>
        <v>0</v>
      </c>
      <c r="F44" s="69">
        <f>SUM(F40:F43)</f>
        <v>105</v>
      </c>
      <c r="G44" s="69">
        <f t="shared" ref="G44:H44" si="13">SUM(G40:G43)</f>
        <v>14</v>
      </c>
      <c r="H44" s="69">
        <f t="shared" si="13"/>
        <v>119</v>
      </c>
      <c r="I44" s="88"/>
      <c r="J44" s="96"/>
    </row>
    <row r="45" customHeight="1" spans="1:10">
      <c r="A45" s="63">
        <v>8</v>
      </c>
      <c r="B45" s="64" t="s">
        <v>46</v>
      </c>
      <c r="C45" s="65">
        <v>0</v>
      </c>
      <c r="D45" s="66"/>
      <c r="E45" s="65">
        <f t="shared" si="8"/>
        <v>0</v>
      </c>
      <c r="F45" s="65">
        <v>0</v>
      </c>
      <c r="G45" s="65">
        <v>0</v>
      </c>
      <c r="H45" s="65">
        <f t="shared" si="9"/>
        <v>0</v>
      </c>
      <c r="I45" s="85"/>
      <c r="J45" s="90" t="s">
        <v>47</v>
      </c>
    </row>
    <row r="46" customHeight="1" spans="1:10">
      <c r="A46" s="63"/>
      <c r="B46" s="64"/>
      <c r="C46" s="65"/>
      <c r="D46" s="66"/>
      <c r="E46" s="65"/>
      <c r="F46" s="65">
        <v>0</v>
      </c>
      <c r="G46" s="65">
        <v>0</v>
      </c>
      <c r="H46" s="65">
        <f t="shared" si="9"/>
        <v>0</v>
      </c>
      <c r="I46" s="85"/>
      <c r="J46" s="91"/>
    </row>
    <row r="47" s="52" customFormat="1" customHeight="1" spans="1:10">
      <c r="A47" s="67"/>
      <c r="B47" s="68" t="s">
        <v>48</v>
      </c>
      <c r="C47" s="69">
        <f>SUM(C45)</f>
        <v>0</v>
      </c>
      <c r="D47" s="69">
        <f t="shared" ref="D47:E47" si="14">SUM(D45)</f>
        <v>0</v>
      </c>
      <c r="E47" s="69">
        <f t="shared" si="14"/>
        <v>0</v>
      </c>
      <c r="F47" s="69">
        <f>SUM(F45:F46)</f>
        <v>0</v>
      </c>
      <c r="G47" s="69">
        <f t="shared" ref="G47:H47" si="15">SUM(G45:G46)</f>
        <v>0</v>
      </c>
      <c r="H47" s="69">
        <f t="shared" si="15"/>
        <v>0</v>
      </c>
      <c r="I47" s="88"/>
      <c r="J47" s="92"/>
    </row>
    <row r="48" customHeight="1" spans="1:10">
      <c r="A48" s="63">
        <v>9</v>
      </c>
      <c r="B48" s="64" t="s">
        <v>49</v>
      </c>
      <c r="C48" s="65">
        <v>0</v>
      </c>
      <c r="D48" s="66"/>
      <c r="E48" s="65">
        <f t="shared" si="8"/>
        <v>0</v>
      </c>
      <c r="F48" s="65">
        <v>0</v>
      </c>
      <c r="G48" s="65">
        <v>0</v>
      </c>
      <c r="H48" s="65">
        <f t="shared" si="9"/>
        <v>0</v>
      </c>
      <c r="I48" s="85"/>
      <c r="J48" s="86" t="s">
        <v>50</v>
      </c>
    </row>
    <row r="49" customHeight="1" spans="1:10">
      <c r="A49" s="63"/>
      <c r="B49" s="64"/>
      <c r="C49" s="65"/>
      <c r="D49" s="66"/>
      <c r="E49" s="65"/>
      <c r="F49" s="65">
        <v>0</v>
      </c>
      <c r="G49" s="65">
        <v>0</v>
      </c>
      <c r="H49" s="65">
        <f t="shared" si="9"/>
        <v>0</v>
      </c>
      <c r="I49" s="85"/>
      <c r="J49" s="87"/>
    </row>
    <row r="50" customHeight="1" spans="1:10">
      <c r="A50" s="63"/>
      <c r="B50" s="64"/>
      <c r="C50" s="65"/>
      <c r="D50" s="66"/>
      <c r="E50" s="65"/>
      <c r="F50" s="65">
        <v>0</v>
      </c>
      <c r="G50" s="65">
        <v>0</v>
      </c>
      <c r="H50" s="65">
        <f t="shared" si="9"/>
        <v>0</v>
      </c>
      <c r="I50" s="85"/>
      <c r="J50" s="87"/>
    </row>
    <row r="51" s="52" customFormat="1" customHeight="1" spans="1:10">
      <c r="A51" s="67"/>
      <c r="B51" s="68" t="s">
        <v>51</v>
      </c>
      <c r="C51" s="69">
        <f>SUM(C48)</f>
        <v>0</v>
      </c>
      <c r="D51" s="69">
        <f t="shared" ref="D51:E51" si="16">SUM(D48)</f>
        <v>0</v>
      </c>
      <c r="E51" s="69">
        <f t="shared" si="16"/>
        <v>0</v>
      </c>
      <c r="F51" s="69">
        <f>SUM(F48:F50)</f>
        <v>0</v>
      </c>
      <c r="G51" s="69">
        <f t="shared" ref="G51:H51" si="17">SUM(G48:G50)</f>
        <v>0</v>
      </c>
      <c r="H51" s="69">
        <f t="shared" si="17"/>
        <v>0</v>
      </c>
      <c r="I51" s="88"/>
      <c r="J51" s="89"/>
    </row>
    <row r="52" customHeight="1" spans="1:10">
      <c r="A52" s="70">
        <v>10</v>
      </c>
      <c r="B52" s="64" t="s">
        <v>52</v>
      </c>
      <c r="C52" s="65">
        <v>0</v>
      </c>
      <c r="D52" s="66"/>
      <c r="E52" s="65">
        <f t="shared" si="8"/>
        <v>0</v>
      </c>
      <c r="F52" s="65">
        <v>104</v>
      </c>
      <c r="G52" s="65">
        <v>0</v>
      </c>
      <c r="H52" s="65">
        <f t="shared" si="9"/>
        <v>104</v>
      </c>
      <c r="I52" s="85" t="s">
        <v>53</v>
      </c>
      <c r="J52" s="94"/>
    </row>
    <row r="53" customHeight="1" spans="1:10">
      <c r="A53" s="77"/>
      <c r="B53" s="64"/>
      <c r="C53" s="65"/>
      <c r="D53" s="66"/>
      <c r="E53" s="65"/>
      <c r="F53" s="65">
        <v>0</v>
      </c>
      <c r="G53" s="65">
        <v>92</v>
      </c>
      <c r="H53" s="65">
        <f t="shared" ref="H53:H58" si="18">F53+G53</f>
        <v>92</v>
      </c>
      <c r="I53" s="85" t="s">
        <v>54</v>
      </c>
      <c r="J53" s="95"/>
    </row>
    <row r="54" customHeight="1" spans="1:10">
      <c r="A54" s="77"/>
      <c r="B54" s="64"/>
      <c r="C54" s="65"/>
      <c r="D54" s="66"/>
      <c r="E54" s="65"/>
      <c r="F54" s="65">
        <v>0</v>
      </c>
      <c r="G54" s="65">
        <v>0</v>
      </c>
      <c r="H54" s="65">
        <f t="shared" si="18"/>
        <v>0</v>
      </c>
      <c r="I54" s="85"/>
      <c r="J54" s="95"/>
    </row>
    <row r="55" customHeight="1" spans="1:10">
      <c r="A55" s="77"/>
      <c r="B55" s="64"/>
      <c r="C55" s="65"/>
      <c r="D55" s="66"/>
      <c r="E55" s="65"/>
      <c r="F55" s="65">
        <v>0</v>
      </c>
      <c r="G55" s="65">
        <v>0</v>
      </c>
      <c r="H55" s="65">
        <f t="shared" si="18"/>
        <v>0</v>
      </c>
      <c r="I55" s="85"/>
      <c r="J55" s="95"/>
    </row>
    <row r="56" customHeight="1" spans="1:10">
      <c r="A56" s="77"/>
      <c r="B56" s="64"/>
      <c r="C56" s="65"/>
      <c r="D56" s="66"/>
      <c r="E56" s="65"/>
      <c r="F56" s="65">
        <v>0</v>
      </c>
      <c r="G56" s="65">
        <v>0</v>
      </c>
      <c r="H56" s="65">
        <f t="shared" si="18"/>
        <v>0</v>
      </c>
      <c r="I56" s="85"/>
      <c r="J56" s="95"/>
    </row>
    <row r="57" customHeight="1" spans="1:10">
      <c r="A57" s="77"/>
      <c r="B57" s="64"/>
      <c r="C57" s="65"/>
      <c r="D57" s="66"/>
      <c r="E57" s="65"/>
      <c r="F57" s="65">
        <v>0</v>
      </c>
      <c r="G57" s="65">
        <v>0</v>
      </c>
      <c r="H57" s="65">
        <f t="shared" si="18"/>
        <v>0</v>
      </c>
      <c r="I57" s="85"/>
      <c r="J57" s="95"/>
    </row>
    <row r="58" customHeight="1" spans="1:10">
      <c r="A58" s="73"/>
      <c r="B58" s="64"/>
      <c r="C58" s="65"/>
      <c r="D58" s="66"/>
      <c r="E58" s="65"/>
      <c r="F58" s="65">
        <v>0</v>
      </c>
      <c r="G58" s="65">
        <v>0</v>
      </c>
      <c r="H58" s="65">
        <f t="shared" si="18"/>
        <v>0</v>
      </c>
      <c r="I58" s="85"/>
      <c r="J58" s="95"/>
    </row>
    <row r="59" s="52" customFormat="1" customHeight="1" spans="1:10">
      <c r="A59" s="67"/>
      <c r="B59" s="68" t="s">
        <v>55</v>
      </c>
      <c r="C59" s="69">
        <f>SUM(C52)</f>
        <v>0</v>
      </c>
      <c r="D59" s="69">
        <f t="shared" ref="D59:E59" si="19">SUM(D52)</f>
        <v>0</v>
      </c>
      <c r="E59" s="69">
        <f t="shared" si="19"/>
        <v>0</v>
      </c>
      <c r="F59" s="69">
        <f>SUM(F52:F58)</f>
        <v>104</v>
      </c>
      <c r="G59" s="69">
        <f t="shared" ref="G59:H59" si="20">SUM(G52:G58)</f>
        <v>92</v>
      </c>
      <c r="H59" s="69">
        <f t="shared" si="20"/>
        <v>196</v>
      </c>
      <c r="I59" s="88"/>
      <c r="J59" s="96"/>
    </row>
    <row r="60" customHeight="1" spans="1:10">
      <c r="A60" s="67"/>
      <c r="B60" s="68" t="s">
        <v>56</v>
      </c>
      <c r="C60" s="69">
        <f>SUM(C59,C51,C47,C44,C39,C34,C24,C21,C16,C13)</f>
        <v>0</v>
      </c>
      <c r="D60" s="69">
        <f t="shared" ref="D60:H60" si="21">SUM(D59,D51,D47,D44,D39,D34,D24,D21,D16,D13)</f>
        <v>0</v>
      </c>
      <c r="E60" s="69">
        <f t="shared" si="21"/>
        <v>0</v>
      </c>
      <c r="F60" s="69">
        <f t="shared" si="21"/>
        <v>9168.75</v>
      </c>
      <c r="G60" s="69">
        <f t="shared" si="21"/>
        <v>746.89</v>
      </c>
      <c r="H60" s="69">
        <f t="shared" si="21"/>
        <v>9915.64</v>
      </c>
      <c r="I60" s="88"/>
      <c r="J60" s="97"/>
    </row>
    <row r="64" customHeight="1" spans="1:9">
      <c r="A64" s="81" t="s">
        <v>57</v>
      </c>
      <c r="B64" s="82"/>
      <c r="C64" s="83" t="s">
        <v>58</v>
      </c>
      <c r="D64" s="83"/>
      <c r="E64" s="83" t="s">
        <v>59</v>
      </c>
      <c r="F64" s="83"/>
      <c r="G64" s="83" t="s">
        <v>60</v>
      </c>
      <c r="H64" s="83"/>
      <c r="I64" s="98" t="s">
        <v>61</v>
      </c>
    </row>
    <row r="65" customHeight="1" spans="1:9">
      <c r="A65" s="99">
        <f>E60</f>
        <v>0</v>
      </c>
      <c r="B65" s="100"/>
      <c r="C65" s="100">
        <f>H60</f>
        <v>9915.64</v>
      </c>
      <c r="D65" s="100"/>
      <c r="E65" s="100">
        <f>F60</f>
        <v>9168.75</v>
      </c>
      <c r="F65" s="100"/>
      <c r="G65" s="100">
        <f>G60</f>
        <v>746.89</v>
      </c>
      <c r="H65" s="100"/>
      <c r="I65" s="104">
        <f>A65-C65</f>
        <v>-9915.64</v>
      </c>
    </row>
    <row r="67" customHeight="1" spans="1:9">
      <c r="A67" s="101" t="s">
        <v>62</v>
      </c>
      <c r="B67" s="102"/>
      <c r="C67" s="103" t="s">
        <v>63</v>
      </c>
      <c r="D67" s="101"/>
      <c r="E67" s="101" t="s">
        <v>64</v>
      </c>
      <c r="F67" s="101"/>
      <c r="G67" s="101" t="s">
        <v>65</v>
      </c>
      <c r="H67" s="101"/>
      <c r="I67" s="102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0"/>
    <mergeCell ref="A22:A23"/>
    <mergeCell ref="A25:A33"/>
    <mergeCell ref="A35:A38"/>
    <mergeCell ref="A40:A43"/>
    <mergeCell ref="A45:A46"/>
    <mergeCell ref="A48:A50"/>
    <mergeCell ref="A52:A58"/>
    <mergeCell ref="B6:B7"/>
    <mergeCell ref="B8:B12"/>
    <mergeCell ref="B14:B15"/>
    <mergeCell ref="B17:B20"/>
    <mergeCell ref="B22:B23"/>
    <mergeCell ref="B25:B33"/>
    <mergeCell ref="B35:B38"/>
    <mergeCell ref="B40:B43"/>
    <mergeCell ref="B45:B46"/>
    <mergeCell ref="B48:B50"/>
    <mergeCell ref="B52:B58"/>
    <mergeCell ref="C8:C12"/>
    <mergeCell ref="C14:C15"/>
    <mergeCell ref="C17:C20"/>
    <mergeCell ref="C22:C23"/>
    <mergeCell ref="C25:C33"/>
    <mergeCell ref="C35:C38"/>
    <mergeCell ref="C40:C43"/>
    <mergeCell ref="C45:C46"/>
    <mergeCell ref="C48:C50"/>
    <mergeCell ref="C52:C58"/>
    <mergeCell ref="D8:D12"/>
    <mergeCell ref="D14:D15"/>
    <mergeCell ref="D17:D20"/>
    <mergeCell ref="D22:D23"/>
    <mergeCell ref="D25:D33"/>
    <mergeCell ref="D35:D38"/>
    <mergeCell ref="D40:D43"/>
    <mergeCell ref="D45:D46"/>
    <mergeCell ref="D48:D50"/>
    <mergeCell ref="D52:D58"/>
    <mergeCell ref="E8:E12"/>
    <mergeCell ref="E14:E15"/>
    <mergeCell ref="E17:E20"/>
    <mergeCell ref="E22:E23"/>
    <mergeCell ref="E25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1"/>
    <mergeCell ref="J22:J24"/>
    <mergeCell ref="J25:J34"/>
    <mergeCell ref="J35:J39"/>
    <mergeCell ref="J40:J44"/>
    <mergeCell ref="J45:J47"/>
    <mergeCell ref="J48:J51"/>
    <mergeCell ref="J52:J59"/>
    <mergeCell ref="H4:I5"/>
  </mergeCells>
  <pageMargins left="0.7" right="0.7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view="pageBreakPreview" zoomScaleNormal="100" zoomScaleSheetLayoutView="100" topLeftCell="A10" workbookViewId="0">
      <selection activeCell="G37" sqref="G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67</v>
      </c>
      <c r="E5" s="6"/>
      <c r="F5" s="7" t="s">
        <v>68</v>
      </c>
      <c r="G5" s="7"/>
      <c r="H5" s="6" t="s">
        <v>69</v>
      </c>
      <c r="I5" s="5"/>
      <c r="J5" s="7" t="s">
        <v>70</v>
      </c>
      <c r="K5" s="37"/>
    </row>
    <row r="6" ht="20.1" customHeight="1" spans="2:11">
      <c r="B6" s="8"/>
      <c r="C6" s="9"/>
      <c r="D6" s="10" t="s">
        <v>71</v>
      </c>
      <c r="E6" s="10"/>
      <c r="F6" s="11" t="s">
        <v>72</v>
      </c>
      <c r="G6" s="11"/>
      <c r="H6" s="10" t="s">
        <v>73</v>
      </c>
      <c r="I6" s="9"/>
      <c r="J6" s="11" t="s">
        <v>74</v>
      </c>
      <c r="K6" s="38"/>
    </row>
    <row r="7" ht="20.1" customHeight="1" spans="2:11">
      <c r="B7" s="8"/>
      <c r="C7" s="9"/>
      <c r="D7" s="10" t="s">
        <v>75</v>
      </c>
      <c r="E7" s="10"/>
      <c r="F7" s="12" t="s">
        <v>76</v>
      </c>
      <c r="G7" s="11"/>
      <c r="H7" s="10" t="s">
        <v>77</v>
      </c>
      <c r="I7" s="39"/>
      <c r="J7" s="12">
        <v>43843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78</v>
      </c>
      <c r="I8" s="40"/>
      <c r="J8" s="16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79</v>
      </c>
      <c r="E10" s="20" t="s">
        <v>80</v>
      </c>
      <c r="F10" s="21"/>
      <c r="G10" s="22" t="s">
        <v>81</v>
      </c>
      <c r="H10" s="21" t="s">
        <v>82</v>
      </c>
      <c r="I10" s="20" t="s">
        <v>83</v>
      </c>
      <c r="J10" s="21"/>
      <c r="K10" s="22" t="s">
        <v>84</v>
      </c>
    </row>
    <row r="11" ht="20.1" customHeight="1" spans="2:11">
      <c r="B11" s="23">
        <v>1</v>
      </c>
      <c r="C11" s="24"/>
      <c r="D11" s="25" t="s">
        <v>85</v>
      </c>
      <c r="E11" s="26" t="s">
        <v>86</v>
      </c>
      <c r="F11" s="26"/>
      <c r="G11" s="27">
        <f t="shared" ref="G11:G18" si="0">H11+I11</f>
        <v>99.08</v>
      </c>
      <c r="H11" s="27">
        <v>94.08</v>
      </c>
      <c r="I11" s="42">
        <v>5</v>
      </c>
      <c r="J11" s="43"/>
      <c r="K11" s="44"/>
    </row>
    <row r="12" ht="20.1" customHeight="1" spans="2:11">
      <c r="B12" s="23">
        <v>2</v>
      </c>
      <c r="C12" s="24"/>
      <c r="D12" s="28"/>
      <c r="E12" s="26" t="s">
        <v>86</v>
      </c>
      <c r="F12" s="26"/>
      <c r="G12" s="27">
        <f t="shared" si="0"/>
        <v>596.36</v>
      </c>
      <c r="H12" s="27">
        <v>582.36</v>
      </c>
      <c r="I12" s="42">
        <v>14</v>
      </c>
      <c r="J12" s="43"/>
      <c r="K12" s="44"/>
    </row>
    <row r="13" ht="20.1" customHeight="1" spans="2:11">
      <c r="B13" s="23">
        <v>2</v>
      </c>
      <c r="C13" s="24"/>
      <c r="D13" s="28"/>
      <c r="E13" s="26" t="s">
        <v>86</v>
      </c>
      <c r="F13" s="26"/>
      <c r="G13" s="27">
        <f t="shared" si="0"/>
        <v>0</v>
      </c>
      <c r="H13" s="27">
        <v>0</v>
      </c>
      <c r="I13" s="42">
        <v>0</v>
      </c>
      <c r="J13" s="43"/>
      <c r="K13" s="44"/>
    </row>
    <row r="14" ht="14.25" spans="2:11">
      <c r="B14" s="23">
        <v>3</v>
      </c>
      <c r="C14" s="24"/>
      <c r="D14" s="28"/>
      <c r="E14" s="26" t="s">
        <v>86</v>
      </c>
      <c r="F14" s="26"/>
      <c r="G14" s="27">
        <f t="shared" si="0"/>
        <v>0</v>
      </c>
      <c r="H14" s="27">
        <v>0</v>
      </c>
      <c r="I14" s="42"/>
      <c r="J14" s="43"/>
      <c r="K14" s="45" t="s">
        <v>87</v>
      </c>
    </row>
    <row r="15" ht="20.1" customHeight="1" spans="2:11">
      <c r="B15" s="23">
        <v>4</v>
      </c>
      <c r="C15" s="24"/>
      <c r="D15" s="28"/>
      <c r="E15" s="23" t="s">
        <v>88</v>
      </c>
      <c r="F15" s="24"/>
      <c r="G15" s="27">
        <f t="shared" si="0"/>
        <v>68</v>
      </c>
      <c r="H15" s="27">
        <v>68</v>
      </c>
      <c r="I15" s="42"/>
      <c r="J15" s="43"/>
      <c r="K15" s="44" t="s">
        <v>89</v>
      </c>
    </row>
    <row r="16" ht="20.1" customHeight="1" spans="2:11">
      <c r="B16" s="23">
        <v>5</v>
      </c>
      <c r="C16" s="24"/>
      <c r="D16" s="25" t="s">
        <v>52</v>
      </c>
      <c r="E16" s="23" t="s">
        <v>88</v>
      </c>
      <c r="F16" s="24"/>
      <c r="G16" s="27">
        <f t="shared" si="0"/>
        <v>0</v>
      </c>
      <c r="H16" s="27">
        <v>0</v>
      </c>
      <c r="I16" s="42"/>
      <c r="J16" s="43"/>
      <c r="K16" s="44" t="s">
        <v>90</v>
      </c>
    </row>
    <row r="17" ht="20.1" customHeight="1" spans="2:11">
      <c r="B17" s="23">
        <v>6</v>
      </c>
      <c r="C17" s="24"/>
      <c r="D17" s="28"/>
      <c r="E17" s="23" t="s">
        <v>88</v>
      </c>
      <c r="F17" s="24"/>
      <c r="G17" s="27">
        <f t="shared" si="0"/>
        <v>0</v>
      </c>
      <c r="H17" s="27">
        <v>0</v>
      </c>
      <c r="I17" s="42">
        <v>0</v>
      </c>
      <c r="J17" s="43"/>
      <c r="K17" s="44" t="s">
        <v>91</v>
      </c>
    </row>
    <row r="18" ht="20.1" customHeight="1" spans="2:11">
      <c r="B18" s="23">
        <v>7</v>
      </c>
      <c r="C18" s="24"/>
      <c r="D18" s="29"/>
      <c r="E18" s="23" t="s">
        <v>88</v>
      </c>
      <c r="F18" s="24"/>
      <c r="G18" s="27">
        <f t="shared" si="0"/>
        <v>0</v>
      </c>
      <c r="H18" s="27">
        <v>0</v>
      </c>
      <c r="I18" s="42"/>
      <c r="J18" s="43"/>
      <c r="K18" s="44"/>
    </row>
    <row r="19" ht="20.1" customHeight="1" spans="2:11">
      <c r="B19" s="20" t="s">
        <v>56</v>
      </c>
      <c r="C19" s="30"/>
      <c r="D19" s="30"/>
      <c r="E19" s="30"/>
      <c r="F19" s="21"/>
      <c r="G19" s="31">
        <f>SUM(G11:G18)</f>
        <v>763.44</v>
      </c>
      <c r="H19" s="31">
        <f>SUM(H11:H18)</f>
        <v>744.44</v>
      </c>
      <c r="I19" s="46">
        <f>SUM(I11:J18)</f>
        <v>19</v>
      </c>
      <c r="J19" s="47"/>
      <c r="K19" s="48"/>
    </row>
    <row r="20" ht="20.1" customHeight="1" spans="2:11">
      <c r="B20" s="17"/>
      <c r="C20" s="17"/>
      <c r="D20" s="17"/>
      <c r="E20" s="17"/>
      <c r="F20" s="17"/>
      <c r="G20" s="17"/>
      <c r="H20" s="17"/>
      <c r="I20" s="17"/>
      <c r="J20" s="49"/>
      <c r="K20" s="17"/>
    </row>
    <row r="21" ht="20.1" customHeight="1" spans="2:11">
      <c r="B21" s="22" t="s">
        <v>82</v>
      </c>
      <c r="C21" s="22"/>
      <c r="D21" s="22"/>
      <c r="E21" s="22"/>
      <c r="F21" s="22"/>
      <c r="G21" s="22" t="s">
        <v>92</v>
      </c>
      <c r="H21" s="22"/>
      <c r="I21" s="22"/>
      <c r="J21" s="22"/>
      <c r="K21" s="22" t="s">
        <v>93</v>
      </c>
    </row>
    <row r="22" ht="20.1" customHeight="1" spans="2:11">
      <c r="B22" s="32">
        <f>H19</f>
        <v>744.44</v>
      </c>
      <c r="C22" s="32"/>
      <c r="D22" s="32"/>
      <c r="E22" s="32"/>
      <c r="F22" s="32"/>
      <c r="G22" s="32">
        <f>I19</f>
        <v>19</v>
      </c>
      <c r="H22" s="32"/>
      <c r="I22" s="32"/>
      <c r="J22" s="32"/>
      <c r="K22" s="50">
        <f>SUM(B22:J22)</f>
        <v>763.44</v>
      </c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ht="20.1" customHeight="1" spans="2:11">
      <c r="B24" s="17" t="s">
        <v>94</v>
      </c>
      <c r="C24" s="17"/>
      <c r="D24" s="17"/>
      <c r="E24" s="17"/>
      <c r="F24" s="17" t="s">
        <v>63</v>
      </c>
      <c r="G24" s="17" t="s">
        <v>95</v>
      </c>
      <c r="H24" s="17"/>
      <c r="I24" s="17"/>
      <c r="J24" s="17" t="s">
        <v>65</v>
      </c>
      <c r="K24" s="17"/>
    </row>
    <row r="27" ht="18.75" spans="1:11">
      <c r="A27" s="2" t="s">
        <v>96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67</v>
      </c>
      <c r="E29" s="6"/>
      <c r="F29" s="7" t="str">
        <f>F5</f>
        <v>安黎欢</v>
      </c>
      <c r="G29" s="7"/>
      <c r="H29" s="6" t="s">
        <v>69</v>
      </c>
      <c r="I29" s="5"/>
      <c r="J29" s="7" t="str">
        <f>J5</f>
        <v>项目经理</v>
      </c>
      <c r="K29" s="37"/>
    </row>
    <row r="30" ht="20.1" customHeight="1" spans="2:11">
      <c r="B30" s="8"/>
      <c r="C30" s="9"/>
      <c r="D30" s="10" t="s">
        <v>71</v>
      </c>
      <c r="E30" s="10"/>
      <c r="F30" s="11" t="str">
        <f>F6</f>
        <v>北京</v>
      </c>
      <c r="G30" s="11"/>
      <c r="H30" s="10" t="s">
        <v>73</v>
      </c>
      <c r="I30" s="9"/>
      <c r="J30" s="11" t="str">
        <f>J6</f>
        <v>业务6组</v>
      </c>
      <c r="K30" s="38"/>
    </row>
    <row r="31" ht="20.1" customHeight="1" spans="2:11">
      <c r="B31" s="8"/>
      <c r="C31" s="9"/>
      <c r="D31" s="10" t="s">
        <v>75</v>
      </c>
      <c r="E31" s="10"/>
      <c r="F31" s="11" t="str">
        <f>F7</f>
        <v>2020年1月7-8日</v>
      </c>
      <c r="G31" s="11"/>
      <c r="H31" s="10" t="s">
        <v>77</v>
      </c>
      <c r="I31" s="39"/>
      <c r="J31" s="11">
        <f>J7</f>
        <v>43843</v>
      </c>
      <c r="K31" s="38"/>
    </row>
    <row r="32" ht="20.1" customHeight="1" spans="2:11">
      <c r="B32" s="13"/>
      <c r="C32" s="14"/>
      <c r="D32" s="15"/>
      <c r="E32" s="15"/>
      <c r="F32" s="16"/>
      <c r="G32" s="16"/>
      <c r="H32" s="15" t="s">
        <v>78</v>
      </c>
      <c r="I32" s="40"/>
      <c r="J32" s="16">
        <f>J8</f>
        <v>0</v>
      </c>
      <c r="K32" s="41"/>
    </row>
    <row r="33" ht="20.1" customHeight="1"/>
    <row r="34" ht="20.1" customHeight="1" spans="2:11">
      <c r="B34" s="26"/>
      <c r="C34" s="26"/>
      <c r="D34" s="33" t="s">
        <v>97</v>
      </c>
      <c r="E34" s="26" t="s">
        <v>98</v>
      </c>
      <c r="F34" s="26"/>
      <c r="G34" s="27" t="s">
        <v>99</v>
      </c>
      <c r="H34" s="27" t="s">
        <v>100</v>
      </c>
      <c r="I34" s="27" t="s">
        <v>56</v>
      </c>
      <c r="J34" s="27"/>
      <c r="K34" s="51" t="s">
        <v>84</v>
      </c>
    </row>
    <row r="35" ht="20.1" customHeight="1" spans="2:11">
      <c r="B35" s="26">
        <v>1</v>
      </c>
      <c r="C35" s="26"/>
      <c r="D35" s="34" t="s">
        <v>72</v>
      </c>
      <c r="E35" s="35" t="s">
        <v>101</v>
      </c>
      <c r="F35" s="26"/>
      <c r="G35" s="27">
        <v>100</v>
      </c>
      <c r="H35" s="27">
        <v>2</v>
      </c>
      <c r="I35" s="42">
        <f>G35*H35</f>
        <v>200</v>
      </c>
      <c r="J35" s="43"/>
      <c r="K35" s="45"/>
    </row>
    <row r="36" ht="20.1" customHeight="1" spans="2:11">
      <c r="B36" s="26">
        <v>2</v>
      </c>
      <c r="C36" s="26"/>
      <c r="D36" s="34"/>
      <c r="E36" s="26"/>
      <c r="F36" s="26"/>
      <c r="G36" s="27">
        <v>0</v>
      </c>
      <c r="H36" s="27">
        <v>0</v>
      </c>
      <c r="I36" s="42">
        <f t="shared" ref="I36:I37" si="1">G36*H36</f>
        <v>0</v>
      </c>
      <c r="J36" s="43"/>
      <c r="K36" s="45"/>
    </row>
    <row r="37" ht="20.1" customHeight="1" spans="2:11">
      <c r="B37" s="26">
        <v>3</v>
      </c>
      <c r="C37" s="26"/>
      <c r="D37" s="34"/>
      <c r="E37" s="26"/>
      <c r="F37" s="26"/>
      <c r="G37" s="27">
        <v>0</v>
      </c>
      <c r="H37" s="27">
        <v>0</v>
      </c>
      <c r="I37" s="42">
        <f t="shared" si="1"/>
        <v>0</v>
      </c>
      <c r="J37" s="43"/>
      <c r="K37" s="45"/>
    </row>
    <row r="38" ht="20.1" customHeight="1" spans="2:11">
      <c r="B38" s="20" t="s">
        <v>56</v>
      </c>
      <c r="C38" s="30"/>
      <c r="D38" s="30"/>
      <c r="E38" s="30"/>
      <c r="F38" s="21"/>
      <c r="G38" s="31"/>
      <c r="H38" s="31">
        <f>SUM(H20:H37)</f>
        <v>2</v>
      </c>
      <c r="I38" s="46">
        <f>SUM(I35:J37)</f>
        <v>200</v>
      </c>
      <c r="J38" s="47"/>
      <c r="K38" s="48"/>
    </row>
    <row r="39" ht="20.1" customHeight="1" spans="2:11">
      <c r="B39" s="17" t="s">
        <v>94</v>
      </c>
      <c r="C39" s="17"/>
      <c r="D39" s="17"/>
      <c r="E39" s="17"/>
      <c r="F39" s="17" t="s">
        <v>63</v>
      </c>
      <c r="G39" s="17" t="s">
        <v>95</v>
      </c>
      <c r="H39" s="17"/>
      <c r="I39" s="17"/>
      <c r="J39" s="17" t="s">
        <v>65</v>
      </c>
      <c r="K39" s="17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B3" sqref="B3"/>
    </sheetView>
  </sheetViews>
  <sheetFormatPr defaultColWidth="9" defaultRowHeight="13.5" outlineLevelRow="4" outlineLevelCol="2"/>
  <sheetData>
    <row r="1" spans="1:3">
      <c r="A1">
        <v>4500</v>
      </c>
      <c r="B1">
        <v>11</v>
      </c>
      <c r="C1">
        <f>A1*B1</f>
        <v>49500</v>
      </c>
    </row>
    <row r="2" spans="1:3">
      <c r="A2">
        <v>300</v>
      </c>
      <c r="B2">
        <v>95</v>
      </c>
      <c r="C2">
        <f>A2*B2</f>
        <v>28500</v>
      </c>
    </row>
    <row r="3" spans="1:3">
      <c r="A3">
        <v>30000</v>
      </c>
      <c r="B3">
        <v>1</v>
      </c>
      <c r="C3">
        <f>A3*B3</f>
        <v>30000</v>
      </c>
    </row>
    <row r="4" spans="1:3">
      <c r="A4">
        <v>100</v>
      </c>
      <c r="B4">
        <v>40</v>
      </c>
      <c r="C4">
        <f>A4*B4</f>
        <v>4000</v>
      </c>
    </row>
    <row r="5" spans="1:3">
      <c r="A5">
        <v>100</v>
      </c>
      <c r="B5">
        <v>80</v>
      </c>
      <c r="C5">
        <f>A5*B5</f>
        <v>8000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2020-01-14T02:20:27Z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