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65" yWindow="0" windowWidth="20730" windowHeight="11760" firstSheet="1" activeTab="1"/>
  </bookViews>
  <sheets>
    <sheet name="Sheet3" sheetId="3" state="hidden" r:id="rId1"/>
    <sheet name="5.2--25" sheetId="8" r:id="rId2"/>
  </sheets>
  <calcPr calcId="125725"/>
</workbook>
</file>

<file path=xl/calcChain.xml><?xml version="1.0" encoding="utf-8"?>
<calcChain xmlns="http://schemas.openxmlformats.org/spreadsheetml/2006/main">
  <c r="F25" i="8"/>
  <c r="E15"/>
  <c r="F31"/>
  <c r="F21"/>
  <c r="F30"/>
  <c r="F38"/>
  <c r="F39" s="1"/>
  <c r="F34"/>
  <c r="F35" s="1"/>
  <c r="F42"/>
  <c r="F43" s="1"/>
  <c r="E14" s="1"/>
  <c r="F29"/>
  <c r="F26"/>
  <c r="D10" s="1"/>
  <c r="F20"/>
  <c r="D9"/>
  <c r="D12" l="1"/>
  <c r="F22"/>
  <c r="C46" s="1"/>
  <c r="F46" s="1"/>
  <c r="D11"/>
  <c r="E13"/>
  <c r="F47" l="1"/>
  <c r="D16"/>
  <c r="D17" s="1"/>
</calcChain>
</file>

<file path=xl/sharedStrings.xml><?xml version="1.0" encoding="utf-8"?>
<sst xmlns="http://schemas.openxmlformats.org/spreadsheetml/2006/main" count="101" uniqueCount="62">
  <si>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</si>
  <si>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</si>
  <si>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</si>
  <si>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</si>
  <si>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</si>
  <si>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</si>
  <si>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</si>
  <si>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</si>
  <si>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</si>
  <si>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</si>
  <si>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</si>
  <si>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</si>
  <si>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</si>
  <si>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</si>
  <si>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</si>
  <si>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</si>
  <si>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</si>
  <si>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</si>
  <si>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</si>
  <si>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</si>
  <si>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Agency Address:   Rm1508, Ruichen Int'l Center, No.13 Nongzhanguan South Rd., Chaoyang District, Beijing, China.</t>
    <phoneticPr fontId="7" type="noConversion"/>
  </si>
  <si>
    <t>Contact Info.:           Zhonglan  +86-13910193620</t>
    <phoneticPr fontId="7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</si>
  <si>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</si>
  <si>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</si>
  <si>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</si>
  <si>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</si>
  <si>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</si>
  <si>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</si>
  <si>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</si>
  <si>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</si>
  <si>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</si>
  <si>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</si>
  <si>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</si>
  <si>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</si>
  <si>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</si>
  <si>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7" type="noConversion"/>
  </si>
  <si>
    <t>E</t>
    <phoneticPr fontId="22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</si>
  <si>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</si>
  <si>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1</t>
    <phoneticPr fontId="22" type="noConversion"/>
  </si>
  <si>
    <t>服务费</t>
    <phoneticPr fontId="7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</si>
  <si>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7" type="noConversion"/>
  </si>
  <si>
    <t>杂项</t>
    <phoneticPr fontId="7" type="noConversion"/>
  </si>
  <si>
    <t>F</t>
    <phoneticPr fontId="22" type="noConversion"/>
  </si>
  <si>
    <t>杂项</t>
    <phoneticPr fontId="22" type="noConversion"/>
  </si>
  <si>
    <t>服务费</t>
    <phoneticPr fontId="22" type="noConversion"/>
  </si>
  <si>
    <t>Both in EN &amp; CN</t>
    <phoneticPr fontId="22" type="noConversion"/>
  </si>
  <si>
    <t>上海嘉定喜来登酒店</t>
    <phoneticPr fontId="22" type="noConversion"/>
  </si>
  <si>
    <t>会议资料</t>
    <phoneticPr fontId="7" type="noConversion"/>
  </si>
  <si>
    <t>第三方抵扣</t>
    <phoneticPr fontId="22" type="noConversion"/>
  </si>
  <si>
    <t>G</t>
    <phoneticPr fontId="22" type="noConversion"/>
  </si>
  <si>
    <t>H</t>
    <phoneticPr fontId="7" type="noConversion"/>
  </si>
  <si>
    <r>
      <t>Project Name:         G08</t>
    </r>
    <r>
      <rPr>
        <sz val="12"/>
        <color indexed="8"/>
        <rFont val="宋体"/>
        <family val="3"/>
        <charset val="134"/>
      </rPr>
      <t>车身拆装</t>
    </r>
    <r>
      <rPr>
        <sz val="12"/>
        <color indexed="8"/>
        <rFont val="BMWTypeCondensedRegular"/>
        <family val="2"/>
      </rPr>
      <t>WS</t>
    </r>
    <phoneticPr fontId="7" type="noConversion"/>
  </si>
  <si>
    <r>
      <t xml:space="preserve">
5</t>
    </r>
    <r>
      <rPr>
        <sz val="10"/>
        <rFont val="宋体"/>
        <family val="3"/>
        <charset val="134"/>
      </rPr>
      <t>位专家，各住</t>
    </r>
    <r>
      <rPr>
        <sz val="10"/>
        <rFont val="BMWTypeCondensedRegular"/>
        <family val="2"/>
      </rPr>
      <t>5</t>
    </r>
    <r>
      <rPr>
        <sz val="10"/>
        <rFont val="宋体"/>
        <family val="3"/>
        <charset val="134"/>
      </rPr>
      <t>天，总计</t>
    </r>
    <r>
      <rPr>
        <sz val="10"/>
        <rFont val="BMWTypeCondensedRegular"/>
        <family val="2"/>
      </rPr>
      <t>25</t>
    </r>
    <r>
      <rPr>
        <sz val="10"/>
        <rFont val="宋体"/>
        <family val="3"/>
        <charset val="134"/>
      </rPr>
      <t>房晚</t>
    </r>
    <phoneticPr fontId="7" type="noConversion"/>
  </si>
  <si>
    <t>上海美居酒店</t>
    <phoneticPr fontId="22" type="noConversion"/>
  </si>
  <si>
    <t>火车票</t>
    <phoneticPr fontId="7" type="noConversion"/>
  </si>
  <si>
    <r>
      <t xml:space="preserve">Dinner
</t>
    </r>
    <r>
      <rPr>
        <sz val="10"/>
        <rFont val="宋体"/>
        <family val="3"/>
        <charset val="134"/>
      </rPr>
      <t>晚餐</t>
    </r>
    <phoneticPr fontId="7" type="noConversion"/>
  </si>
  <si>
    <r>
      <rPr>
        <sz val="10"/>
        <rFont val="宋体"/>
        <family val="3"/>
        <charset val="134"/>
      </rPr>
      <t>毛银清</t>
    </r>
    <r>
      <rPr>
        <sz val="10"/>
        <rFont val="BMWTypeCondensedRegular"/>
        <family val="2"/>
      </rPr>
      <t>269</t>
    </r>
    <r>
      <rPr>
        <sz val="10"/>
        <rFont val="宋体"/>
        <family val="3"/>
        <charset val="134"/>
      </rPr>
      <t>元；徐笔荣</t>
    </r>
    <r>
      <rPr>
        <sz val="10"/>
        <rFont val="BMWTypeCondensedRegular"/>
        <family val="2"/>
      </rPr>
      <t>146</t>
    </r>
    <r>
      <rPr>
        <sz val="10"/>
        <rFont val="宋体"/>
        <family val="3"/>
        <charset val="134"/>
      </rPr>
      <t>元；</t>
    </r>
    <phoneticPr fontId="25" type="noConversion"/>
  </si>
  <si>
    <r>
      <t xml:space="preserve">
1</t>
    </r>
    <r>
      <rPr>
        <sz val="10"/>
        <rFont val="宋体"/>
        <family val="3"/>
        <charset val="134"/>
      </rPr>
      <t>位专家田军红老师，因当晚暴雨航班取消，在机场附近住宿一晚</t>
    </r>
    <phoneticPr fontId="7" type="noConversion"/>
  </si>
  <si>
    <t>2</t>
    <phoneticPr fontId="22" type="noConversion"/>
  </si>
  <si>
    <t>见盖章账单详情</t>
    <phoneticPr fontId="25" type="noConversion"/>
  </si>
  <si>
    <r>
      <rPr>
        <sz val="10"/>
        <rFont val="宋体"/>
        <family val="3"/>
        <charset val="134"/>
      </rPr>
      <t>毛银清</t>
    </r>
    <r>
      <rPr>
        <sz val="10"/>
        <rFont val="BMWTypeCondensedRegular"/>
        <family val="2"/>
      </rPr>
      <t>28</t>
    </r>
    <r>
      <rPr>
        <sz val="10"/>
        <rFont val="宋体"/>
        <family val="3"/>
        <charset val="134"/>
      </rPr>
      <t>元，徐笔荣</t>
    </r>
    <r>
      <rPr>
        <sz val="10"/>
        <rFont val="BMWTypeCondensedRegular"/>
        <family val="2"/>
      </rPr>
      <t>258.49</t>
    </r>
    <r>
      <rPr>
        <sz val="10"/>
        <rFont val="宋体"/>
        <family val="3"/>
        <charset val="134"/>
      </rPr>
      <t>元，田军红</t>
    </r>
    <r>
      <rPr>
        <sz val="10"/>
        <rFont val="BMWTypeCondensedRegular"/>
        <family val="2"/>
      </rPr>
      <t>276.4</t>
    </r>
    <r>
      <rPr>
        <sz val="10"/>
        <rFont val="宋体"/>
        <family val="3"/>
        <charset val="134"/>
      </rPr>
      <t>元，李文彩</t>
    </r>
    <r>
      <rPr>
        <sz val="10"/>
        <rFont val="BMWTypeCondensedRegular"/>
        <family val="2"/>
      </rPr>
      <t>595.78</t>
    </r>
    <r>
      <rPr>
        <sz val="10"/>
        <rFont val="宋体"/>
        <family val="3"/>
        <charset val="134"/>
      </rPr>
      <t>元，杨俊明</t>
    </r>
    <r>
      <rPr>
        <sz val="10"/>
        <rFont val="BMWTypeCondensedRegular"/>
        <family val="2"/>
      </rPr>
      <t>280</t>
    </r>
    <r>
      <rPr>
        <sz val="10"/>
        <rFont val="宋体"/>
        <family val="3"/>
        <charset val="134"/>
      </rPr>
      <t>元，四位专家商务版滴滴专车</t>
    </r>
    <r>
      <rPr>
        <sz val="10"/>
        <rFont val="BMWTypeCondensedRegular"/>
        <family val="2"/>
      </rPr>
      <t>302.11</t>
    </r>
    <r>
      <rPr>
        <sz val="10"/>
        <rFont val="宋体"/>
        <family val="3"/>
        <charset val="134"/>
      </rPr>
      <t>元，企业版神州专车</t>
    </r>
    <r>
      <rPr>
        <sz val="10"/>
        <rFont val="BMWTypeCondensedRegular"/>
        <family val="2"/>
      </rPr>
      <t>449.08</t>
    </r>
    <r>
      <rPr>
        <sz val="10"/>
        <rFont val="宋体"/>
        <family val="3"/>
        <charset val="134"/>
      </rPr>
      <t>元</t>
    </r>
    <phoneticPr fontId="25" type="noConversion"/>
  </si>
  <si>
    <t>Project Date:           2018.5.20-25</t>
    <phoneticPr fontId="22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</si>
</sst>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7" fillId="0" borderId="4" xfId="2" applyFont="1" applyFill="1" applyBorder="1" applyAlignment="1">
      <alignment horizontal="lef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9" fontId="16" fillId="0" borderId="4" xfId="2" applyNumberFormat="1" applyFont="1" applyFill="1" applyBorder="1" applyAlignment="1">
      <alignment horizontal="right" vertical="center" wrapText="1"/>
    </xf>
    <xf numFmtId="179" fontId="8" fillId="5" borderId="4" xfId="2" applyNumberFormat="1" applyFont="1" applyFill="1" applyBorder="1" applyAlignment="1">
      <alignment horizontal="right" vertical="center" wrapText="1"/>
    </xf>
    <xf numFmtId="0" fontId="17" fillId="0" borderId="5" xfId="2" applyNumberFormat="1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17" fillId="0" borderId="4" xfId="1" applyFont="1" applyFill="1" applyBorder="1" applyAlignment="1">
      <alignment horizontal="left" vertical="center" wrapText="1"/>
    </xf>
    <xf numFmtId="0" fontId="17" fillId="0" borderId="5" xfId="2" applyFont="1" applyFill="1" applyBorder="1" applyAlignment="1">
      <alignment vertical="center" wrapText="1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177" fontId="8" fillId="6" borderId="18" xfId="3" applyNumberFormat="1" applyFont="1" applyFill="1" applyBorder="1" applyAlignment="1" applyProtection="1">
      <alignment horizontal="center" vertical="center" wrapText="1"/>
    </xf>
    <xf numFmtId="177" fontId="8" fillId="6" borderId="19" xfId="3" applyNumberFormat="1" applyFont="1" applyFill="1" applyBorder="1" applyAlignment="1" applyProtection="1">
      <alignment horizontal="center" vertical="center" wrapText="1"/>
    </xf>
    <xf numFmtId="177" fontId="8" fillId="6" borderId="12" xfId="3" applyNumberFormat="1" applyFont="1" applyFill="1" applyBorder="1" applyAlignment="1" applyProtection="1">
      <alignment horizontal="center" vertical="center" wrapText="1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14" fillId="6" borderId="3" xfId="3" applyNumberFormat="1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177" fontId="8" fillId="6" borderId="18" xfId="3" applyNumberFormat="1" applyFont="1" applyFill="1" applyBorder="1" applyAlignment="1">
      <alignment vertical="center" wrapText="1"/>
    </xf>
    <xf numFmtId="177" fontId="8" fillId="6" borderId="19" xfId="3" applyNumberFormat="1" applyFont="1" applyFill="1" applyBorder="1" applyAlignment="1">
      <alignment vertical="center" wrapText="1"/>
    </xf>
    <xf numFmtId="177" fontId="8" fillId="6" borderId="12" xfId="3" applyNumberFormat="1" applyFont="1" applyFill="1" applyBorder="1" applyAlignment="1">
      <alignment vertical="center" wrapText="1"/>
    </xf>
  </cellXfs>
  <cellStyles count="8">
    <cellStyle name="Normal 2" xfId="1"/>
    <cellStyle name="Normal_Sheet1" xfId="2"/>
    <cellStyle name="常规" xfId="0" builtinId="0"/>
    <cellStyle name="常规 14" xfId="3"/>
    <cellStyle name="常规 2" xfId="7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7"/>
  <sheetViews>
    <sheetView tabSelected="1" topLeftCell="A10" zoomScale="90" zoomScaleNormal="90" workbookViewId="0">
      <selection activeCell="D7" sqref="D7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0" customWidth="1"/>
    <col min="4" max="4" width="11.5" style="1" customWidth="1"/>
    <col min="5" max="5" width="11.125" style="1" customWidth="1"/>
    <col min="6" max="6" width="15.875" style="21" customWidth="1"/>
    <col min="7" max="7" width="69.625" style="1" customWidth="1"/>
    <col min="8" max="16384" width="11" style="1"/>
  </cols>
  <sheetData>
    <row r="1" spans="1:7" ht="20.100000000000001" customHeight="1">
      <c r="A1" s="80" t="s">
        <v>45</v>
      </c>
      <c r="B1" s="81"/>
      <c r="C1" s="81"/>
      <c r="D1" s="81"/>
      <c r="E1" s="81"/>
      <c r="F1" s="81"/>
      <c r="G1" s="82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73" t="s">
        <v>51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61</v>
      </c>
      <c r="C4" s="45"/>
      <c r="D4" s="66"/>
      <c r="E4" s="46"/>
      <c r="F4" s="45"/>
      <c r="G4" s="47"/>
    </row>
    <row r="5" spans="1:7" ht="20.100000000000001" customHeight="1">
      <c r="A5" s="30"/>
      <c r="B5" s="83" t="s">
        <v>19</v>
      </c>
      <c r="C5" s="83"/>
      <c r="D5" s="83"/>
      <c r="E5" s="83"/>
      <c r="F5" s="83"/>
      <c r="G5" s="48"/>
    </row>
    <row r="6" spans="1:7" ht="20.100000000000001" customHeight="1">
      <c r="A6" s="30"/>
      <c r="B6" s="83" t="s">
        <v>20</v>
      </c>
      <c r="C6" s="84"/>
      <c r="D6" s="84"/>
      <c r="E6" s="84"/>
      <c r="F6" s="84"/>
      <c r="G6" s="85"/>
    </row>
    <row r="7" spans="1:7" ht="20.100000000000001" customHeight="1">
      <c r="A7" s="30"/>
      <c r="B7" s="49" t="s">
        <v>21</v>
      </c>
      <c r="C7" s="45"/>
      <c r="D7" s="50"/>
      <c r="E7" s="50"/>
      <c r="F7" s="51"/>
      <c r="G7" s="48"/>
    </row>
    <row r="8" spans="1:7" ht="32.1" customHeight="1">
      <c r="A8" s="31"/>
      <c r="B8" s="86" t="s">
        <v>5</v>
      </c>
      <c r="C8" s="86"/>
      <c r="D8" s="86" t="s">
        <v>6</v>
      </c>
      <c r="E8" s="86"/>
      <c r="F8" s="37" t="s">
        <v>7</v>
      </c>
      <c r="G8" s="38" t="s">
        <v>8</v>
      </c>
    </row>
    <row r="9" spans="1:7" ht="32.1" customHeight="1">
      <c r="A9" s="32" t="s">
        <v>0</v>
      </c>
      <c r="B9" s="76" t="s">
        <v>23</v>
      </c>
      <c r="C9" s="77"/>
      <c r="D9" s="78">
        <f>C20</f>
        <v>7660</v>
      </c>
      <c r="E9" s="79"/>
      <c r="F9" s="39"/>
      <c r="G9" s="40"/>
    </row>
    <row r="10" spans="1:7" ht="32.1" customHeight="1">
      <c r="A10" s="32" t="s">
        <v>1</v>
      </c>
      <c r="B10" s="76" t="s">
        <v>32</v>
      </c>
      <c r="C10" s="77"/>
      <c r="D10" s="78">
        <f>F26</f>
        <v>2189.86</v>
      </c>
      <c r="E10" s="79"/>
      <c r="F10" s="39"/>
      <c r="G10" s="40"/>
    </row>
    <row r="11" spans="1:7" ht="32.1" customHeight="1">
      <c r="A11" s="32" t="s">
        <v>3</v>
      </c>
      <c r="B11" s="76" t="s">
        <v>29</v>
      </c>
      <c r="C11" s="77"/>
      <c r="D11" s="78">
        <f>F31</f>
        <v>18028.75</v>
      </c>
      <c r="E11" s="79"/>
      <c r="F11" s="39"/>
      <c r="G11" s="40"/>
    </row>
    <row r="12" spans="1:7" ht="32.1" customHeight="1">
      <c r="A12" s="32" t="s">
        <v>4</v>
      </c>
      <c r="B12" s="76" t="s">
        <v>28</v>
      </c>
      <c r="C12" s="77"/>
      <c r="D12" s="78">
        <f>F35</f>
        <v>0</v>
      </c>
      <c r="E12" s="79"/>
      <c r="F12" s="39"/>
      <c r="G12" s="40"/>
    </row>
    <row r="13" spans="1:7" ht="32.1" customHeight="1">
      <c r="A13" s="32" t="s">
        <v>36</v>
      </c>
      <c r="B13" s="58" t="s">
        <v>43</v>
      </c>
      <c r="C13" s="63"/>
      <c r="D13" s="64"/>
      <c r="E13" s="65">
        <f>F39</f>
        <v>0</v>
      </c>
      <c r="F13" s="39"/>
      <c r="G13" s="40"/>
    </row>
    <row r="14" spans="1:7" ht="32.1" customHeight="1">
      <c r="A14" s="32" t="s">
        <v>42</v>
      </c>
      <c r="B14" s="58" t="s">
        <v>44</v>
      </c>
      <c r="C14" s="63"/>
      <c r="D14" s="64"/>
      <c r="E14" s="65">
        <f>F43</f>
        <v>3200</v>
      </c>
      <c r="F14" s="39"/>
      <c r="G14" s="40"/>
    </row>
    <row r="15" spans="1:7" ht="32.1" customHeight="1">
      <c r="A15" s="32" t="s">
        <v>49</v>
      </c>
      <c r="B15" s="58" t="s">
        <v>48</v>
      </c>
      <c r="C15" s="70"/>
      <c r="D15" s="71"/>
      <c r="E15" s="72">
        <f>-F31*0.06</f>
        <v>-1081.7249999999999</v>
      </c>
      <c r="F15" s="39"/>
      <c r="G15" s="40"/>
    </row>
    <row r="16" spans="1:7" ht="32.1" customHeight="1">
      <c r="A16" s="32" t="s">
        <v>50</v>
      </c>
      <c r="B16" s="94" t="s">
        <v>17</v>
      </c>
      <c r="C16" s="95"/>
      <c r="D16" s="96">
        <f>F46</f>
        <v>1889.6166000000001</v>
      </c>
      <c r="E16" s="97"/>
      <c r="F16" s="39"/>
      <c r="G16" s="40" t="s">
        <v>9</v>
      </c>
    </row>
    <row r="17" spans="1:7" ht="32.1" customHeight="1">
      <c r="A17" s="89" t="s">
        <v>10</v>
      </c>
      <c r="B17" s="90"/>
      <c r="C17" s="91"/>
      <c r="D17" s="92">
        <f>SUM(D9:E16)</f>
        <v>31886.501600000003</v>
      </c>
      <c r="E17" s="93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22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2" t="s">
        <v>40</v>
      </c>
      <c r="C20" s="53">
        <v>7660</v>
      </c>
      <c r="D20" s="54">
        <v>1</v>
      </c>
      <c r="E20" s="54">
        <v>1</v>
      </c>
      <c r="F20" s="25">
        <f>C20*D20*E20</f>
        <v>7660</v>
      </c>
      <c r="G20" s="75" t="s">
        <v>59</v>
      </c>
    </row>
    <row r="21" spans="1:7" s="17" customFormat="1" ht="32.1" customHeight="1">
      <c r="A21" s="22">
        <v>2</v>
      </c>
      <c r="B21" s="74" t="s">
        <v>54</v>
      </c>
      <c r="C21" s="53">
        <v>415</v>
      </c>
      <c r="D21" s="54">
        <v>1</v>
      </c>
      <c r="E21" s="54">
        <v>1</v>
      </c>
      <c r="F21" s="25">
        <f>C21*D21*E21</f>
        <v>415</v>
      </c>
      <c r="G21" s="55" t="s">
        <v>56</v>
      </c>
    </row>
    <row r="22" spans="1:7" ht="32.1" customHeight="1">
      <c r="A22" s="87" t="s">
        <v>26</v>
      </c>
      <c r="B22" s="88"/>
      <c r="C22" s="88"/>
      <c r="D22" s="88"/>
      <c r="E22" s="88"/>
      <c r="F22" s="18">
        <f>SUM(F20:F21)</f>
        <v>8075</v>
      </c>
      <c r="G22" s="4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33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17" customFormat="1" ht="32.1" customHeight="1">
      <c r="A25" s="22">
        <v>1</v>
      </c>
      <c r="B25" s="52" t="s">
        <v>35</v>
      </c>
      <c r="C25" s="53">
        <v>2189.86</v>
      </c>
      <c r="D25" s="54">
        <v>1</v>
      </c>
      <c r="E25" s="54">
        <v>1</v>
      </c>
      <c r="F25" s="25">
        <f>C25*D25*E25</f>
        <v>2189.86</v>
      </c>
      <c r="G25" s="55" t="s">
        <v>60</v>
      </c>
    </row>
    <row r="26" spans="1:7" ht="32.1" customHeight="1">
      <c r="A26" s="87" t="s">
        <v>34</v>
      </c>
      <c r="B26" s="88"/>
      <c r="C26" s="88"/>
      <c r="D26" s="88"/>
      <c r="E26" s="88"/>
      <c r="F26" s="18">
        <f>SUM(F25:F25)</f>
        <v>2189.86</v>
      </c>
      <c r="G26" s="43"/>
    </row>
    <row r="27" spans="1:7" ht="20.100000000000001" customHeight="1">
      <c r="A27" s="10"/>
      <c r="B27" s="11"/>
      <c r="C27" s="12"/>
      <c r="D27" s="11"/>
      <c r="E27" s="13"/>
      <c r="F27" s="14"/>
      <c r="G27" s="15"/>
    </row>
    <row r="28" spans="1:7" ht="32.1" customHeight="1">
      <c r="A28" s="7" t="s">
        <v>24</v>
      </c>
      <c r="B28" s="29" t="s">
        <v>5</v>
      </c>
      <c r="C28" s="8" t="s">
        <v>11</v>
      </c>
      <c r="D28" s="29" t="s">
        <v>12</v>
      </c>
      <c r="E28" s="29" t="s">
        <v>13</v>
      </c>
      <c r="F28" s="8" t="s">
        <v>14</v>
      </c>
      <c r="G28" s="9" t="s">
        <v>31</v>
      </c>
    </row>
    <row r="29" spans="1:7" ht="63.95" customHeight="1">
      <c r="A29" s="22">
        <v>1</v>
      </c>
      <c r="B29" s="57" t="s">
        <v>46</v>
      </c>
      <c r="C29" s="16">
        <v>699.99</v>
      </c>
      <c r="D29" s="19">
        <v>1</v>
      </c>
      <c r="E29" s="19">
        <v>25</v>
      </c>
      <c r="F29" s="67">
        <f>C29*D29*E29</f>
        <v>17499.75</v>
      </c>
      <c r="G29" s="55" t="s">
        <v>52</v>
      </c>
    </row>
    <row r="30" spans="1:7" ht="63.95" customHeight="1">
      <c r="A30" s="22">
        <v>2</v>
      </c>
      <c r="B30" s="57" t="s">
        <v>53</v>
      </c>
      <c r="C30" s="16">
        <v>529</v>
      </c>
      <c r="D30" s="19">
        <v>1</v>
      </c>
      <c r="E30" s="19">
        <v>1</v>
      </c>
      <c r="F30" s="67">
        <f>C30*D30*E30</f>
        <v>529</v>
      </c>
      <c r="G30" s="55" t="s">
        <v>57</v>
      </c>
    </row>
    <row r="31" spans="1:7" ht="32.1" customHeight="1">
      <c r="A31" s="87" t="s">
        <v>27</v>
      </c>
      <c r="B31" s="88"/>
      <c r="C31" s="88"/>
      <c r="D31" s="88"/>
      <c r="E31" s="88"/>
      <c r="F31" s="68">
        <f>F29+F30</f>
        <v>18028.75</v>
      </c>
      <c r="G31" s="43"/>
    </row>
    <row r="32" spans="1:7" ht="20.100000000000001" customHeight="1">
      <c r="A32" s="105"/>
      <c r="B32" s="106"/>
      <c r="C32" s="106"/>
      <c r="D32" s="100"/>
      <c r="E32" s="100"/>
      <c r="F32" s="100"/>
      <c r="G32" s="101"/>
    </row>
    <row r="33" spans="1:7" ht="32.1" customHeight="1">
      <c r="A33" s="7" t="s">
        <v>25</v>
      </c>
      <c r="B33" s="29" t="s">
        <v>5</v>
      </c>
      <c r="C33" s="8" t="s">
        <v>11</v>
      </c>
      <c r="D33" s="29" t="s">
        <v>12</v>
      </c>
      <c r="E33" s="29" t="s">
        <v>13</v>
      </c>
      <c r="F33" s="8" t="s">
        <v>14</v>
      </c>
      <c r="G33" s="9" t="s">
        <v>8</v>
      </c>
    </row>
    <row r="34" spans="1:7" s="17" customFormat="1" ht="32.1" customHeight="1">
      <c r="A34" s="22">
        <v>1</v>
      </c>
      <c r="B34" s="56" t="s">
        <v>55</v>
      </c>
      <c r="C34" s="53">
        <v>0</v>
      </c>
      <c r="D34" s="19">
        <v>1</v>
      </c>
      <c r="E34" s="19">
        <v>0</v>
      </c>
      <c r="F34" s="25">
        <f>C34*D34*E34</f>
        <v>0</v>
      </c>
      <c r="G34" s="69"/>
    </row>
    <row r="35" spans="1:7" ht="32.1" customHeight="1">
      <c r="A35" s="107" t="s">
        <v>30</v>
      </c>
      <c r="B35" s="108"/>
      <c r="C35" s="108"/>
      <c r="D35" s="108"/>
      <c r="E35" s="109"/>
      <c r="F35" s="18">
        <f>F34</f>
        <v>0</v>
      </c>
      <c r="G35" s="43"/>
    </row>
    <row r="36" spans="1:7" ht="20.100000000000001" customHeight="1">
      <c r="A36" s="99"/>
      <c r="B36" s="100"/>
      <c r="C36" s="100"/>
      <c r="D36" s="100"/>
      <c r="E36" s="100"/>
      <c r="F36" s="100"/>
      <c r="G36" s="101"/>
    </row>
    <row r="37" spans="1:7" ht="32.1" customHeight="1">
      <c r="A37" s="59" t="s">
        <v>41</v>
      </c>
      <c r="B37" s="29" t="s">
        <v>37</v>
      </c>
      <c r="C37" s="8" t="s">
        <v>11</v>
      </c>
      <c r="D37" s="29" t="s">
        <v>12</v>
      </c>
      <c r="E37" s="29" t="s">
        <v>13</v>
      </c>
      <c r="F37" s="8" t="s">
        <v>14</v>
      </c>
      <c r="G37" s="9" t="s">
        <v>8</v>
      </c>
    </row>
    <row r="38" spans="1:7" ht="32.1" customHeight="1">
      <c r="A38" s="22">
        <v>1</v>
      </c>
      <c r="B38" s="60" t="s">
        <v>47</v>
      </c>
      <c r="C38" s="16">
        <v>0</v>
      </c>
      <c r="D38" s="19">
        <v>1</v>
      </c>
      <c r="E38" s="61" t="s">
        <v>38</v>
      </c>
      <c r="F38" s="25">
        <f>C38*D38*E38</f>
        <v>0</v>
      </c>
      <c r="G38" s="62"/>
    </row>
    <row r="39" spans="1:7" ht="32.1" customHeight="1">
      <c r="A39" s="98" t="s">
        <v>41</v>
      </c>
      <c r="B39" s="88"/>
      <c r="C39" s="88"/>
      <c r="D39" s="88"/>
      <c r="E39" s="88"/>
      <c r="F39" s="18">
        <f>SUM(F38:F38)</f>
        <v>0</v>
      </c>
      <c r="G39" s="43"/>
    </row>
    <row r="40" spans="1:7" ht="20.100000000000001" customHeight="1">
      <c r="A40" s="99"/>
      <c r="B40" s="100"/>
      <c r="C40" s="100"/>
      <c r="D40" s="100"/>
      <c r="E40" s="100"/>
      <c r="F40" s="100"/>
      <c r="G40" s="101"/>
    </row>
    <row r="41" spans="1:7" ht="32.1" customHeight="1">
      <c r="A41" s="59" t="s">
        <v>39</v>
      </c>
      <c r="B41" s="29" t="s">
        <v>37</v>
      </c>
      <c r="C41" s="8" t="s">
        <v>11</v>
      </c>
      <c r="D41" s="29" t="s">
        <v>12</v>
      </c>
      <c r="E41" s="29" t="s">
        <v>13</v>
      </c>
      <c r="F41" s="8" t="s">
        <v>14</v>
      </c>
      <c r="G41" s="9" t="s">
        <v>8</v>
      </c>
    </row>
    <row r="42" spans="1:7" ht="32.1" customHeight="1">
      <c r="A42" s="22">
        <v>1</v>
      </c>
      <c r="B42" s="60" t="s">
        <v>39</v>
      </c>
      <c r="C42" s="16">
        <v>400</v>
      </c>
      <c r="D42" s="19">
        <v>4</v>
      </c>
      <c r="E42" s="61" t="s">
        <v>58</v>
      </c>
      <c r="F42" s="25">
        <f>C42*D42*E42</f>
        <v>3200</v>
      </c>
      <c r="G42" s="26"/>
    </row>
    <row r="43" spans="1:7" ht="32.1" customHeight="1">
      <c r="A43" s="98" t="s">
        <v>39</v>
      </c>
      <c r="B43" s="88"/>
      <c r="C43" s="88"/>
      <c r="D43" s="88"/>
      <c r="E43" s="88"/>
      <c r="F43" s="18">
        <f>SUM(F42:F42)</f>
        <v>3200</v>
      </c>
      <c r="G43" s="43"/>
    </row>
    <row r="44" spans="1:7" ht="20.100000000000001" customHeight="1">
      <c r="A44" s="99"/>
      <c r="B44" s="100"/>
      <c r="C44" s="100"/>
      <c r="D44" s="100"/>
      <c r="E44" s="100"/>
      <c r="F44" s="100"/>
      <c r="G44" s="101"/>
    </row>
    <row r="45" spans="1:7" ht="32.1" customHeight="1">
      <c r="A45" s="7" t="s">
        <v>2</v>
      </c>
      <c r="B45" s="29" t="s">
        <v>5</v>
      </c>
      <c r="C45" s="8" t="s">
        <v>11</v>
      </c>
      <c r="D45" s="29" t="s">
        <v>12</v>
      </c>
      <c r="E45" s="29" t="s">
        <v>13</v>
      </c>
      <c r="F45" s="8" t="s">
        <v>14</v>
      </c>
      <c r="G45" s="9" t="s">
        <v>8</v>
      </c>
    </row>
    <row r="46" spans="1:7" ht="32.1" customHeight="1">
      <c r="A46" s="22">
        <v>1</v>
      </c>
      <c r="B46" s="23" t="s">
        <v>16</v>
      </c>
      <c r="C46" s="16">
        <f>F22+F26+F31+F35+F39+F43</f>
        <v>31493.61</v>
      </c>
      <c r="D46" s="19">
        <v>1</v>
      </c>
      <c r="E46" s="24">
        <v>0.06</v>
      </c>
      <c r="F46" s="25">
        <f>C46*D46*E46</f>
        <v>1889.6166000000001</v>
      </c>
      <c r="G46" s="26" t="s">
        <v>15</v>
      </c>
    </row>
    <row r="47" spans="1:7" ht="32.1" customHeight="1" thickBot="1">
      <c r="A47" s="102" t="s">
        <v>18</v>
      </c>
      <c r="B47" s="103"/>
      <c r="C47" s="103"/>
      <c r="D47" s="103"/>
      <c r="E47" s="104"/>
      <c r="F47" s="27">
        <f>SUM(F45:F46)</f>
        <v>1889.6166000000001</v>
      </c>
      <c r="G47" s="28"/>
    </row>
  </sheetData>
  <sheetProtection insertColumns="0" insertRows="0" insertHyperlinks="0"/>
  <mergeCells count="28">
    <mergeCell ref="A43:E43"/>
    <mergeCell ref="A44:G44"/>
    <mergeCell ref="A47:E47"/>
    <mergeCell ref="A31:E31"/>
    <mergeCell ref="A32:G32"/>
    <mergeCell ref="A35:E35"/>
    <mergeCell ref="A36:G36"/>
    <mergeCell ref="A39:E39"/>
    <mergeCell ref="A40:G40"/>
    <mergeCell ref="A26:E26"/>
    <mergeCell ref="B10:C10"/>
    <mergeCell ref="D10:E10"/>
    <mergeCell ref="B11:C11"/>
    <mergeCell ref="D11:E11"/>
    <mergeCell ref="B12:C12"/>
    <mergeCell ref="D12:E12"/>
    <mergeCell ref="A17:C17"/>
    <mergeCell ref="D17:E17"/>
    <mergeCell ref="A22:E22"/>
    <mergeCell ref="B16:C16"/>
    <mergeCell ref="D16:E16"/>
    <mergeCell ref="B9:C9"/>
    <mergeCell ref="D9:E9"/>
    <mergeCell ref="A1:G1"/>
    <mergeCell ref="B5:F5"/>
    <mergeCell ref="B6:G6"/>
    <mergeCell ref="B8:C8"/>
    <mergeCell ref="D8:E8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5.2--25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黄倩</cp:lastModifiedBy>
  <cp:lastPrinted>2017-12-06T08:35:03Z</cp:lastPrinted>
  <dcterms:created xsi:type="dcterms:W3CDTF">2016-07-20T09:34:52Z</dcterms:created>
  <dcterms:modified xsi:type="dcterms:W3CDTF">2018-07-11T05:21:04Z</dcterms:modified>
</cp:coreProperties>
</file>