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2" windowHeight="9555"/>
  </bookViews>
  <sheets>
    <sheet name="员工报销明细(借款)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<sst xmlns="http://schemas.openxmlformats.org/spreadsheetml/2006/main" count="88" uniqueCount="73">
  <si>
    <t>【借款报销单】</t>
  </si>
  <si>
    <t>2025.6.11-6.15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</si>
  <si>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</si>
  <si>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</si>
  <si>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</si>
  <si>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</si>
  <si>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</si>
  <si>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</si>
  <si>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</si>
  <si>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</si>
  <si>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</si>
  <si>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</si>
  <si>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</si>
  <si>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</si>
  <si>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</si>
  <si>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6/11接机</t>
  </si>
  <si>
    <t>可用项目：租车费、大交通、过路费、过桥费。
加油费（仅试驾活动可用，且只可使用活动当时当地的加油票）</t>
  </si>
  <si>
    <t>6/14KTV</t>
  </si>
  <si>
    <t>6/15KTV</t>
  </si>
  <si>
    <t>张总打车费</t>
  </si>
  <si>
    <t>6/15送机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</si>
  <si>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</si>
  <si>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</si>
  <si>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</si>
  <si>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</si>
  <si>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</si>
  <si>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经销商报销</t>
  </si>
  <si>
    <t>需有客户邮件确认，并抄送合规部。</t>
  </si>
  <si>
    <t>客户使用费用合计</t>
  </si>
  <si>
    <t>活动餐费</t>
  </si>
  <si>
    <t>6/11晚餐</t>
  </si>
  <si>
    <t>需提供刷卡联、菜单（小票）</t>
  </si>
  <si>
    <t>6/15晚餐</t>
  </si>
  <si>
    <t>活动餐费合计</t>
  </si>
  <si>
    <t>现地采买费用</t>
  </si>
  <si>
    <t>掼蛋扑克牌</t>
  </si>
  <si>
    <t>尽量提供可用的原始发票，发票项目不可用的，且开票需要加收税点的可以不提供原始发票。网上交易均需提供交易截图。</t>
  </si>
  <si>
    <t>6/12晚宴啤酒</t>
  </si>
  <si>
    <t>6/13白酒运到餐厅费用</t>
  </si>
  <si>
    <t>6/13下午咖啡厅消费</t>
  </si>
  <si>
    <t>6/13晚上咖啡厅消费</t>
  </si>
  <si>
    <t>6/14景区消费</t>
  </si>
  <si>
    <t>白酒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</si>
  <si>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</si>
  <si>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</si>
  <si>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</si>
  <si>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</si>
  <si>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</si>
  <si>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</si>
  <si>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</si>
  <si>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</si>
  <si>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</si>
  <si>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</si>
  <si>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</si>
  <si>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</si>
  <si>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</si>
  <si>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三亚-腾冲</t>
  </si>
  <si>
    <t>腾冲-成都</t>
  </si>
  <si>
    <t>腾冲-广州</t>
  </si>
  <si>
    <t>张总住宿费</t>
  </si>
  <si>
    <t>酒店</t>
  </si>
  <si>
    <t>王总住宿费</t>
  </si>
  <si>
    <t>快递费用合计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</si>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</sst>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#,##0.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0">
    <fill>
      <patternFill patternType="none"/>
    </fill>
    <fill>
      <patternFill patternType="gray125"/>
    </fill>
    <fill>
      <patternFill patternType="solid">
        <fgColor theme="6" tint="0.399884029663991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9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10" borderId="10" applyNumberFormat="0" applyAlignment="0" applyProtection="0">
      <alignment vertical="center"/>
    </xf>
    <xf numFmtId="0" fontId="18" fillId="11" borderId="11" applyNumberFormat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2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6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7" fillId="38" borderId="0" applyNumberFormat="0" applyBorder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</cellStyleXfs>
  <cellXfs count="56">
    <xf numFmtId="0" fontId="0" fillId="0" borderId="0" xfId="0">
      <alignment vertical="center"/>
    </xf>
    <xf numFmtId="0" fontId="1" fillId="0" borderId="0" xfId="51" applyFont="1">
      <alignment vertical="center"/>
    </xf>
    <xf numFmtId="0" fontId="0" fillId="0" borderId="0" xfId="51" applyAlignment="1">
      <alignment horizontal="center" vertical="center"/>
    </xf>
    <xf numFmtId="0" fontId="0" fillId="0" borderId="0" xfId="51">
      <alignment vertical="center"/>
    </xf>
    <xf numFmtId="40" fontId="0" fillId="0" borderId="0" xfId="51" applyNumberFormat="1">
      <alignment vertical="center"/>
    </xf>
    <xf numFmtId="0" fontId="2" fillId="0" borderId="0" xfId="50" applyFont="1" applyAlignment="1">
      <alignment horizontal="center" vertical="center"/>
    </xf>
    <xf numFmtId="0" fontId="0" fillId="0" borderId="1" xfId="51" applyBorder="1" applyAlignment="1">
      <alignment horizontal="center" vertical="center"/>
    </xf>
    <xf numFmtId="0" fontId="0" fillId="0" borderId="1" xfId="51" applyBorder="1">
      <alignment vertical="center"/>
    </xf>
    <xf numFmtId="40" fontId="0" fillId="0" borderId="1" xfId="51" applyNumberFormat="1" applyBorder="1">
      <alignment vertical="center"/>
    </xf>
    <xf numFmtId="0" fontId="1" fillId="0" borderId="1" xfId="51" applyFont="1" applyBorder="1" applyAlignment="1">
      <alignment horizontal="left" vertical="center" wrapText="1"/>
    </xf>
    <xf numFmtId="0" fontId="1" fillId="0" borderId="1" xfId="51" applyFont="1" applyBorder="1" applyAlignment="1">
      <alignment horizontal="left" vertical="center"/>
    </xf>
    <xf numFmtId="0" fontId="0" fillId="2" borderId="1" xfId="51" applyFill="1" applyBorder="1" applyAlignment="1">
      <alignment horizontal="center" vertical="center"/>
    </xf>
    <xf numFmtId="0" fontId="3" fillId="3" borderId="1" xfId="51" applyFont="1" applyFill="1" applyBorder="1" applyAlignment="1">
      <alignment horizontal="center" vertical="center"/>
    </xf>
    <xf numFmtId="176" fontId="3" fillId="4" borderId="1" xfId="51" applyNumberFormat="1" applyFont="1" applyFill="1" applyBorder="1" applyAlignment="1">
      <alignment horizontal="center" vertical="center"/>
    </xf>
    <xf numFmtId="176" fontId="3" fillId="5" borderId="1" xfId="51" applyNumberFormat="1" applyFont="1" applyFill="1" applyBorder="1" applyAlignment="1">
      <alignment horizontal="center" vertical="center"/>
    </xf>
    <xf numFmtId="40" fontId="3" fillId="4" borderId="1" xfId="51" applyNumberFormat="1" applyFont="1" applyFill="1" applyBorder="1" applyAlignment="1">
      <alignment horizontal="center" vertical="center"/>
    </xf>
    <xf numFmtId="0" fontId="3" fillId="4" borderId="1" xfId="51" applyFont="1" applyFill="1" applyBorder="1" applyAlignment="1">
      <alignment horizontal="center" vertical="center"/>
    </xf>
    <xf numFmtId="0" fontId="4" fillId="6" borderId="1" xfId="51" applyFont="1" applyFill="1" applyBorder="1" applyAlignment="1">
      <alignment horizontal="center" vertical="center"/>
    </xf>
    <xf numFmtId="40" fontId="0" fillId="0" borderId="1" xfId="51" applyNumberFormat="1" applyBorder="1" applyAlignment="1">
      <alignment horizontal="right" vertical="center"/>
    </xf>
    <xf numFmtId="40" fontId="0" fillId="0" borderId="1" xfId="51" applyNumberFormat="1" applyBorder="1" applyAlignment="1">
      <alignment horizontal="center" vertical="center"/>
    </xf>
    <xf numFmtId="177" fontId="5" fillId="0" borderId="1" xfId="50" applyNumberFormat="1" applyFont="1" applyBorder="1" applyAlignment="1">
      <alignment horizontal="center" vertical="center"/>
    </xf>
    <xf numFmtId="0" fontId="1" fillId="7" borderId="1" xfId="51" applyFont="1" applyFill="1" applyBorder="1" applyAlignment="1">
      <alignment horizontal="center" vertical="center"/>
    </xf>
    <xf numFmtId="0" fontId="6" fillId="7" borderId="1" xfId="51" applyFont="1" applyFill="1" applyBorder="1" applyAlignment="1">
      <alignment horizontal="center" vertical="center"/>
    </xf>
    <xf numFmtId="40" fontId="1" fillId="7" borderId="1" xfId="51" applyNumberFormat="1" applyFont="1" applyFill="1" applyBorder="1" applyAlignment="1">
      <alignment horizontal="right" vertical="center"/>
    </xf>
    <xf numFmtId="40" fontId="1" fillId="7" borderId="1" xfId="51" applyNumberFormat="1" applyFont="1" applyFill="1" applyBorder="1" applyAlignment="1">
      <alignment horizontal="center" vertical="center"/>
    </xf>
    <xf numFmtId="0" fontId="0" fillId="0" borderId="2" xfId="51" applyBorder="1" applyAlignment="1">
      <alignment horizontal="center" vertical="center"/>
    </xf>
    <xf numFmtId="0" fontId="4" fillId="6" borderId="2" xfId="51" applyFont="1" applyFill="1" applyBorder="1" applyAlignment="1">
      <alignment horizontal="center" vertical="center"/>
    </xf>
    <xf numFmtId="40" fontId="0" fillId="0" borderId="2" xfId="51" applyNumberFormat="1" applyBorder="1" applyAlignment="1">
      <alignment horizontal="center" vertical="center"/>
    </xf>
    <xf numFmtId="0" fontId="0" fillId="0" borderId="3" xfId="51" applyBorder="1" applyAlignment="1">
      <alignment horizontal="center" vertical="center"/>
    </xf>
    <xf numFmtId="0" fontId="4" fillId="6" borderId="3" xfId="51" applyFont="1" applyFill="1" applyBorder="1" applyAlignment="1">
      <alignment horizontal="center" vertical="center"/>
    </xf>
    <xf numFmtId="40" fontId="0" fillId="0" borderId="3" xfId="51" applyNumberFormat="1" applyBorder="1" applyAlignment="1">
      <alignment horizontal="center" vertical="center"/>
    </xf>
    <xf numFmtId="40" fontId="0" fillId="0" borderId="1" xfId="51" applyNumberFormat="1" applyBorder="1" applyAlignment="1">
      <alignment vertical="center"/>
    </xf>
    <xf numFmtId="0" fontId="0" fillId="0" borderId="3" xfId="51" applyFill="1" applyBorder="1" applyAlignment="1">
      <alignment horizontal="center" vertical="center"/>
    </xf>
    <xf numFmtId="40" fontId="0" fillId="0" borderId="1" xfId="51" applyNumberFormat="1" applyFill="1" applyBorder="1" applyAlignment="1">
      <alignment vertical="center"/>
    </xf>
    <xf numFmtId="0" fontId="0" fillId="0" borderId="4" xfId="51" applyFill="1" applyBorder="1" applyAlignment="1">
      <alignment horizontal="center" vertical="center"/>
    </xf>
    <xf numFmtId="0" fontId="4" fillId="6" borderId="4" xfId="51" applyFont="1" applyFill="1" applyBorder="1" applyAlignment="1">
      <alignment horizontal="center" vertical="center"/>
    </xf>
    <xf numFmtId="0" fontId="6" fillId="4" borderId="5" xfId="51" applyFont="1" applyFill="1" applyBorder="1" applyAlignment="1">
      <alignment horizontal="center" vertical="center"/>
    </xf>
    <xf numFmtId="0" fontId="6" fillId="4" borderId="6" xfId="51" applyFont="1" applyFill="1" applyBorder="1" applyAlignment="1">
      <alignment horizontal="center" vertical="center"/>
    </xf>
    <xf numFmtId="0" fontId="3" fillId="5" borderId="6" xfId="51" applyFont="1" applyFill="1" applyBorder="1" applyAlignment="1">
      <alignment horizontal="center" vertical="center"/>
    </xf>
    <xf numFmtId="178" fontId="6" fillId="6" borderId="5" xfId="51" applyNumberFormat="1" applyFont="1" applyFill="1" applyBorder="1" applyAlignment="1">
      <alignment horizontal="center" vertical="center"/>
    </xf>
    <xf numFmtId="178" fontId="6" fillId="6" borderId="6" xfId="51" applyNumberFormat="1" applyFont="1" applyFill="1" applyBorder="1" applyAlignment="1">
      <alignment horizontal="center" vertical="center"/>
    </xf>
    <xf numFmtId="0" fontId="2" fillId="0" borderId="0" xfId="50" applyFont="1">
      <alignment vertical="center"/>
    </xf>
    <xf numFmtId="0" fontId="7" fillId="0" borderId="1" xfId="51" applyFont="1" applyBorder="1" applyAlignment="1">
      <alignment horizontal="left" vertical="center" wrapText="1"/>
    </xf>
    <xf numFmtId="0" fontId="1" fillId="7" borderId="1" xfId="51" applyFont="1" applyFill="1" applyBorder="1">
      <alignment vertical="center"/>
    </xf>
    <xf numFmtId="0" fontId="7" fillId="0" borderId="1" xfId="51" applyFont="1" applyBorder="1" applyAlignment="1">
      <alignment horizontal="left" vertical="center"/>
    </xf>
    <xf numFmtId="0" fontId="8" fillId="0" borderId="1" xfId="52" applyFont="1" applyBorder="1" applyAlignment="1">
      <alignment horizontal="left" vertical="center"/>
    </xf>
    <xf numFmtId="0" fontId="7" fillId="0" borderId="1" xfId="51" applyFont="1" applyBorder="1" applyAlignment="1">
      <alignment horizontal="center" vertical="center" wrapText="1"/>
    </xf>
    <xf numFmtId="14" fontId="0" fillId="0" borderId="0" xfId="51" applyNumberFormat="1">
      <alignment vertical="center"/>
    </xf>
    <xf numFmtId="0" fontId="7" fillId="0" borderId="1" xfId="51" applyFont="1" applyBorder="1" applyAlignment="1">
      <alignment horizontal="center" vertical="center"/>
    </xf>
    <xf numFmtId="0" fontId="0" fillId="0" borderId="1" xfId="51" applyBorder="1" applyAlignment="1">
      <alignment vertical="center"/>
    </xf>
    <xf numFmtId="0" fontId="0" fillId="0" borderId="1" xfId="51" applyFill="1" applyBorder="1" applyAlignment="1">
      <alignment vertical="center"/>
    </xf>
    <xf numFmtId="0" fontId="7" fillId="0" borderId="1" xfId="51" applyFont="1" applyBorder="1">
      <alignment vertical="center"/>
    </xf>
    <xf numFmtId="0" fontId="3" fillId="8" borderId="1" xfId="51" applyFont="1" applyFill="1" applyBorder="1" applyAlignment="1">
      <alignment horizontal="center" vertical="center"/>
    </xf>
    <xf numFmtId="176" fontId="6" fillId="0" borderId="1" xfId="51" applyNumberFormat="1" applyFont="1" applyBorder="1" applyAlignment="1">
      <alignment horizontal="center" vertical="center"/>
    </xf>
    <xf numFmtId="0" fontId="1" fillId="0" borderId="0" xfId="51" applyFont="1" applyAlignment="1">
      <alignment horizontal="center" vertical="center"/>
    </xf>
    <xf numFmtId="40" fontId="1" fillId="0" borderId="0" xfId="51" applyNumberFormat="1" applyFon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  <cellStyle name="常规 7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9095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2:N66"/>
  <sheetViews>
    <sheetView tabSelected="1" zoomScale="90" zoomScaleNormal="90" workbookViewId="0">
      <pane xSplit="5" ySplit="7" topLeftCell="F8" activePane="bottomRight" state="frozen"/>
      <selection/>
      <selection pane="topRight"/>
      <selection pane="bottomLeft"/>
      <selection pane="bottomRight" activeCell="I55" sqref="I55"/>
    </sheetView>
  </sheetViews>
  <sheetFormatPr defaultColWidth="8.83185840707965" defaultRowHeight="21" customHeight="1"/>
  <cols>
    <col min="1" max="1" width="8.83185840707965" style="2"/>
    <col min="2" max="2" width="16.6637168141593" style="3" customWidth="1"/>
    <col min="3" max="3" width="13.1681415929204" style="4" customWidth="1"/>
    <col min="4" max="4" width="8.83185840707965" style="2"/>
    <col min="5" max="5" width="16.3362831858407" style="2" customWidth="1"/>
    <col min="6" max="8" width="11" style="3" customWidth="1"/>
    <col min="9" max="9" width="26.5044247787611" style="3" customWidth="1"/>
    <col min="10" max="10" width="39.5044247787611" style="3" customWidth="1"/>
    <col min="11" max="13" width="8.83185840707965" style="3"/>
    <col min="14" max="14" width="11" style="3" customWidth="1"/>
    <col min="15" max="16384" width="8.83185840707965" style="3"/>
  </cols>
  <sheetData>
    <row r="2" customHeight="1" spans="3:12">
      <c r="C2" s="5" t="s">
        <v>0</v>
      </c>
      <c r="D2" s="5"/>
      <c r="E2" s="5"/>
      <c r="F2" s="5"/>
      <c r="G2" s="5"/>
      <c r="H2" s="5"/>
      <c r="I2" s="41"/>
      <c r="J2" s="41"/>
      <c r="K2" s="41"/>
      <c r="L2" s="41"/>
    </row>
    <row r="4" customHeight="1" spans="1:10">
      <c r="A4" s="6"/>
      <c r="B4" s="7"/>
      <c r="C4" s="8"/>
      <c r="D4" s="6"/>
      <c r="E4" s="6"/>
      <c r="F4" s="7"/>
      <c r="G4" s="7"/>
      <c r="H4" s="9"/>
      <c r="I4" s="10"/>
      <c r="J4" s="10" t="s">
        <v>1</v>
      </c>
    </row>
    <row r="5" customHeight="1" spans="1:10">
      <c r="A5" s="6"/>
      <c r="B5" s="7"/>
      <c r="C5" s="8"/>
      <c r="D5" s="6"/>
      <c r="E5" s="6"/>
      <c r="F5" s="7"/>
      <c r="G5" s="7"/>
      <c r="H5" s="10"/>
      <c r="I5" s="10"/>
      <c r="J5" s="10"/>
    </row>
    <row r="6" customHeight="1" spans="1:10">
      <c r="A6" s="11" t="s">
        <v>2</v>
      </c>
      <c r="B6" s="12" t="s">
        <v>3</v>
      </c>
      <c r="C6" s="13" t="s">
        <v>4</v>
      </c>
      <c r="D6" s="13"/>
      <c r="E6" s="13"/>
      <c r="F6" s="14" t="s">
        <v>5</v>
      </c>
      <c r="G6" s="14"/>
      <c r="H6" s="14"/>
      <c r="I6" s="14"/>
      <c r="J6" s="12" t="s">
        <v>6</v>
      </c>
    </row>
    <row r="7" customHeight="1" spans="1:10">
      <c r="A7" s="11"/>
      <c r="B7" s="12"/>
      <c r="C7" s="15" t="s">
        <v>7</v>
      </c>
      <c r="D7" s="16" t="s">
        <v>8</v>
      </c>
      <c r="E7" s="13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2"/>
    </row>
    <row r="8" customHeight="1" spans="1:10">
      <c r="A8" s="6">
        <v>1</v>
      </c>
      <c r="B8" s="17" t="s">
        <v>14</v>
      </c>
      <c r="C8" s="18">
        <v>0</v>
      </c>
      <c r="D8" s="6">
        <v>0</v>
      </c>
      <c r="E8" s="19">
        <f>C8*D8</f>
        <v>0</v>
      </c>
      <c r="F8" s="18">
        <v>40.9</v>
      </c>
      <c r="G8" s="18">
        <v>0</v>
      </c>
      <c r="H8" s="18">
        <f>F8+G8</f>
        <v>40.9</v>
      </c>
      <c r="I8" s="7" t="s">
        <v>15</v>
      </c>
      <c r="J8" s="42" t="s">
        <v>16</v>
      </c>
    </row>
    <row r="9" customHeight="1" spans="1:10">
      <c r="A9" s="6"/>
      <c r="B9" s="17"/>
      <c r="C9" s="18"/>
      <c r="D9" s="6"/>
      <c r="E9" s="19"/>
      <c r="F9" s="18">
        <v>12.6</v>
      </c>
      <c r="G9" s="18">
        <v>0</v>
      </c>
      <c r="H9" s="18">
        <f>F9+G9</f>
        <v>12.6</v>
      </c>
      <c r="I9" s="7" t="s">
        <v>17</v>
      </c>
      <c r="J9" s="42"/>
    </row>
    <row r="10" customHeight="1" spans="1:10">
      <c r="A10" s="6"/>
      <c r="B10" s="17"/>
      <c r="C10" s="18"/>
      <c r="D10" s="6"/>
      <c r="E10" s="19"/>
      <c r="F10" s="20">
        <v>15</v>
      </c>
      <c r="G10" s="18">
        <v>0</v>
      </c>
      <c r="H10" s="18">
        <f>F10+G10</f>
        <v>15</v>
      </c>
      <c r="I10" s="7" t="s">
        <v>18</v>
      </c>
      <c r="J10" s="42"/>
    </row>
    <row r="11" customHeight="1" spans="1:10">
      <c r="A11" s="6"/>
      <c r="B11" s="17"/>
      <c r="C11" s="18"/>
      <c r="D11" s="6"/>
      <c r="E11" s="19"/>
      <c r="F11" s="20">
        <v>282.9</v>
      </c>
      <c r="G11" s="18">
        <v>0</v>
      </c>
      <c r="H11" s="18">
        <f>F11+G11</f>
        <v>282.9</v>
      </c>
      <c r="I11" s="7" t="s">
        <v>19</v>
      </c>
      <c r="J11" s="42"/>
    </row>
    <row r="12" customHeight="1" spans="1:10">
      <c r="A12" s="6"/>
      <c r="B12" s="17"/>
      <c r="C12" s="18"/>
      <c r="D12" s="6"/>
      <c r="E12" s="19"/>
      <c r="F12" s="20">
        <v>31.4</v>
      </c>
      <c r="G12" s="18">
        <v>0</v>
      </c>
      <c r="H12" s="18">
        <f>F12+G12</f>
        <v>31.4</v>
      </c>
      <c r="I12" s="7" t="s">
        <v>20</v>
      </c>
      <c r="J12" s="42"/>
    </row>
    <row r="13" s="1" customFormat="1" customHeight="1" spans="1:10">
      <c r="A13" s="21"/>
      <c r="B13" s="22" t="s">
        <v>21</v>
      </c>
      <c r="C13" s="23">
        <f>SUM(C8)</f>
        <v>0</v>
      </c>
      <c r="D13" s="24">
        <f>SUM(D8)</f>
        <v>0</v>
      </c>
      <c r="E13" s="24">
        <f>SUM(E8)</f>
        <v>0</v>
      </c>
      <c r="F13" s="23">
        <f>SUM(F8:F12)</f>
        <v>382.8</v>
      </c>
      <c r="G13" s="23">
        <f>SUM(G8:G12)</f>
        <v>0</v>
      </c>
      <c r="H13" s="23">
        <f>SUM(H8:H12)</f>
        <v>382.8</v>
      </c>
      <c r="I13" s="43"/>
      <c r="J13" s="42"/>
    </row>
    <row r="14" customHeight="1" spans="1:10">
      <c r="A14" s="6">
        <v>2</v>
      </c>
      <c r="B14" s="17" t="s">
        <v>22</v>
      </c>
      <c r="C14" s="19">
        <v>0</v>
      </c>
      <c r="D14" s="6">
        <v>0</v>
      </c>
      <c r="E14" s="19">
        <f>C14*D14</f>
        <v>0</v>
      </c>
      <c r="F14" s="18">
        <v>0</v>
      </c>
      <c r="G14" s="18">
        <v>0</v>
      </c>
      <c r="H14" s="18">
        <f>F14+G14</f>
        <v>0</v>
      </c>
      <c r="I14" s="7"/>
      <c r="J14" s="42" t="s">
        <v>23</v>
      </c>
    </row>
    <row r="15" s="1" customFormat="1" customHeight="1" spans="1:10">
      <c r="A15" s="21"/>
      <c r="B15" s="22" t="s">
        <v>24</v>
      </c>
      <c r="C15" s="23">
        <f>SUM(C14)</f>
        <v>0</v>
      </c>
      <c r="D15" s="24">
        <f>SUM(D14)</f>
        <v>0</v>
      </c>
      <c r="E15" s="24">
        <f>SUM(E14)</f>
        <v>0</v>
      </c>
      <c r="F15" s="23">
        <f>SUM(F14:F14)</f>
        <v>0</v>
      </c>
      <c r="G15" s="23">
        <f>SUM(G14:G14)</f>
        <v>0</v>
      </c>
      <c r="H15" s="23">
        <f>SUM(H14:H14)</f>
        <v>0</v>
      </c>
      <c r="I15" s="43"/>
      <c r="J15" s="42"/>
    </row>
    <row r="16" customHeight="1" spans="1:10">
      <c r="A16" s="6">
        <v>3</v>
      </c>
      <c r="B16" s="17" t="s">
        <v>25</v>
      </c>
      <c r="C16" s="19">
        <v>0</v>
      </c>
      <c r="D16" s="6">
        <v>0</v>
      </c>
      <c r="E16" s="19">
        <f>C16*D16</f>
        <v>0</v>
      </c>
      <c r="F16" s="18">
        <v>9109</v>
      </c>
      <c r="G16" s="18">
        <v>0</v>
      </c>
      <c r="H16" s="18">
        <f>F16+G16</f>
        <v>9109</v>
      </c>
      <c r="I16" s="7" t="s">
        <v>26</v>
      </c>
      <c r="J16" s="44" t="s">
        <v>27</v>
      </c>
    </row>
    <row r="17" s="1" customFormat="1" customHeight="1" spans="1:10">
      <c r="A17" s="21"/>
      <c r="B17" s="22" t="s">
        <v>28</v>
      </c>
      <c r="C17" s="23">
        <f>SUM(C16)</f>
        <v>0</v>
      </c>
      <c r="D17" s="24">
        <f>SUM(D16)</f>
        <v>0</v>
      </c>
      <c r="E17" s="24">
        <f>SUM(E16)</f>
        <v>0</v>
      </c>
      <c r="F17" s="23">
        <f>SUM(F16:F16)</f>
        <v>9109</v>
      </c>
      <c r="G17" s="23">
        <f>SUM(G16:G16)</f>
        <v>0</v>
      </c>
      <c r="H17" s="23">
        <f>SUM(H16:H16)</f>
        <v>9109</v>
      </c>
      <c r="I17" s="43"/>
      <c r="J17" s="44"/>
    </row>
    <row r="18" ht="20" customHeight="1" spans="1:10">
      <c r="A18" s="25">
        <v>4</v>
      </c>
      <c r="B18" s="26" t="s">
        <v>29</v>
      </c>
      <c r="C18" s="27">
        <v>0</v>
      </c>
      <c r="D18" s="25">
        <v>0</v>
      </c>
      <c r="E18" s="27">
        <f>C18*D18</f>
        <v>0</v>
      </c>
      <c r="F18" s="18">
        <v>22</v>
      </c>
      <c r="G18" s="18">
        <v>0</v>
      </c>
      <c r="H18" s="18">
        <f>F18+G18</f>
        <v>22</v>
      </c>
      <c r="I18" s="7" t="s">
        <v>30</v>
      </c>
      <c r="J18" s="44" t="s">
        <v>31</v>
      </c>
    </row>
    <row r="19" ht="20" customHeight="1" spans="1:10">
      <c r="A19" s="28"/>
      <c r="B19" s="29"/>
      <c r="C19" s="30"/>
      <c r="D19" s="28"/>
      <c r="E19" s="30"/>
      <c r="F19" s="18">
        <v>0</v>
      </c>
      <c r="G19" s="18">
        <v>90</v>
      </c>
      <c r="H19" s="18">
        <f>F19+G19</f>
        <v>90</v>
      </c>
      <c r="I19" s="7" t="s">
        <v>32</v>
      </c>
      <c r="J19" s="44"/>
    </row>
    <row r="20" s="1" customFormat="1" customHeight="1" spans="1:10">
      <c r="A20" s="21"/>
      <c r="B20" s="22" t="s">
        <v>33</v>
      </c>
      <c r="C20" s="23">
        <f>C18</f>
        <v>0</v>
      </c>
      <c r="D20" s="24">
        <f>D18</f>
        <v>0</v>
      </c>
      <c r="E20" s="24">
        <f>E18</f>
        <v>0</v>
      </c>
      <c r="F20" s="23">
        <f>SUM(F18:F19)</f>
        <v>22</v>
      </c>
      <c r="G20" s="23">
        <f>SUM(G18:G19)</f>
        <v>90</v>
      </c>
      <c r="H20" s="23">
        <f>SUM(H18:H19)</f>
        <v>112</v>
      </c>
      <c r="I20" s="43"/>
      <c r="J20" s="44"/>
    </row>
    <row r="21" customHeight="1" spans="1:10">
      <c r="A21" s="25">
        <v>5</v>
      </c>
      <c r="B21" s="25" t="s">
        <v>34</v>
      </c>
      <c r="C21" s="27">
        <v>0</v>
      </c>
      <c r="D21" s="25">
        <v>0</v>
      </c>
      <c r="E21" s="27">
        <f>C21*D21</f>
        <v>0</v>
      </c>
      <c r="F21" s="18">
        <v>26.01</v>
      </c>
      <c r="G21" s="18">
        <v>0</v>
      </c>
      <c r="H21" s="18">
        <f t="shared" ref="H21:H41" si="0">F21+G21</f>
        <v>26.01</v>
      </c>
      <c r="I21" s="45" t="s">
        <v>35</v>
      </c>
      <c r="J21" s="46" t="s">
        <v>36</v>
      </c>
    </row>
    <row r="22" customHeight="1" spans="1:10">
      <c r="A22" s="28"/>
      <c r="B22" s="28"/>
      <c r="C22" s="30"/>
      <c r="D22" s="28"/>
      <c r="E22" s="30"/>
      <c r="F22" s="18">
        <v>0</v>
      </c>
      <c r="G22" s="18">
        <v>68</v>
      </c>
      <c r="H22" s="18">
        <f t="shared" si="0"/>
        <v>68</v>
      </c>
      <c r="I22" s="45" t="s">
        <v>37</v>
      </c>
      <c r="J22" s="46"/>
    </row>
    <row r="23" customHeight="1" spans="1:10">
      <c r="A23" s="28"/>
      <c r="B23" s="28"/>
      <c r="C23" s="30"/>
      <c r="D23" s="28"/>
      <c r="E23" s="30"/>
      <c r="F23" s="18">
        <v>0</v>
      </c>
      <c r="G23" s="18">
        <v>50</v>
      </c>
      <c r="H23" s="18">
        <f t="shared" si="0"/>
        <v>50</v>
      </c>
      <c r="I23" s="45" t="s">
        <v>38</v>
      </c>
      <c r="J23" s="46"/>
    </row>
    <row r="24" customHeight="1" spans="1:10">
      <c r="A24" s="28"/>
      <c r="B24" s="28"/>
      <c r="C24" s="30"/>
      <c r="D24" s="28"/>
      <c r="E24" s="30"/>
      <c r="F24" s="18">
        <v>348</v>
      </c>
      <c r="G24" s="18">
        <v>0</v>
      </c>
      <c r="H24" s="18">
        <f t="shared" si="0"/>
        <v>348</v>
      </c>
      <c r="I24" s="45" t="s">
        <v>39</v>
      </c>
      <c r="J24" s="46"/>
    </row>
    <row r="25" customHeight="1" spans="1:14">
      <c r="A25" s="28"/>
      <c r="B25" s="28"/>
      <c r="C25" s="30"/>
      <c r="D25" s="28"/>
      <c r="E25" s="30"/>
      <c r="F25" s="18">
        <v>38</v>
      </c>
      <c r="G25" s="18">
        <v>0</v>
      </c>
      <c r="H25" s="18">
        <f t="shared" si="0"/>
        <v>38</v>
      </c>
      <c r="I25" s="45" t="s">
        <v>39</v>
      </c>
      <c r="J25" s="46"/>
      <c r="N25" s="47"/>
    </row>
    <row r="26" customHeight="1" spans="1:14">
      <c r="A26" s="28"/>
      <c r="B26" s="28"/>
      <c r="C26" s="30"/>
      <c r="D26" s="28"/>
      <c r="E26" s="30"/>
      <c r="F26" s="18">
        <v>38</v>
      </c>
      <c r="G26" s="18">
        <v>0</v>
      </c>
      <c r="H26" s="18">
        <f t="shared" si="0"/>
        <v>38</v>
      </c>
      <c r="I26" s="45" t="s">
        <v>39</v>
      </c>
      <c r="J26" s="46"/>
      <c r="N26" s="47"/>
    </row>
    <row r="27" customHeight="1" spans="1:14">
      <c r="A27" s="28"/>
      <c r="B27" s="28"/>
      <c r="C27" s="30"/>
      <c r="D27" s="28"/>
      <c r="E27" s="30"/>
      <c r="F27" s="18">
        <v>108</v>
      </c>
      <c r="G27" s="18">
        <v>0</v>
      </c>
      <c r="H27" s="18">
        <f t="shared" si="0"/>
        <v>108</v>
      </c>
      <c r="I27" s="45" t="s">
        <v>39</v>
      </c>
      <c r="J27" s="46"/>
      <c r="N27" s="47"/>
    </row>
    <row r="28" customHeight="1" spans="1:14">
      <c r="A28" s="28"/>
      <c r="B28" s="28"/>
      <c r="C28" s="30"/>
      <c r="D28" s="28"/>
      <c r="E28" s="30"/>
      <c r="F28" s="18">
        <v>56</v>
      </c>
      <c r="G28" s="18">
        <v>0</v>
      </c>
      <c r="H28" s="18">
        <f t="shared" si="0"/>
        <v>56</v>
      </c>
      <c r="I28" s="45" t="s">
        <v>39</v>
      </c>
      <c r="J28" s="46"/>
      <c r="N28" s="47"/>
    </row>
    <row r="29" customHeight="1" spans="1:14">
      <c r="A29" s="28"/>
      <c r="B29" s="28"/>
      <c r="C29" s="30"/>
      <c r="D29" s="28"/>
      <c r="E29" s="30"/>
      <c r="F29" s="18">
        <v>76</v>
      </c>
      <c r="G29" s="18">
        <v>0</v>
      </c>
      <c r="H29" s="18">
        <f t="shared" si="0"/>
        <v>76</v>
      </c>
      <c r="I29" s="45" t="s">
        <v>40</v>
      </c>
      <c r="J29" s="46"/>
      <c r="N29" s="47"/>
    </row>
    <row r="30" customHeight="1" spans="1:14">
      <c r="A30" s="28"/>
      <c r="B30" s="28"/>
      <c r="C30" s="30"/>
      <c r="D30" s="28"/>
      <c r="E30" s="30"/>
      <c r="F30" s="18">
        <v>10</v>
      </c>
      <c r="G30" s="18">
        <v>0</v>
      </c>
      <c r="H30" s="18">
        <f t="shared" si="0"/>
        <v>10</v>
      </c>
      <c r="I30" s="45" t="s">
        <v>40</v>
      </c>
      <c r="J30" s="46"/>
      <c r="N30" s="47"/>
    </row>
    <row r="31" customHeight="1" spans="1:10">
      <c r="A31" s="28"/>
      <c r="B31" s="28"/>
      <c r="C31" s="30"/>
      <c r="D31" s="28"/>
      <c r="E31" s="30"/>
      <c r="F31" s="18">
        <v>102</v>
      </c>
      <c r="G31" s="18">
        <v>0</v>
      </c>
      <c r="H31" s="18">
        <f t="shared" si="0"/>
        <v>102</v>
      </c>
      <c r="I31" s="45" t="s">
        <v>40</v>
      </c>
      <c r="J31" s="46"/>
    </row>
    <row r="32" customHeight="1" spans="1:10">
      <c r="A32" s="28"/>
      <c r="B32" s="28"/>
      <c r="C32" s="30"/>
      <c r="D32" s="28"/>
      <c r="E32" s="30"/>
      <c r="F32" s="18">
        <v>10</v>
      </c>
      <c r="G32" s="18">
        <v>0</v>
      </c>
      <c r="H32" s="18">
        <f t="shared" si="0"/>
        <v>10</v>
      </c>
      <c r="I32" s="45" t="s">
        <v>40</v>
      </c>
      <c r="J32" s="46"/>
    </row>
    <row r="33" customHeight="1" spans="1:10">
      <c r="A33" s="28"/>
      <c r="B33" s="28"/>
      <c r="C33" s="30"/>
      <c r="D33" s="28"/>
      <c r="E33" s="30"/>
      <c r="F33" s="18">
        <v>38</v>
      </c>
      <c r="G33" s="18">
        <v>0</v>
      </c>
      <c r="H33" s="18">
        <f t="shared" si="0"/>
        <v>38</v>
      </c>
      <c r="I33" s="45" t="s">
        <v>40</v>
      </c>
      <c r="J33" s="46"/>
    </row>
    <row r="34" customHeight="1" spans="1:10">
      <c r="A34" s="28"/>
      <c r="B34" s="28"/>
      <c r="C34" s="30"/>
      <c r="D34" s="28"/>
      <c r="E34" s="30"/>
      <c r="F34" s="18">
        <v>0</v>
      </c>
      <c r="G34" s="18">
        <v>50</v>
      </c>
      <c r="H34" s="18">
        <f t="shared" si="0"/>
        <v>50</v>
      </c>
      <c r="I34" s="45" t="s">
        <v>40</v>
      </c>
      <c r="J34" s="46"/>
    </row>
    <row r="35" customHeight="1" spans="1:10">
      <c r="A35" s="28"/>
      <c r="B35" s="28"/>
      <c r="C35" s="30"/>
      <c r="D35" s="28"/>
      <c r="E35" s="30"/>
      <c r="F35" s="18">
        <v>0</v>
      </c>
      <c r="G35" s="18">
        <v>45</v>
      </c>
      <c r="H35" s="18">
        <f t="shared" si="0"/>
        <v>45</v>
      </c>
      <c r="I35" s="45" t="s">
        <v>41</v>
      </c>
      <c r="J35" s="46"/>
    </row>
    <row r="36" customHeight="1" spans="1:10">
      <c r="A36" s="28"/>
      <c r="B36" s="28"/>
      <c r="C36" s="30"/>
      <c r="D36" s="28"/>
      <c r="E36" s="30"/>
      <c r="F36" s="18">
        <v>0</v>
      </c>
      <c r="G36" s="18">
        <v>120</v>
      </c>
      <c r="H36" s="18">
        <f t="shared" si="0"/>
        <v>120</v>
      </c>
      <c r="I36" s="45" t="s">
        <v>41</v>
      </c>
      <c r="J36" s="46"/>
    </row>
    <row r="37" customHeight="1" spans="1:10">
      <c r="A37" s="28"/>
      <c r="B37" s="28"/>
      <c r="C37" s="30"/>
      <c r="D37" s="28"/>
      <c r="E37" s="30"/>
      <c r="F37" s="18">
        <v>0</v>
      </c>
      <c r="G37" s="18">
        <v>18</v>
      </c>
      <c r="H37" s="18">
        <f t="shared" si="0"/>
        <v>18</v>
      </c>
      <c r="I37" s="45" t="s">
        <v>41</v>
      </c>
      <c r="J37" s="46"/>
    </row>
    <row r="38" customHeight="1" spans="1:10">
      <c r="A38" s="28"/>
      <c r="B38" s="28"/>
      <c r="C38" s="30"/>
      <c r="D38" s="28"/>
      <c r="E38" s="30"/>
      <c r="F38" s="18">
        <v>0</v>
      </c>
      <c r="G38" s="18">
        <v>68</v>
      </c>
      <c r="H38" s="18">
        <f t="shared" si="0"/>
        <v>68</v>
      </c>
      <c r="I38" s="45" t="s">
        <v>41</v>
      </c>
      <c r="J38" s="46"/>
    </row>
    <row r="39" customHeight="1" spans="1:10">
      <c r="A39" s="28"/>
      <c r="B39" s="28"/>
      <c r="C39" s="30"/>
      <c r="D39" s="28"/>
      <c r="E39" s="30"/>
      <c r="F39" s="18">
        <v>0</v>
      </c>
      <c r="G39" s="18">
        <v>36</v>
      </c>
      <c r="H39" s="18">
        <f t="shared" si="0"/>
        <v>36</v>
      </c>
      <c r="I39" s="45" t="s">
        <v>41</v>
      </c>
      <c r="J39" s="46"/>
    </row>
    <row r="40" customHeight="1" spans="1:10">
      <c r="A40" s="28"/>
      <c r="B40" s="28"/>
      <c r="C40" s="30"/>
      <c r="D40" s="28"/>
      <c r="E40" s="30"/>
      <c r="F40" s="18">
        <v>698</v>
      </c>
      <c r="G40" s="18">
        <v>0</v>
      </c>
      <c r="H40" s="18">
        <f t="shared" si="0"/>
        <v>698</v>
      </c>
      <c r="I40" s="45" t="s">
        <v>17</v>
      </c>
      <c r="J40" s="46"/>
    </row>
    <row r="41" customHeight="1" spans="1:10">
      <c r="A41" s="28"/>
      <c r="B41" s="28"/>
      <c r="C41" s="30"/>
      <c r="D41" s="28"/>
      <c r="E41" s="30"/>
      <c r="F41" s="18">
        <v>2694</v>
      </c>
      <c r="G41" s="18">
        <v>0</v>
      </c>
      <c r="H41" s="18">
        <f t="shared" si="0"/>
        <v>2694</v>
      </c>
      <c r="I41" s="45" t="s">
        <v>42</v>
      </c>
      <c r="J41" s="46"/>
    </row>
    <row r="42" s="1" customFormat="1" customHeight="1" spans="1:10">
      <c r="A42" s="21"/>
      <c r="B42" s="22" t="s">
        <v>43</v>
      </c>
      <c r="C42" s="23">
        <f>SUM(C21:C30)</f>
        <v>0</v>
      </c>
      <c r="D42" s="24">
        <f>SUM(D21)</f>
        <v>0</v>
      </c>
      <c r="E42" s="24">
        <f>E21</f>
        <v>0</v>
      </c>
      <c r="F42" s="23">
        <f>SUM(F21:F41)</f>
        <v>4242.01</v>
      </c>
      <c r="G42" s="23">
        <f>SUM(G21:G41)</f>
        <v>455</v>
      </c>
      <c r="H42" s="23">
        <f>SUM(H21:H41)</f>
        <v>4697.01</v>
      </c>
      <c r="I42" s="43"/>
      <c r="J42" s="46"/>
    </row>
    <row r="43" customHeight="1" spans="1:10">
      <c r="A43" s="6">
        <v>6</v>
      </c>
      <c r="B43" s="17" t="s">
        <v>44</v>
      </c>
      <c r="C43" s="19">
        <v>0</v>
      </c>
      <c r="D43" s="6">
        <v>0</v>
      </c>
      <c r="E43" s="19">
        <f>C43*D43</f>
        <v>0</v>
      </c>
      <c r="F43" s="18">
        <v>0</v>
      </c>
      <c r="G43" s="18">
        <v>0</v>
      </c>
      <c r="H43" s="18">
        <f t="shared" ref="H43" si="1">F43+G43</f>
        <v>0</v>
      </c>
      <c r="I43" s="7"/>
      <c r="J43" s="42" t="s">
        <v>45</v>
      </c>
    </row>
    <row r="44" s="1" customFormat="1" customHeight="1" spans="1:10">
      <c r="A44" s="21"/>
      <c r="B44" s="22" t="s">
        <v>46</v>
      </c>
      <c r="C44" s="23">
        <f>SUM(C43)</f>
        <v>0</v>
      </c>
      <c r="D44" s="24">
        <f>SUM(D43)</f>
        <v>0</v>
      </c>
      <c r="E44" s="24">
        <f>SUM(E43)</f>
        <v>0</v>
      </c>
      <c r="F44" s="23">
        <f>SUM(F43:F43)</f>
        <v>0</v>
      </c>
      <c r="G44" s="23">
        <f>SUM(G43:G43)</f>
        <v>0</v>
      </c>
      <c r="H44" s="23">
        <f>SUM(H43:H43)</f>
        <v>0</v>
      </c>
      <c r="I44" s="43"/>
      <c r="J44" s="44"/>
    </row>
    <row r="45" customHeight="1" spans="1:10">
      <c r="A45" s="6">
        <v>7</v>
      </c>
      <c r="B45" s="17" t="s">
        <v>47</v>
      </c>
      <c r="C45" s="18">
        <v>0</v>
      </c>
      <c r="D45" s="6">
        <v>0</v>
      </c>
      <c r="E45" s="19">
        <f>C45</f>
        <v>0</v>
      </c>
      <c r="F45" s="18">
        <v>0</v>
      </c>
      <c r="G45" s="18">
        <v>0</v>
      </c>
      <c r="H45" s="18">
        <f t="shared" ref="H45:H49" si="2">F45+G45</f>
        <v>0</v>
      </c>
      <c r="I45" s="7"/>
      <c r="J45" s="48"/>
    </row>
    <row r="46" s="1" customFormat="1" customHeight="1" spans="1:10">
      <c r="A46" s="21"/>
      <c r="B46" s="22" t="s">
        <v>48</v>
      </c>
      <c r="C46" s="23">
        <f>SUM(C45)</f>
        <v>0</v>
      </c>
      <c r="D46" s="24">
        <f>SUM(D45)</f>
        <v>0</v>
      </c>
      <c r="E46" s="24">
        <f>SUM(E45)</f>
        <v>0</v>
      </c>
      <c r="F46" s="23">
        <f>SUM(F45:F45)</f>
        <v>0</v>
      </c>
      <c r="G46" s="23">
        <f>SUM(G45:G45)</f>
        <v>0</v>
      </c>
      <c r="H46" s="23">
        <f>SUM(H45:H45)</f>
        <v>0</v>
      </c>
      <c r="I46" s="43"/>
      <c r="J46" s="48"/>
    </row>
    <row r="47" customHeight="1" spans="1:10">
      <c r="A47" s="6">
        <v>8</v>
      </c>
      <c r="B47" s="17" t="s">
        <v>49</v>
      </c>
      <c r="C47" s="18">
        <v>0</v>
      </c>
      <c r="D47" s="6">
        <v>0</v>
      </c>
      <c r="E47" s="19">
        <f>C47*D47</f>
        <v>0</v>
      </c>
      <c r="F47" s="18">
        <v>0</v>
      </c>
      <c r="G47" s="18">
        <v>0</v>
      </c>
      <c r="H47" s="18">
        <f t="shared" si="2"/>
        <v>0</v>
      </c>
      <c r="I47" s="7"/>
      <c r="J47" s="44" t="s">
        <v>50</v>
      </c>
    </row>
    <row r="48" s="1" customFormat="1" customHeight="1" spans="1:10">
      <c r="A48" s="21"/>
      <c r="B48" s="22" t="s">
        <v>51</v>
      </c>
      <c r="C48" s="23">
        <f>SUM(C47)</f>
        <v>0</v>
      </c>
      <c r="D48" s="24">
        <f>SUM(D47)</f>
        <v>0</v>
      </c>
      <c r="E48" s="24">
        <f>SUM(E47)</f>
        <v>0</v>
      </c>
      <c r="F48" s="23">
        <f>SUM(F47:F47)</f>
        <v>0</v>
      </c>
      <c r="G48" s="23">
        <f>SUM(G47:G47)</f>
        <v>0</v>
      </c>
      <c r="H48" s="23">
        <f>SUM(H47:H47)</f>
        <v>0</v>
      </c>
      <c r="I48" s="43"/>
      <c r="J48" s="44"/>
    </row>
    <row r="49" customHeight="1" spans="1:10">
      <c r="A49" s="6">
        <v>9</v>
      </c>
      <c r="B49" s="17" t="s">
        <v>52</v>
      </c>
      <c r="C49" s="18">
        <v>0</v>
      </c>
      <c r="D49" s="6">
        <v>0</v>
      </c>
      <c r="E49" s="19">
        <f>C49*D49</f>
        <v>0</v>
      </c>
      <c r="F49" s="18">
        <v>0</v>
      </c>
      <c r="G49" s="18">
        <v>0</v>
      </c>
      <c r="H49" s="18">
        <f t="shared" si="2"/>
        <v>0</v>
      </c>
      <c r="I49" s="7"/>
      <c r="J49" s="42" t="s">
        <v>53</v>
      </c>
    </row>
    <row r="50" s="1" customFormat="1" customHeight="1" spans="1:10">
      <c r="A50" s="21"/>
      <c r="B50" s="22" t="s">
        <v>54</v>
      </c>
      <c r="C50" s="23">
        <f>SUM(C49)</f>
        <v>0</v>
      </c>
      <c r="D50" s="24">
        <f>SUM(D49)</f>
        <v>0</v>
      </c>
      <c r="E50" s="24">
        <f>SUM(E49)</f>
        <v>0</v>
      </c>
      <c r="F50" s="23">
        <f>SUM(F49:F49)</f>
        <v>0</v>
      </c>
      <c r="G50" s="23">
        <f>SUM(G49:G49)</f>
        <v>0</v>
      </c>
      <c r="H50" s="23">
        <f>SUM(H49:H49)</f>
        <v>0</v>
      </c>
      <c r="I50" s="43"/>
      <c r="J50" s="42"/>
    </row>
    <row r="51" customHeight="1" spans="1:10">
      <c r="A51" s="25">
        <v>10</v>
      </c>
      <c r="B51" s="26" t="s">
        <v>55</v>
      </c>
      <c r="C51" s="18">
        <v>0</v>
      </c>
      <c r="D51" s="6">
        <v>0</v>
      </c>
      <c r="E51" s="19">
        <v>0</v>
      </c>
      <c r="F51" s="18">
        <v>141</v>
      </c>
      <c r="G51" s="18">
        <v>0</v>
      </c>
      <c r="H51" s="18">
        <f t="shared" ref="H51:H58" si="3">F51+G51</f>
        <v>141</v>
      </c>
      <c r="I51" s="7" t="s">
        <v>56</v>
      </c>
      <c r="J51" s="48"/>
    </row>
    <row r="52" customHeight="1" spans="1:10">
      <c r="A52" s="28"/>
      <c r="B52" s="29"/>
      <c r="C52" s="18">
        <v>0</v>
      </c>
      <c r="D52" s="6">
        <v>0</v>
      </c>
      <c r="E52" s="19">
        <v>0</v>
      </c>
      <c r="F52" s="18">
        <v>42</v>
      </c>
      <c r="G52" s="18">
        <v>0</v>
      </c>
      <c r="H52" s="18">
        <f t="shared" si="3"/>
        <v>42</v>
      </c>
      <c r="I52" s="7" t="s">
        <v>57</v>
      </c>
      <c r="J52" s="48"/>
    </row>
    <row r="53" customHeight="1" spans="1:10">
      <c r="A53" s="28"/>
      <c r="B53" s="29"/>
      <c r="C53" s="31">
        <v>0</v>
      </c>
      <c r="D53" s="6">
        <v>0</v>
      </c>
      <c r="E53" s="19">
        <v>0</v>
      </c>
      <c r="F53" s="31">
        <v>121</v>
      </c>
      <c r="G53" s="31">
        <v>0</v>
      </c>
      <c r="H53" s="31">
        <f t="shared" si="3"/>
        <v>121</v>
      </c>
      <c r="I53" s="49" t="s">
        <v>58</v>
      </c>
      <c r="J53" s="48"/>
    </row>
    <row r="54" s="1" customFormat="1" customHeight="1" spans="1:10">
      <c r="A54" s="32"/>
      <c r="B54" s="29"/>
      <c r="C54" s="18">
        <v>0</v>
      </c>
      <c r="D54" s="6">
        <v>0</v>
      </c>
      <c r="E54" s="19">
        <v>0</v>
      </c>
      <c r="F54" s="33">
        <f>572.83+468</f>
        <v>1040.83</v>
      </c>
      <c r="G54" s="31">
        <v>0</v>
      </c>
      <c r="H54" s="31">
        <f t="shared" si="3"/>
        <v>1040.83</v>
      </c>
      <c r="I54" s="50" t="s">
        <v>59</v>
      </c>
      <c r="J54" s="48"/>
    </row>
    <row r="55" s="1" customFormat="1" customHeight="1" spans="1:10">
      <c r="A55" s="32"/>
      <c r="B55" s="29"/>
      <c r="C55" s="18"/>
      <c r="D55" s="6"/>
      <c r="E55" s="19"/>
      <c r="F55" s="33">
        <v>2190</v>
      </c>
      <c r="G55" s="31">
        <v>0</v>
      </c>
      <c r="H55" s="31">
        <f t="shared" si="3"/>
        <v>2190</v>
      </c>
      <c r="I55" s="50" t="s">
        <v>60</v>
      </c>
      <c r="J55" s="48"/>
    </row>
    <row r="56" s="1" customFormat="1" customHeight="1" spans="1:10">
      <c r="A56" s="32"/>
      <c r="B56" s="29"/>
      <c r="C56" s="18"/>
      <c r="D56" s="6"/>
      <c r="E56" s="19"/>
      <c r="F56" s="33">
        <v>2072</v>
      </c>
      <c r="G56" s="31">
        <v>0</v>
      </c>
      <c r="H56" s="31">
        <f t="shared" si="3"/>
        <v>2072</v>
      </c>
      <c r="I56" s="50" t="s">
        <v>42</v>
      </c>
      <c r="J56" s="48"/>
    </row>
    <row r="57" s="1" customFormat="1" customHeight="1" spans="1:10">
      <c r="A57" s="34"/>
      <c r="B57" s="35"/>
      <c r="C57" s="18">
        <v>0</v>
      </c>
      <c r="D57" s="6">
        <v>0</v>
      </c>
      <c r="E57" s="19">
        <v>0</v>
      </c>
      <c r="F57" s="33">
        <v>601</v>
      </c>
      <c r="G57" s="31">
        <v>0</v>
      </c>
      <c r="H57" s="31">
        <f t="shared" si="3"/>
        <v>601</v>
      </c>
      <c r="I57" s="50" t="s">
        <v>61</v>
      </c>
      <c r="J57" s="48"/>
    </row>
    <row r="58" s="1" customFormat="1" customHeight="1" spans="1:10">
      <c r="A58" s="21"/>
      <c r="B58" s="22" t="s">
        <v>62</v>
      </c>
      <c r="C58" s="23">
        <f>C51</f>
        <v>0</v>
      </c>
      <c r="D58" s="24">
        <f>D51</f>
        <v>0</v>
      </c>
      <c r="E58" s="24">
        <f>E51</f>
        <v>0</v>
      </c>
      <c r="F58" s="23">
        <f>SUM(F51:F57)</f>
        <v>6207.83</v>
      </c>
      <c r="G58" s="23">
        <f>SUM(G51:G51)</f>
        <v>0</v>
      </c>
      <c r="H58" s="23">
        <f t="shared" si="3"/>
        <v>6207.83</v>
      </c>
      <c r="I58" s="43"/>
      <c r="J58" s="48"/>
    </row>
    <row r="59" customHeight="1" spans="1:10">
      <c r="A59" s="21"/>
      <c r="B59" s="22" t="s">
        <v>63</v>
      </c>
      <c r="C59" s="23">
        <f>SUM(C58,C50,C48,C46,C44,C42,C20,C17,C15,C13)</f>
        <v>0</v>
      </c>
      <c r="D59" s="24">
        <f>SUM(D58,D50,D48,D46,D44,D42,D20,D17,D15,D13)</f>
        <v>0</v>
      </c>
      <c r="E59" s="24">
        <f>SUM(E58,E50,E48,E46,E44,E42,E20,E17,E15,E13)</f>
        <v>0</v>
      </c>
      <c r="F59" s="23">
        <f>SUM(F58,F50,F48,F46,F44,F42,F20,F17,F15,F13)</f>
        <v>19963.64</v>
      </c>
      <c r="G59" s="23">
        <f>SUM(G58,G50,G48,G46,G44,G42,G20,G17,G15,G13)</f>
        <v>545</v>
      </c>
      <c r="H59" s="23">
        <f>H13+H17+H15+H20+H42+H44+H46+H48+H50+H58</f>
        <v>20508.64</v>
      </c>
      <c r="I59" s="43"/>
      <c r="J59" s="51"/>
    </row>
    <row r="63" customHeight="1" spans="1:9">
      <c r="A63" s="36" t="s">
        <v>64</v>
      </c>
      <c r="B63" s="37"/>
      <c r="C63" s="38" t="s">
        <v>65</v>
      </c>
      <c r="D63" s="38"/>
      <c r="E63" s="38" t="s">
        <v>66</v>
      </c>
      <c r="F63" s="38"/>
      <c r="G63" s="38" t="s">
        <v>67</v>
      </c>
      <c r="H63" s="38"/>
      <c r="I63" s="52" t="s">
        <v>68</v>
      </c>
    </row>
    <row r="64" customHeight="1" spans="1:9">
      <c r="A64" s="39">
        <f>E59</f>
        <v>0</v>
      </c>
      <c r="B64" s="40"/>
      <c r="C64" s="40">
        <f>H59</f>
        <v>20508.64</v>
      </c>
      <c r="D64" s="40"/>
      <c r="E64" s="40">
        <f>F59</f>
        <v>19963.64</v>
      </c>
      <c r="F64" s="40"/>
      <c r="G64" s="40">
        <f>G59</f>
        <v>545</v>
      </c>
      <c r="H64" s="40"/>
      <c r="I64" s="53">
        <f>A64-C64</f>
        <v>-20508.64</v>
      </c>
    </row>
    <row r="66" customHeight="1" spans="1:9">
      <c r="A66" s="54" t="s">
        <v>69</v>
      </c>
      <c r="B66" s="1"/>
      <c r="C66" s="55" t="s">
        <v>70</v>
      </c>
      <c r="D66" s="54"/>
      <c r="E66" s="54" t="s">
        <v>71</v>
      </c>
      <c r="F66" s="54"/>
      <c r="G66" s="54" t="s">
        <v>72</v>
      </c>
      <c r="H66" s="54"/>
      <c r="I66" s="1"/>
    </row>
  </sheetData>
  <mergeCells count="41">
    <mergeCell ref="C2:H2"/>
    <mergeCell ref="C6:E6"/>
    <mergeCell ref="F6:I6"/>
    <mergeCell ref="A63:B63"/>
    <mergeCell ref="C63:D63"/>
    <mergeCell ref="G63:H63"/>
    <mergeCell ref="A64:B64"/>
    <mergeCell ref="C64:D64"/>
    <mergeCell ref="G64:H64"/>
    <mergeCell ref="A6:A7"/>
    <mergeCell ref="A8:A12"/>
    <mergeCell ref="A18:A19"/>
    <mergeCell ref="A21:A41"/>
    <mergeCell ref="A51:A57"/>
    <mergeCell ref="B6:B7"/>
    <mergeCell ref="B8:B12"/>
    <mergeCell ref="B18:B19"/>
    <mergeCell ref="B21:B41"/>
    <mergeCell ref="B51:B57"/>
    <mergeCell ref="C8:C12"/>
    <mergeCell ref="C18:C19"/>
    <mergeCell ref="C21:C41"/>
    <mergeCell ref="D8:D12"/>
    <mergeCell ref="D18:D19"/>
    <mergeCell ref="D21:D41"/>
    <mergeCell ref="E8:E12"/>
    <mergeCell ref="E18:E19"/>
    <mergeCell ref="E21:E41"/>
    <mergeCell ref="J4:J5"/>
    <mergeCell ref="J6:J7"/>
    <mergeCell ref="J8:J13"/>
    <mergeCell ref="J14:J15"/>
    <mergeCell ref="J16:J17"/>
    <mergeCell ref="J18:J20"/>
    <mergeCell ref="J21:J42"/>
    <mergeCell ref="J43:J44"/>
    <mergeCell ref="J45:J46"/>
    <mergeCell ref="J47:J48"/>
    <mergeCell ref="J49:J50"/>
    <mergeCell ref="J51:J58"/>
    <mergeCell ref="H4:I5"/>
  </mergeCells>
  <pageMargins left="0.699305555555556" right="0.699305555555556" top="0.75" bottom="0.75" header="0.3" footer="0.3"/>
  <pageSetup paperSize="9" scale="52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员工报销明细(借款)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WPS_1697102851</cp:lastModifiedBy>
  <dcterms:created xsi:type="dcterms:W3CDTF">2020-12-24T06:25:00Z</dcterms:created>
  <dcterms:modified xsi:type="dcterms:W3CDTF">2025-07-11T09:01:13Z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D53F3C502092432387FA4354E545CC13_12</vt:lpwstr>
  </property>
</Properties>
</file>