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E878250E-A6A8-6A41-81D9-1537C1E5209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预算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7" i="3"/>
  <c r="H18" i="3"/>
  <c r="H19" i="3"/>
  <c r="H20" i="3"/>
  <c r="H21" i="3"/>
  <c r="H22" i="3"/>
  <c r="H23" i="3"/>
  <c r="H24" i="3"/>
  <c r="H25" i="3"/>
  <c r="H26" i="3"/>
  <c r="H3" i="3"/>
  <c r="H4" i="3"/>
  <c r="H5" i="3"/>
  <c r="H6" i="3"/>
  <c r="H7" i="3"/>
  <c r="H29" i="3"/>
  <c r="H8" i="3"/>
  <c r="H9" i="3"/>
  <c r="H10" i="3"/>
  <c r="H11" i="3"/>
  <c r="H12" i="3"/>
  <c r="H13" i="3"/>
  <c r="H14" i="3"/>
  <c r="H15" i="3"/>
  <c r="H27" i="3"/>
  <c r="H28" i="3"/>
  <c r="H30" i="3"/>
  <c r="H32" i="3"/>
  <c r="H31" i="3"/>
  <c r="H33" i="3"/>
  <c r="H34" i="3"/>
  <c r="H35" i="3"/>
  <c r="H36" i="3"/>
  <c r="H37" i="3"/>
  <c r="H38" i="3"/>
  <c r="H39" i="3"/>
</calcChain>
</file>

<file path=xl/sharedStrings.xml><?xml version="1.0" encoding="utf-8"?>
<sst xmlns="http://schemas.openxmlformats.org/spreadsheetml/2006/main" count="130" uniqueCount="77">
  <si>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</si>
  <si>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</si>
  <si>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</si>
  <si>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</si>
  <si>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</si>
  <si>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</si>
  <si>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</si>
  <si>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</si>
  <si>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</si>
  <si>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酒店</t>
  </si>
  <si>
    <t>间</t>
  </si>
  <si>
    <t>辆</t>
  </si>
  <si>
    <t>服务费</t>
  </si>
  <si>
    <t>用车</t>
    <phoneticPr fontId="10" type="noConversion"/>
  </si>
  <si>
    <t>趟</t>
    <phoneticPr fontId="10" type="noConversion"/>
  </si>
  <si>
    <t>天</t>
    <phoneticPr fontId="10" type="noConversion"/>
  </si>
  <si>
    <t>次</t>
    <phoneticPr fontId="10" type="noConversion"/>
  </si>
  <si>
    <t>预算单</t>
    <phoneticPr fontId="10" type="noConversion"/>
  </si>
  <si>
    <t>用餐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</si>
  <si>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</si>
  <si>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</si>
  <si>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</si>
  <si>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酒店内小计</t>
    <phoneticPr fontId="10" type="noConversion"/>
  </si>
  <si>
    <t>酒店外小计</t>
    <phoneticPr fontId="10" type="noConversion"/>
  </si>
  <si>
    <t>工作人员</t>
    <phoneticPr fontId="10" type="noConversion"/>
  </si>
  <si>
    <t>人</t>
    <phoneticPr fontId="10" type="noConversion"/>
  </si>
  <si>
    <t>晚</t>
    <phoneticPr fontId="10" type="noConversion"/>
  </si>
  <si>
    <t>其他</t>
    <phoneticPr fontId="10" type="noConversion"/>
  </si>
  <si>
    <t>易拉宝</t>
    <phoneticPr fontId="10" type="noConversion"/>
  </si>
  <si>
    <t>个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</si>
  <si>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</si>
  <si>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</si>
  <si>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</si>
  <si>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北京 12.1 大床</t>
    <phoneticPr fontId="10" type="noConversion"/>
  </si>
  <si>
    <t>重庆 12.4-12.7</t>
    <phoneticPr fontId="10" type="noConversion"/>
  </si>
  <si>
    <t>北京 12.1 晚餐</t>
    <phoneticPr fontId="10" type="noConversion"/>
  </si>
  <si>
    <t>石家庄 12.2 午餐</t>
    <phoneticPr fontId="10" type="noConversion"/>
  </si>
  <si>
    <t>重庆、7座商务，接机</t>
    <phoneticPr fontId="10" type="noConversion"/>
  </si>
  <si>
    <t>重庆、7座商务，全天包车</t>
    <phoneticPr fontId="10" type="noConversion"/>
  </si>
  <si>
    <t>12.5-12.6 按全天包车预计，8小时100公里，超时80/小时，超公里10/公里</t>
    <phoneticPr fontId="10" type="noConversion"/>
  </si>
  <si>
    <t>12.4 按全天包车预计，8小时100公里，超时80/小时，超公里10/公里</t>
    <phoneticPr fontId="10" type="noConversion"/>
  </si>
  <si>
    <t>12.7 送机</t>
    <phoneticPr fontId="10" type="noConversion"/>
  </si>
  <si>
    <t>重庆、7座商务，送机</t>
    <phoneticPr fontId="10" type="noConversion"/>
  </si>
  <si>
    <t>重庆 12.5 午餐</t>
    <phoneticPr fontId="10" type="noConversion"/>
  </si>
  <si>
    <t>南京 12.3 午餐</t>
    <phoneticPr fontId="10" type="noConversion"/>
  </si>
  <si>
    <t>深圳 12.4 午餐</t>
    <phoneticPr fontId="10" type="noConversion"/>
  </si>
  <si>
    <t>重庆 12.6 晚餐</t>
    <phoneticPr fontId="10" type="noConversion"/>
  </si>
  <si>
    <t>医院 盒饭 晚餐/午餐</t>
    <phoneticPr fontId="10" type="noConversion"/>
  </si>
  <si>
    <t>石家庄 12.2 大床</t>
    <phoneticPr fontId="10" type="noConversion"/>
  </si>
  <si>
    <t>深圳 12.3 大床</t>
    <phoneticPr fontId="10" type="noConversion"/>
  </si>
  <si>
    <t>石家庄 7座商务，包车</t>
    <phoneticPr fontId="10" type="noConversion"/>
  </si>
  <si>
    <t>份</t>
    <phoneticPr fontId="10" type="noConversion"/>
  </si>
  <si>
    <t>打印资料</t>
    <phoneticPr fontId="10" type="noConversion"/>
  </si>
  <si>
    <t>30页*2套*5家中心</t>
    <phoneticPr fontId="10" type="noConversion"/>
  </si>
  <si>
    <t>页</t>
    <phoneticPr fontId="10" type="noConversion"/>
  </si>
  <si>
    <t>北京京都信苑饭店</t>
    <phoneticPr fontId="10" type="noConversion"/>
  </si>
  <si>
    <t>石家庄西美酒店</t>
    <phoneticPr fontId="10" type="noConversion"/>
  </si>
  <si>
    <t>深圳后海木棉花酒店</t>
    <phoneticPr fontId="10" type="noConversion"/>
  </si>
  <si>
    <t>重庆富丽戴斯温德姆</t>
    <phoneticPr fontId="10" type="noConversion"/>
  </si>
  <si>
    <t>12.2石家庄晚餐、12.3京晚餐、12.4深圳晚餐、12.5重庆晚餐、12.6重庆午餐</t>
    <phoneticPr fontId="10" type="noConversion"/>
  </si>
  <si>
    <t>12.2 按全天包车，8小时100公里，超时80/小时，超公里10/公里</t>
    <phoneticPr fontId="10" type="noConversion"/>
  </si>
  <si>
    <t>深圳、7座商务，接机</t>
    <phoneticPr fontId="10" type="noConversion"/>
  </si>
  <si>
    <t>12.3 深圳接机</t>
    <phoneticPr fontId="10" type="noConversion"/>
  </si>
  <si>
    <t>深圳、7座商务，全天包车</t>
    <phoneticPr fontId="10" type="noConversion"/>
  </si>
  <si>
    <t>12.4 重庆接机</t>
    <phoneticPr fontId="10" type="noConversion"/>
  </si>
  <si>
    <t>北京、7座商务，送站</t>
    <phoneticPr fontId="10" type="noConversion"/>
  </si>
  <si>
    <t>12.2 送火车站</t>
    <phoneticPr fontId="10" type="noConversion"/>
  </si>
  <si>
    <t>12.4深圳</t>
    <phoneticPr fontId="10" type="noConversion"/>
  </si>
  <si>
    <t>12.3南京</t>
    <phoneticPr fontId="10" type="noConversion"/>
  </si>
  <si>
    <t>12.2石家庄</t>
    <phoneticPr fontId="10" type="noConversion"/>
  </si>
  <si>
    <t>12.5-12.6重庆</t>
    <phoneticPr fontId="10" type="noConversion"/>
  </si>
  <si>
    <t>南京、7座商务，包车</t>
    <phoneticPr fontId="10" type="noConversion"/>
  </si>
  <si>
    <t>12.3 南京全天包车，8小时100公里，超时80/小时，超公里10/公里</t>
    <phoneticPr fontId="10" type="noConversion"/>
  </si>
  <si>
    <t>北京、7座商务，接机</t>
    <phoneticPr fontId="10" type="noConversion"/>
  </si>
  <si>
    <t>12.1 大兴机场接机</t>
    <phoneticPr fontId="10" type="noConversion"/>
  </si>
  <si>
    <t>12.3 送站</t>
    <phoneticPr fontId="10" type="noConversion"/>
  </si>
  <si>
    <t>石家庄 7座商务，送机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</si>
</sst>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 (正文)"/>
      <family val="1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5" fillId="2" borderId="2" xfId="2" applyFont="1" applyFill="1" applyBorder="1" applyAlignment="1">
      <alignment horizontal="left" vertical="center" wrapText="1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58" fontId="13" fillId="2" borderId="2" xfId="2" applyNumberFormat="1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16" zoomScale="140" zoomScaleNormal="140" workbookViewId="0">
      <selection activeCell="G17" sqref="G17"/>
    </sheetView>
  </sheetViews>
  <sheetFormatPr baseColWidth="10" defaultColWidth="9" defaultRowHeight="14"/>
  <cols>
    <col min="1" max="1" width="19.6640625" style="23" customWidth="1"/>
    <col min="2" max="2" width="25" style="23" customWidth="1"/>
    <col min="3" max="5" width="5" style="19" customWidth="1"/>
    <col min="6" max="6" width="6.83203125" style="19" customWidth="1"/>
    <col min="7" max="7" width="9" style="19"/>
    <col min="8" max="8" width="14" style="19" customWidth="1"/>
    <col min="9" max="9" width="59.1640625" style="23" customWidth="1"/>
    <col min="10" max="16384" width="9" style="23"/>
  </cols>
  <sheetData>
    <row r="1" spans="1:9" ht="37" customHeight="1">
      <c r="A1" s="41" t="s">
        <v>17</v>
      </c>
      <c r="B1" s="41"/>
      <c r="C1" s="41"/>
      <c r="D1" s="41"/>
      <c r="E1" s="41"/>
      <c r="F1" s="41"/>
      <c r="G1" s="41"/>
      <c r="H1" s="41"/>
      <c r="I1" s="41"/>
    </row>
    <row r="2" spans="1:9" ht="1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</row>
    <row r="3" spans="1:9" ht="20" customHeight="1">
      <c r="A3" s="44" t="s">
        <v>9</v>
      </c>
      <c r="B3" s="38" t="s">
        <v>33</v>
      </c>
      <c r="C3" s="14">
        <v>1</v>
      </c>
      <c r="D3" s="14" t="s">
        <v>10</v>
      </c>
      <c r="E3" s="14">
        <v>1</v>
      </c>
      <c r="F3" s="14" t="s">
        <v>26</v>
      </c>
      <c r="G3" s="14">
        <v>740</v>
      </c>
      <c r="H3" s="14">
        <f>C3*E3*G3</f>
        <v>740</v>
      </c>
      <c r="I3" s="4" t="s">
        <v>55</v>
      </c>
    </row>
    <row r="4" spans="1:9" ht="20" customHeight="1">
      <c r="A4" s="45"/>
      <c r="B4" s="38" t="s">
        <v>48</v>
      </c>
      <c r="C4" s="35">
        <v>3</v>
      </c>
      <c r="D4" s="35" t="s">
        <v>10</v>
      </c>
      <c r="E4" s="35">
        <v>1</v>
      </c>
      <c r="F4" s="35" t="s">
        <v>26</v>
      </c>
      <c r="G4" s="35">
        <v>529</v>
      </c>
      <c r="H4" s="35">
        <f t="shared" ref="H4" si="0">C4*E4*G4</f>
        <v>1587</v>
      </c>
      <c r="I4" s="40" t="s">
        <v>56</v>
      </c>
    </row>
    <row r="5" spans="1:9" ht="20" customHeight="1">
      <c r="A5" s="45"/>
      <c r="B5" s="38" t="s">
        <v>49</v>
      </c>
      <c r="C5" s="35">
        <v>3</v>
      </c>
      <c r="D5" s="35" t="s">
        <v>10</v>
      </c>
      <c r="E5" s="35">
        <v>1</v>
      </c>
      <c r="F5" s="35" t="s">
        <v>26</v>
      </c>
      <c r="G5" s="35">
        <v>948</v>
      </c>
      <c r="H5" s="35">
        <f t="shared" ref="H5" si="1">C5*E5*G5</f>
        <v>2844</v>
      </c>
      <c r="I5" s="40" t="s">
        <v>57</v>
      </c>
    </row>
    <row r="6" spans="1:9" ht="20" customHeight="1">
      <c r="A6" s="45"/>
      <c r="B6" s="38" t="s">
        <v>34</v>
      </c>
      <c r="C6" s="35">
        <v>3</v>
      </c>
      <c r="D6" s="35" t="s">
        <v>10</v>
      </c>
      <c r="E6" s="35">
        <v>3</v>
      </c>
      <c r="F6" s="35" t="s">
        <v>26</v>
      </c>
      <c r="G6" s="35">
        <v>488</v>
      </c>
      <c r="H6" s="35">
        <f t="shared" ref="H6" si="2">C6*E6*G6</f>
        <v>4392</v>
      </c>
      <c r="I6" s="40" t="s">
        <v>58</v>
      </c>
    </row>
    <row r="7" spans="1:9" ht="20" customHeight="1">
      <c r="A7" s="46"/>
      <c r="B7" s="47" t="s">
        <v>30</v>
      </c>
      <c r="C7" s="48"/>
      <c r="D7" s="48"/>
      <c r="E7" s="48"/>
      <c r="F7" s="48"/>
      <c r="G7" s="49"/>
      <c r="H7" s="25">
        <f>SUM(H3:H6)</f>
        <v>9563</v>
      </c>
      <c r="I7" s="30"/>
    </row>
    <row r="8" spans="1:9" ht="18" customHeight="1">
      <c r="A8" s="44" t="s">
        <v>18</v>
      </c>
      <c r="B8" s="38" t="s">
        <v>35</v>
      </c>
      <c r="C8" s="39">
        <v>1</v>
      </c>
      <c r="D8" s="39" t="s">
        <v>7</v>
      </c>
      <c r="E8" s="39">
        <v>1</v>
      </c>
      <c r="F8" s="39" t="s">
        <v>8</v>
      </c>
      <c r="G8" s="39">
        <v>300</v>
      </c>
      <c r="H8" s="39">
        <f>C8*E8*G8</f>
        <v>300</v>
      </c>
      <c r="I8" s="34"/>
    </row>
    <row r="9" spans="1:9" ht="18" customHeight="1">
      <c r="A9" s="45"/>
      <c r="B9" s="2" t="s">
        <v>36</v>
      </c>
      <c r="C9" s="14">
        <v>3</v>
      </c>
      <c r="D9" s="14" t="s">
        <v>7</v>
      </c>
      <c r="E9" s="14">
        <v>1</v>
      </c>
      <c r="F9" s="14" t="s">
        <v>8</v>
      </c>
      <c r="G9" s="14">
        <v>300</v>
      </c>
      <c r="H9" s="14">
        <f t="shared" ref="H9:H10" si="3">C9*E9*G9</f>
        <v>900</v>
      </c>
      <c r="I9" s="3"/>
    </row>
    <row r="10" spans="1:9" ht="18" customHeight="1">
      <c r="A10" s="45"/>
      <c r="B10" s="2" t="s">
        <v>44</v>
      </c>
      <c r="C10" s="14">
        <v>3</v>
      </c>
      <c r="D10" s="14" t="s">
        <v>7</v>
      </c>
      <c r="E10" s="14">
        <v>1</v>
      </c>
      <c r="F10" s="14" t="s">
        <v>8</v>
      </c>
      <c r="G10" s="14">
        <v>300</v>
      </c>
      <c r="H10" s="14">
        <f t="shared" si="3"/>
        <v>900</v>
      </c>
      <c r="I10" s="3"/>
    </row>
    <row r="11" spans="1:9" ht="18" customHeight="1">
      <c r="A11" s="45"/>
      <c r="B11" s="2" t="s">
        <v>45</v>
      </c>
      <c r="C11" s="14">
        <v>3</v>
      </c>
      <c r="D11" s="14" t="s">
        <v>7</v>
      </c>
      <c r="E11" s="14">
        <v>1</v>
      </c>
      <c r="F11" s="14" t="s">
        <v>8</v>
      </c>
      <c r="G11" s="14">
        <v>300</v>
      </c>
      <c r="H11" s="14">
        <f t="shared" ref="H11" si="4">C11*E11*G11</f>
        <v>900</v>
      </c>
      <c r="I11" s="3"/>
    </row>
    <row r="12" spans="1:9" ht="18" customHeight="1">
      <c r="A12" s="45"/>
      <c r="B12" s="2" t="s">
        <v>43</v>
      </c>
      <c r="C12" s="14">
        <v>3</v>
      </c>
      <c r="D12" s="14" t="s">
        <v>7</v>
      </c>
      <c r="E12" s="14">
        <v>1</v>
      </c>
      <c r="F12" s="14" t="s">
        <v>8</v>
      </c>
      <c r="G12" s="14">
        <v>300</v>
      </c>
      <c r="H12" s="14">
        <f t="shared" ref="H12" si="5">C12*E12*G12</f>
        <v>900</v>
      </c>
      <c r="I12" s="3"/>
    </row>
    <row r="13" spans="1:9" ht="18" customHeight="1">
      <c r="A13" s="45"/>
      <c r="B13" s="2" t="s">
        <v>46</v>
      </c>
      <c r="C13" s="14">
        <v>3</v>
      </c>
      <c r="D13" s="14" t="s">
        <v>7</v>
      </c>
      <c r="E13" s="14">
        <v>1</v>
      </c>
      <c r="F13" s="14" t="s">
        <v>8</v>
      </c>
      <c r="G13" s="14">
        <v>300</v>
      </c>
      <c r="H13" s="14">
        <f t="shared" ref="H13" si="6">C13*E13*G13</f>
        <v>900</v>
      </c>
      <c r="I13" s="3"/>
    </row>
    <row r="14" spans="1:9" ht="18" customHeight="1">
      <c r="A14" s="45"/>
      <c r="B14" s="2" t="s">
        <v>47</v>
      </c>
      <c r="C14" s="14">
        <v>20</v>
      </c>
      <c r="D14" s="14" t="s">
        <v>7</v>
      </c>
      <c r="E14" s="14">
        <v>5</v>
      </c>
      <c r="F14" s="14" t="s">
        <v>8</v>
      </c>
      <c r="G14" s="14">
        <v>150</v>
      </c>
      <c r="H14" s="14">
        <f t="shared" ref="H14" si="7">C14*E14*G14</f>
        <v>15000</v>
      </c>
      <c r="I14" s="3" t="s">
        <v>59</v>
      </c>
    </row>
    <row r="15" spans="1:9" ht="18" customHeight="1">
      <c r="A15" s="46"/>
      <c r="B15" s="47" t="s">
        <v>30</v>
      </c>
      <c r="C15" s="48"/>
      <c r="D15" s="48"/>
      <c r="E15" s="48"/>
      <c r="F15" s="48"/>
      <c r="G15" s="49"/>
      <c r="H15" s="25">
        <f>SUM(H8:H14)</f>
        <v>19800</v>
      </c>
      <c r="I15" s="3"/>
    </row>
    <row r="16" spans="1:9" ht="18" customHeight="1">
      <c r="A16" s="50" t="s">
        <v>13</v>
      </c>
      <c r="B16" s="36" t="s">
        <v>73</v>
      </c>
      <c r="C16" s="37">
        <v>1</v>
      </c>
      <c r="D16" s="37" t="s">
        <v>11</v>
      </c>
      <c r="E16" s="37">
        <v>1</v>
      </c>
      <c r="F16" s="37" t="s">
        <v>15</v>
      </c>
      <c r="G16" s="37">
        <v>630</v>
      </c>
      <c r="H16" s="14">
        <f t="shared" ref="H16:H19" si="8">C16*E16*G16</f>
        <v>630</v>
      </c>
      <c r="I16" s="4" t="s">
        <v>74</v>
      </c>
    </row>
    <row r="17" spans="1:9" ht="18" customHeight="1">
      <c r="A17" s="51"/>
      <c r="B17" s="36" t="s">
        <v>65</v>
      </c>
      <c r="C17" s="37">
        <v>1</v>
      </c>
      <c r="D17" s="37" t="s">
        <v>11</v>
      </c>
      <c r="E17" s="37">
        <v>1</v>
      </c>
      <c r="F17" s="37" t="s">
        <v>14</v>
      </c>
      <c r="G17" s="37">
        <v>380</v>
      </c>
      <c r="H17" s="14">
        <f t="shared" ref="H17:H18" si="9">C17*E17*G17</f>
        <v>380</v>
      </c>
      <c r="I17" s="4" t="s">
        <v>66</v>
      </c>
    </row>
    <row r="18" spans="1:9" ht="18" customHeight="1">
      <c r="A18" s="51"/>
      <c r="B18" s="36" t="s">
        <v>50</v>
      </c>
      <c r="C18" s="37">
        <v>1</v>
      </c>
      <c r="D18" s="37" t="s">
        <v>11</v>
      </c>
      <c r="E18" s="37">
        <v>1</v>
      </c>
      <c r="F18" s="37" t="s">
        <v>15</v>
      </c>
      <c r="G18" s="37">
        <v>950</v>
      </c>
      <c r="H18" s="14">
        <f t="shared" si="9"/>
        <v>950</v>
      </c>
      <c r="I18" s="4" t="s">
        <v>60</v>
      </c>
    </row>
    <row r="19" spans="1:9" ht="18" customHeight="1">
      <c r="A19" s="51"/>
      <c r="B19" s="36" t="s">
        <v>76</v>
      </c>
      <c r="C19" s="37">
        <v>1</v>
      </c>
      <c r="D19" s="37" t="s">
        <v>11</v>
      </c>
      <c r="E19" s="37">
        <v>1</v>
      </c>
      <c r="F19" s="37" t="s">
        <v>15</v>
      </c>
      <c r="G19" s="37">
        <v>350</v>
      </c>
      <c r="H19" s="14">
        <f t="shared" si="8"/>
        <v>350</v>
      </c>
      <c r="I19" s="4" t="s">
        <v>75</v>
      </c>
    </row>
    <row r="20" spans="1:9" ht="18" customHeight="1">
      <c r="A20" s="51"/>
      <c r="B20" s="36" t="s">
        <v>71</v>
      </c>
      <c r="C20" s="37">
        <v>1</v>
      </c>
      <c r="D20" s="37" t="s">
        <v>11</v>
      </c>
      <c r="E20" s="37">
        <v>1</v>
      </c>
      <c r="F20" s="37" t="s">
        <v>14</v>
      </c>
      <c r="G20" s="37">
        <v>950</v>
      </c>
      <c r="H20" s="14">
        <f t="shared" ref="H20:H21" si="10">C20*E20*G20</f>
        <v>950</v>
      </c>
      <c r="I20" s="4" t="s">
        <v>72</v>
      </c>
    </row>
    <row r="21" spans="1:9" ht="18" customHeight="1">
      <c r="A21" s="51"/>
      <c r="B21" s="36" t="s">
        <v>61</v>
      </c>
      <c r="C21" s="37">
        <v>1</v>
      </c>
      <c r="D21" s="37" t="s">
        <v>11</v>
      </c>
      <c r="E21" s="37">
        <v>1</v>
      </c>
      <c r="F21" s="37" t="s">
        <v>14</v>
      </c>
      <c r="G21" s="37">
        <v>342</v>
      </c>
      <c r="H21" s="14">
        <f t="shared" si="10"/>
        <v>342</v>
      </c>
      <c r="I21" s="4" t="s">
        <v>62</v>
      </c>
    </row>
    <row r="22" spans="1:9" ht="18" customHeight="1">
      <c r="A22" s="51"/>
      <c r="B22" s="36" t="s">
        <v>63</v>
      </c>
      <c r="C22" s="37">
        <v>1</v>
      </c>
      <c r="D22" s="37" t="s">
        <v>11</v>
      </c>
      <c r="E22" s="37">
        <v>1</v>
      </c>
      <c r="F22" s="37" t="s">
        <v>15</v>
      </c>
      <c r="G22" s="37">
        <v>1080</v>
      </c>
      <c r="H22" s="14">
        <f t="shared" ref="H22:H27" si="11">C22*E22*G22</f>
        <v>1080</v>
      </c>
      <c r="I22" s="32" t="s">
        <v>40</v>
      </c>
    </row>
    <row r="23" spans="1:9" ht="18" customHeight="1">
      <c r="A23" s="51"/>
      <c r="B23" s="36" t="s">
        <v>37</v>
      </c>
      <c r="C23" s="37">
        <v>1</v>
      </c>
      <c r="D23" s="37" t="s">
        <v>11</v>
      </c>
      <c r="E23" s="37">
        <v>1</v>
      </c>
      <c r="F23" s="37" t="s">
        <v>14</v>
      </c>
      <c r="G23" s="37">
        <v>320</v>
      </c>
      <c r="H23" s="14">
        <f t="shared" si="11"/>
        <v>320</v>
      </c>
      <c r="I23" s="4" t="s">
        <v>64</v>
      </c>
    </row>
    <row r="24" spans="1:9" ht="18" customHeight="1">
      <c r="A24" s="51"/>
      <c r="B24" s="36" t="s">
        <v>38</v>
      </c>
      <c r="C24" s="37">
        <v>1</v>
      </c>
      <c r="D24" s="37" t="s">
        <v>11</v>
      </c>
      <c r="E24" s="37">
        <v>2</v>
      </c>
      <c r="F24" s="37" t="s">
        <v>15</v>
      </c>
      <c r="G24" s="37">
        <v>900</v>
      </c>
      <c r="H24" s="14">
        <f t="shared" si="11"/>
        <v>1800</v>
      </c>
      <c r="I24" s="4" t="s">
        <v>39</v>
      </c>
    </row>
    <row r="25" spans="1:9" ht="18" customHeight="1">
      <c r="A25" s="51"/>
      <c r="B25" s="36" t="s">
        <v>42</v>
      </c>
      <c r="C25" s="37">
        <v>2</v>
      </c>
      <c r="D25" s="37" t="s">
        <v>11</v>
      </c>
      <c r="E25" s="37">
        <v>1</v>
      </c>
      <c r="F25" s="37" t="s">
        <v>14</v>
      </c>
      <c r="G25" s="37">
        <v>320</v>
      </c>
      <c r="H25" s="14">
        <f t="shared" si="11"/>
        <v>640</v>
      </c>
      <c r="I25" s="4" t="s">
        <v>41</v>
      </c>
    </row>
    <row r="26" spans="1:9" ht="18" customHeight="1">
      <c r="A26" s="52"/>
      <c r="B26" s="47" t="s">
        <v>30</v>
      </c>
      <c r="C26" s="48"/>
      <c r="D26" s="48"/>
      <c r="E26" s="48"/>
      <c r="F26" s="48"/>
      <c r="G26" s="49"/>
      <c r="H26" s="25">
        <f>SUM(H16:H25)</f>
        <v>7442</v>
      </c>
      <c r="I26" s="4"/>
    </row>
    <row r="27" spans="1:9" ht="18" customHeight="1">
      <c r="A27" s="50" t="s">
        <v>27</v>
      </c>
      <c r="B27" s="1" t="s">
        <v>28</v>
      </c>
      <c r="C27" s="15">
        <v>5</v>
      </c>
      <c r="D27" s="15" t="s">
        <v>29</v>
      </c>
      <c r="E27" s="15">
        <v>1</v>
      </c>
      <c r="F27" s="15" t="s">
        <v>16</v>
      </c>
      <c r="G27" s="15">
        <v>300</v>
      </c>
      <c r="H27" s="14">
        <f t="shared" si="11"/>
        <v>1500</v>
      </c>
      <c r="I27" s="4"/>
    </row>
    <row r="28" spans="1:9" ht="18" customHeight="1">
      <c r="A28" s="52"/>
      <c r="B28" s="1" t="s">
        <v>52</v>
      </c>
      <c r="C28" s="15">
        <v>15</v>
      </c>
      <c r="D28" s="15" t="s">
        <v>51</v>
      </c>
      <c r="E28" s="15">
        <v>300</v>
      </c>
      <c r="F28" s="15" t="s">
        <v>54</v>
      </c>
      <c r="G28" s="15">
        <v>2</v>
      </c>
      <c r="H28" s="14">
        <f t="shared" ref="H28" si="12">C28*E28*G28</f>
        <v>9000</v>
      </c>
      <c r="I28" s="4" t="s">
        <v>53</v>
      </c>
    </row>
    <row r="29" spans="1:9" ht="18" customHeight="1">
      <c r="A29" s="43" t="s">
        <v>22</v>
      </c>
      <c r="B29" s="43"/>
      <c r="C29" s="43"/>
      <c r="D29" s="43"/>
      <c r="E29" s="43"/>
      <c r="F29" s="43"/>
      <c r="G29" s="43"/>
      <c r="H29" s="12">
        <f>H7</f>
        <v>9563</v>
      </c>
      <c r="I29" s="20"/>
    </row>
    <row r="30" spans="1:9" ht="18" customHeight="1">
      <c r="A30" s="43" t="s">
        <v>23</v>
      </c>
      <c r="B30" s="43"/>
      <c r="C30" s="43"/>
      <c r="D30" s="43"/>
      <c r="E30" s="43"/>
      <c r="F30" s="43"/>
      <c r="G30" s="43"/>
      <c r="H30" s="12">
        <f>H15+H26+H27+H28</f>
        <v>37742</v>
      </c>
      <c r="I30" s="20"/>
    </row>
    <row r="31" spans="1:9" ht="18" customHeight="1">
      <c r="A31" s="43" t="s">
        <v>12</v>
      </c>
      <c r="B31" s="28" t="s">
        <v>19</v>
      </c>
      <c r="C31" s="12">
        <v>1</v>
      </c>
      <c r="D31" s="12" t="s">
        <v>21</v>
      </c>
      <c r="E31" s="12">
        <v>1</v>
      </c>
      <c r="F31" s="12" t="s">
        <v>16</v>
      </c>
      <c r="G31" s="29">
        <v>7.0000000000000007E-2</v>
      </c>
      <c r="H31" s="12">
        <f>H29*G31</f>
        <v>669.41000000000008</v>
      </c>
      <c r="I31" s="26"/>
    </row>
    <row r="32" spans="1:9" ht="18" customHeight="1">
      <c r="A32" s="43"/>
      <c r="B32" s="21" t="s">
        <v>20</v>
      </c>
      <c r="C32" s="12">
        <v>1</v>
      </c>
      <c r="D32" s="12" t="s">
        <v>21</v>
      </c>
      <c r="E32" s="12">
        <v>1</v>
      </c>
      <c r="F32" s="12" t="s">
        <v>16</v>
      </c>
      <c r="G32" s="29">
        <v>0.09</v>
      </c>
      <c r="H32" s="12">
        <f>H30*G32</f>
        <v>3396.7799999999997</v>
      </c>
      <c r="I32" s="27"/>
    </row>
    <row r="33" spans="1:9" ht="18" customHeight="1">
      <c r="A33" s="31" t="s">
        <v>24</v>
      </c>
      <c r="B33" s="32" t="s">
        <v>69</v>
      </c>
      <c r="C33" s="15">
        <v>1</v>
      </c>
      <c r="D33" s="15" t="s">
        <v>25</v>
      </c>
      <c r="E33" s="15">
        <v>1</v>
      </c>
      <c r="F33" s="15" t="s">
        <v>15</v>
      </c>
      <c r="G33" s="15">
        <v>500</v>
      </c>
      <c r="H33" s="15">
        <f t="shared" ref="H33:H36" si="13">G33*E33*C33</f>
        <v>500</v>
      </c>
      <c r="I33" s="4"/>
    </row>
    <row r="34" spans="1:9" ht="18" customHeight="1">
      <c r="A34" s="31" t="s">
        <v>24</v>
      </c>
      <c r="B34" s="32" t="s">
        <v>68</v>
      </c>
      <c r="C34" s="15">
        <v>1</v>
      </c>
      <c r="D34" s="15" t="s">
        <v>25</v>
      </c>
      <c r="E34" s="15">
        <v>1</v>
      </c>
      <c r="F34" s="15" t="s">
        <v>15</v>
      </c>
      <c r="G34" s="15">
        <v>500</v>
      </c>
      <c r="H34" s="15">
        <f t="shared" si="13"/>
        <v>500</v>
      </c>
      <c r="I34" s="4"/>
    </row>
    <row r="35" spans="1:9" ht="18" customHeight="1">
      <c r="A35" s="31" t="s">
        <v>24</v>
      </c>
      <c r="B35" s="32" t="s">
        <v>67</v>
      </c>
      <c r="C35" s="15">
        <v>1</v>
      </c>
      <c r="D35" s="15" t="s">
        <v>25</v>
      </c>
      <c r="E35" s="15">
        <v>1</v>
      </c>
      <c r="F35" s="15" t="s">
        <v>15</v>
      </c>
      <c r="G35" s="15">
        <v>500</v>
      </c>
      <c r="H35" s="15">
        <f t="shared" si="13"/>
        <v>500</v>
      </c>
      <c r="I35" s="4"/>
    </row>
    <row r="36" spans="1:9" ht="18" customHeight="1">
      <c r="A36" s="31" t="s">
        <v>24</v>
      </c>
      <c r="B36" s="32" t="s">
        <v>70</v>
      </c>
      <c r="C36" s="15">
        <v>1</v>
      </c>
      <c r="D36" s="15" t="s">
        <v>25</v>
      </c>
      <c r="E36" s="15">
        <v>2</v>
      </c>
      <c r="F36" s="15" t="s">
        <v>15</v>
      </c>
      <c r="G36" s="15">
        <v>500</v>
      </c>
      <c r="H36" s="15">
        <f t="shared" si="13"/>
        <v>1000</v>
      </c>
      <c r="I36" s="4"/>
    </row>
    <row r="37" spans="1:9" ht="18" customHeight="1">
      <c r="A37" s="43" t="s">
        <v>32</v>
      </c>
      <c r="B37" s="43"/>
      <c r="C37" s="43"/>
      <c r="D37" s="43"/>
      <c r="E37" s="43"/>
      <c r="F37" s="43"/>
      <c r="G37" s="43"/>
      <c r="H37" s="22">
        <f>SUM(H29:H36)</f>
        <v>53871.19</v>
      </c>
      <c r="I37" s="21"/>
    </row>
    <row r="38" spans="1:9" ht="18" customHeight="1">
      <c r="A38" s="43" t="s">
        <v>31</v>
      </c>
      <c r="B38" s="43"/>
      <c r="C38" s="43"/>
      <c r="D38" s="43"/>
      <c r="E38" s="43"/>
      <c r="F38" s="43"/>
      <c r="G38" s="43"/>
      <c r="H38" s="22">
        <f>H37*6%</f>
        <v>3232.2714000000001</v>
      </c>
      <c r="I38" s="21"/>
    </row>
    <row r="39" spans="1:9" ht="18" customHeight="1">
      <c r="A39" s="43" t="s">
        <v>30</v>
      </c>
      <c r="B39" s="43"/>
      <c r="C39" s="43"/>
      <c r="D39" s="43"/>
      <c r="E39" s="43"/>
      <c r="F39" s="43"/>
      <c r="G39" s="43"/>
      <c r="H39" s="22">
        <f>SUM(H37:H38)</f>
        <v>57103.4614</v>
      </c>
      <c r="I39" s="21"/>
    </row>
    <row r="40" spans="1:9">
      <c r="A40" s="33"/>
      <c r="B40" s="33"/>
      <c r="C40" s="33"/>
      <c r="D40" s="33"/>
      <c r="E40" s="33"/>
      <c r="F40" s="33"/>
      <c r="G40" s="33"/>
      <c r="H40" s="16"/>
      <c r="I40" s="33"/>
    </row>
    <row r="41" spans="1:9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24.75" customHeigh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38.75" customHeight="1">
      <c r="A43" s="42"/>
      <c r="B43" s="42"/>
      <c r="C43" s="42"/>
      <c r="D43" s="42"/>
      <c r="E43" s="42"/>
      <c r="F43" s="42"/>
      <c r="G43" s="42"/>
      <c r="H43" s="42"/>
      <c r="I43" s="42"/>
    </row>
    <row r="44" spans="1:9">
      <c r="A44" s="5"/>
      <c r="B44" s="5"/>
      <c r="C44" s="16"/>
      <c r="D44" s="16"/>
      <c r="E44" s="16"/>
      <c r="F44" s="16"/>
      <c r="G44" s="16"/>
      <c r="H44" s="16"/>
      <c r="I44" s="5"/>
    </row>
    <row r="45" spans="1:9">
      <c r="A45" s="55"/>
      <c r="B45" s="55"/>
      <c r="C45" s="55"/>
      <c r="D45" s="55"/>
      <c r="E45" s="55"/>
      <c r="F45" s="55"/>
      <c r="G45" s="55"/>
      <c r="H45" s="55"/>
      <c r="I45" s="55"/>
    </row>
    <row r="46" spans="1:9">
      <c r="A46" s="7"/>
      <c r="B46" s="6"/>
      <c r="C46" s="7"/>
      <c r="D46" s="7"/>
      <c r="E46" s="7"/>
      <c r="F46" s="7"/>
      <c r="G46" s="7"/>
      <c r="H46" s="7"/>
      <c r="I46" s="6"/>
    </row>
    <row r="47" spans="1:9">
      <c r="A47" s="24"/>
      <c r="B47" s="8"/>
      <c r="C47" s="17"/>
      <c r="D47" s="17"/>
      <c r="E47" s="17"/>
      <c r="F47" s="17"/>
      <c r="G47" s="17"/>
      <c r="H47" s="17"/>
      <c r="I47" s="11"/>
    </row>
    <row r="48" spans="1:9">
      <c r="A48" s="9"/>
      <c r="B48" s="9"/>
      <c r="C48" s="18"/>
      <c r="D48" s="18"/>
      <c r="E48" s="18"/>
      <c r="F48" s="54"/>
      <c r="G48" s="54"/>
      <c r="H48" s="54"/>
      <c r="I48" s="54"/>
    </row>
    <row r="49" spans="1:9">
      <c r="A49" s="9"/>
      <c r="B49" s="9"/>
      <c r="C49" s="18"/>
      <c r="D49" s="18"/>
      <c r="E49" s="18"/>
      <c r="F49" s="54"/>
      <c r="G49" s="54"/>
      <c r="H49" s="54"/>
      <c r="I49" s="54"/>
    </row>
    <row r="50" spans="1:9">
      <c r="A50" s="9"/>
      <c r="B50" s="9"/>
      <c r="C50" s="18"/>
      <c r="D50" s="18"/>
      <c r="E50" s="18"/>
      <c r="F50" s="54"/>
      <c r="G50" s="54"/>
      <c r="H50" s="54"/>
      <c r="I50" s="54"/>
    </row>
    <row r="51" spans="1:9">
      <c r="A51" s="9"/>
      <c r="B51" s="9"/>
      <c r="C51" s="18"/>
      <c r="D51" s="18"/>
      <c r="E51" s="18"/>
      <c r="F51" s="54"/>
      <c r="G51" s="54"/>
      <c r="H51" s="54"/>
      <c r="I51" s="54"/>
    </row>
    <row r="52" spans="1:9">
      <c r="A52" s="54"/>
      <c r="B52" s="54"/>
      <c r="C52" s="18"/>
      <c r="D52" s="18"/>
      <c r="E52" s="18"/>
      <c r="F52" s="54"/>
      <c r="G52" s="54"/>
      <c r="H52" s="54"/>
      <c r="I52" s="54"/>
    </row>
    <row r="53" spans="1:9">
      <c r="A53" s="9"/>
      <c r="B53" s="9"/>
      <c r="C53" s="18"/>
      <c r="D53" s="18"/>
      <c r="E53" s="18"/>
      <c r="F53" s="53"/>
      <c r="G53" s="53"/>
      <c r="H53" s="18"/>
      <c r="I53" s="10"/>
    </row>
    <row r="54" spans="1:9">
      <c r="A54" s="9"/>
      <c r="B54" s="9"/>
      <c r="C54" s="18"/>
      <c r="D54" s="18"/>
      <c r="E54" s="18"/>
      <c r="F54" s="54"/>
      <c r="G54" s="54"/>
      <c r="H54" s="54"/>
      <c r="I54" s="54"/>
    </row>
  </sheetData>
  <mergeCells count="26">
    <mergeCell ref="F53:G53"/>
    <mergeCell ref="A29:G29"/>
    <mergeCell ref="F54:I54"/>
    <mergeCell ref="A31:A32"/>
    <mergeCell ref="F48:I48"/>
    <mergeCell ref="F49:I49"/>
    <mergeCell ref="F50:I50"/>
    <mergeCell ref="F51:I51"/>
    <mergeCell ref="A52:B52"/>
    <mergeCell ref="F52:I52"/>
    <mergeCell ref="A41:I41"/>
    <mergeCell ref="A42:I42"/>
    <mergeCell ref="A45:I45"/>
    <mergeCell ref="A1:I1"/>
    <mergeCell ref="A43:I43"/>
    <mergeCell ref="A30:G30"/>
    <mergeCell ref="A37:G37"/>
    <mergeCell ref="A3:A7"/>
    <mergeCell ref="B7:G7"/>
    <mergeCell ref="A8:A15"/>
    <mergeCell ref="B15:G15"/>
    <mergeCell ref="B26:G26"/>
    <mergeCell ref="A16:A26"/>
    <mergeCell ref="A38:G38"/>
    <mergeCell ref="A39:G39"/>
    <mergeCell ref="A27:A28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2015-08-21T02:31:00Z</dcterms:created>
  <dcterms:modified xsi:type="dcterms:W3CDTF">2025-10-16T03:43:46Z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