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<sst xmlns="http://schemas.openxmlformats.org/spreadsheetml/2006/main" count="64" uniqueCount="64">
  <si>
    <t>【借款报销单】</t>
  </si>
  <si>
    <t>HMEA-230313-HCB299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</si>
  <si>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</si>
  <si>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</si>
  <si>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</si>
  <si>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</si>
  <si>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</si>
  <si>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</si>
  <si>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</si>
  <si>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</si>
  <si>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</si>
  <si>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</si>
  <si>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</si>
  <si>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</si>
  <si>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</si>
  <si>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</si>
  <si>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客户送机专车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</si>
  <si>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</si>
  <si>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</si>
  <si>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</si>
  <si>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</si>
  <si>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</si>
  <si>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</si>
  <si>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</t>
  </si>
  <si>
    <t>需有客户邮件确认，并抄送合规部。</t>
  </si>
  <si>
    <t>客户使用费用合计</t>
  </si>
  <si>
    <t>活动餐费</t>
  </si>
  <si>
    <t>里达工厂食堂午餐</t>
  </si>
  <si>
    <t>需提供刷卡联、菜单（小票）</t>
  </si>
  <si>
    <t>19日午餐</t>
  </si>
  <si>
    <t>19日晚餐</t>
  </si>
  <si>
    <t>软饮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</si>
  <si>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</si>
  <si>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</si>
  <si>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</si>
  <si>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</si>
  <si>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</si>
  <si>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</si>
  <si>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</si>
  <si>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</si>
  <si>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现地姓名桌卡</t>
  </si>
  <si>
    <t>耳麦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</si>
  <si>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</si>
  <si>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</si>
  <si>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</si>
  <si>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</si>
  <si>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</si>
  <si>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</si>
  <si>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</si>
  <si>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</si>
  <si>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非遗体验茶室场地费用</t>
  </si>
  <si>
    <t>里达工厂团费</t>
  </si>
  <si>
    <t>物料闪送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</si>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</sst>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31" workbookViewId="0">
      <selection activeCell="N14" sqref="N1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68.46</v>
      </c>
      <c r="G8" s="15">
        <v>0</v>
      </c>
      <c r="H8" s="15">
        <f>F8+G8</f>
        <v>68.46</v>
      </c>
      <c r="I8" s="41" t="s">
        <v>16</v>
      </c>
      <c r="J8" s="42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68.46</v>
      </c>
      <c r="G11" s="19">
        <f>SUM(G8:G10)</f>
        <v>0</v>
      </c>
      <c r="H11" s="19">
        <f>SUM(H8:H10)</f>
        <v>68.46</v>
      </c>
      <c r="I11" s="44"/>
      <c r="J11" s="45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800</v>
      </c>
      <c r="G15" s="15">
        <v>0</v>
      </c>
      <c r="H15" s="15">
        <f t="shared" ref="H15:H23" si="1">F15+G15</f>
        <v>800</v>
      </c>
      <c r="I15" s="41" t="s">
        <v>23</v>
      </c>
      <c r="J15" s="46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25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800</v>
      </c>
      <c r="G19" s="19">
        <f>SUM(G15:G18)</f>
        <v>0</v>
      </c>
      <c r="H19" s="19">
        <f>SUM(H15:H18)</f>
        <v>800</v>
      </c>
      <c r="I19" s="44"/>
      <c r="J19" s="48"/>
    </row>
    <row r="20" customFormat="1" customHeight="1" spans="1:10">
      <c r="A20" s="20">
        <v>4</v>
      </c>
      <c r="B20" s="21" t="s">
        <v>26</v>
      </c>
      <c r="C20" s="22">
        <v>10000</v>
      </c>
      <c r="D20" s="23">
        <v>1</v>
      </c>
      <c r="E20" s="22">
        <f>C20*D20</f>
        <v>10000</v>
      </c>
      <c r="F20" s="15">
        <v>918</v>
      </c>
      <c r="G20" s="15">
        <v>0</v>
      </c>
      <c r="H20" s="15">
        <f t="shared" si="1"/>
        <v>918</v>
      </c>
      <c r="I20" s="41" t="s">
        <v>27</v>
      </c>
      <c r="J20" s="46" t="s">
        <v>28</v>
      </c>
    </row>
    <row r="21" customHeight="1" spans="1:10">
      <c r="A21" s="28"/>
      <c r="B21" s="29"/>
      <c r="C21" s="30"/>
      <c r="D21" s="31"/>
      <c r="E21" s="30"/>
      <c r="F21" s="15">
        <v>2293.5</v>
      </c>
      <c r="G21" s="15">
        <v>0</v>
      </c>
      <c r="H21" s="15">
        <f t="shared" si="1"/>
        <v>2293.5</v>
      </c>
      <c r="I21" s="41" t="s">
        <v>29</v>
      </c>
      <c r="J21" s="47"/>
    </row>
    <row r="22" customHeight="1" spans="1:10">
      <c r="A22" s="28"/>
      <c r="B22" s="29"/>
      <c r="C22" s="30"/>
      <c r="D22" s="31"/>
      <c r="E22" s="30"/>
      <c r="F22" s="15">
        <v>9999</v>
      </c>
      <c r="G22" s="15">
        <v>0</v>
      </c>
      <c r="H22" s="15">
        <f t="shared" si="1"/>
        <v>9999</v>
      </c>
      <c r="I22" s="41" t="s">
        <v>30</v>
      </c>
      <c r="J22" s="47"/>
    </row>
    <row r="23" customHeight="1" spans="1:10">
      <c r="A23" s="24"/>
      <c r="B23" s="25"/>
      <c r="C23" s="26"/>
      <c r="D23" s="27"/>
      <c r="E23" s="26"/>
      <c r="F23" s="15">
        <v>77.1</v>
      </c>
      <c r="G23" s="15">
        <v>0</v>
      </c>
      <c r="H23" s="15">
        <f t="shared" si="1"/>
        <v>77.1</v>
      </c>
      <c r="I23" s="41" t="s">
        <v>31</v>
      </c>
      <c r="J23" s="47"/>
    </row>
    <row r="24" s="1" customFormat="1" customHeight="1" spans="1:10">
      <c r="A24" s="17"/>
      <c r="B24" s="18" t="s">
        <v>32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13287.6</v>
      </c>
      <c r="G24" s="19">
        <f>SUM(G20:G23)</f>
        <v>0</v>
      </c>
      <c r="H24" s="19">
        <f>SUM(H20:H23)</f>
        <v>13287.6</v>
      </c>
      <c r="I24" s="44"/>
      <c r="J24" s="48"/>
    </row>
    <row r="25" customHeight="1" spans="1:10">
      <c r="A25" s="20">
        <v>5</v>
      </c>
      <c r="B25" s="21" t="s">
        <v>33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34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35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37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38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39</v>
      </c>
      <c r="C33" s="15">
        <v>0</v>
      </c>
      <c r="D33" s="16"/>
      <c r="E33" s="15">
        <f>C33*D33</f>
        <v>0</v>
      </c>
      <c r="F33" s="15">
        <v>163.5</v>
      </c>
      <c r="G33" s="15">
        <v>0</v>
      </c>
      <c r="H33" s="15">
        <f>F33+G33</f>
        <v>163.5</v>
      </c>
      <c r="I33" s="41" t="s">
        <v>40</v>
      </c>
      <c r="J33" s="49"/>
    </row>
    <row r="34" customHeight="1" spans="1:10">
      <c r="A34" s="13"/>
      <c r="B34" s="14"/>
      <c r="C34" s="15"/>
      <c r="D34" s="16"/>
      <c r="E34" s="15"/>
      <c r="F34" s="15">
        <v>2000</v>
      </c>
      <c r="G34" s="15">
        <v>0</v>
      </c>
      <c r="H34" s="15">
        <f>F34+G34</f>
        <v>2000</v>
      </c>
      <c r="I34" s="41" t="s">
        <v>41</v>
      </c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42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2163.5</v>
      </c>
      <c r="G36" s="19">
        <f>SUM(G33:G35)</f>
        <v>0</v>
      </c>
      <c r="H36" s="19">
        <f>SUM(H33:H35)</f>
        <v>2163.5</v>
      </c>
      <c r="I36" s="44"/>
      <c r="J36" s="51"/>
    </row>
    <row r="37" customHeight="1" spans="1:10">
      <c r="A37" s="13">
        <v>8</v>
      </c>
      <c r="B37" s="14" t="s">
        <v>43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44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45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46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ref="H43:H49" si="8">F43+G43</f>
        <v>0</v>
      </c>
      <c r="I43" s="41"/>
      <c r="J43" s="43"/>
    </row>
    <row r="44" s="1" customFormat="1" customHeight="1" spans="1:10">
      <c r="A44" s="17"/>
      <c r="B44" s="18" t="s">
        <v>48</v>
      </c>
      <c r="C44" s="19">
        <f>SUM(C41)</f>
        <v>0</v>
      </c>
      <c r="D44" s="19">
        <f t="shared" ref="D44:E44" si="9">SUM(D41)</f>
        <v>0</v>
      </c>
      <c r="E44" s="19">
        <f t="shared" si="9"/>
        <v>0</v>
      </c>
      <c r="F44" s="19">
        <f>SUM(F41:F43)</f>
        <v>0</v>
      </c>
      <c r="G44" s="19">
        <f t="shared" ref="G44:H44" si="10">SUM(G41:G43)</f>
        <v>0</v>
      </c>
      <c r="H44" s="19">
        <f t="shared" si="10"/>
        <v>0</v>
      </c>
      <c r="I44" s="44"/>
      <c r="J44" s="45"/>
    </row>
    <row r="45" customHeight="1" spans="1:10">
      <c r="A45" s="20">
        <v>10</v>
      </c>
      <c r="B45" s="21" t="s">
        <v>49</v>
      </c>
      <c r="C45" s="22">
        <v>0</v>
      </c>
      <c r="D45" s="20"/>
      <c r="E45" s="22">
        <f>C45*D45</f>
        <v>0</v>
      </c>
      <c r="F45" s="15">
        <v>1200</v>
      </c>
      <c r="G45" s="15">
        <v>0</v>
      </c>
      <c r="H45" s="15">
        <f t="shared" si="8"/>
        <v>1200</v>
      </c>
      <c r="I45" s="41" t="s">
        <v>50</v>
      </c>
      <c r="J45" s="49"/>
    </row>
    <row r="46" customHeight="1" spans="1:10">
      <c r="A46" s="28"/>
      <c r="B46" s="29"/>
      <c r="C46" s="30"/>
      <c r="D46" s="28"/>
      <c r="E46" s="30"/>
      <c r="F46" s="15">
        <v>860</v>
      </c>
      <c r="G46" s="15">
        <v>0</v>
      </c>
      <c r="H46" s="15">
        <f t="shared" si="8"/>
        <v>860</v>
      </c>
      <c r="I46" s="41" t="s">
        <v>51</v>
      </c>
      <c r="J46" s="50"/>
    </row>
    <row r="47" customHeight="1" spans="1:10">
      <c r="A47" s="28"/>
      <c r="B47" s="29"/>
      <c r="C47" s="30"/>
      <c r="D47" s="28"/>
      <c r="E47" s="30"/>
      <c r="F47" s="15">
        <v>146</v>
      </c>
      <c r="G47" s="15">
        <v>0</v>
      </c>
      <c r="H47" s="15">
        <f t="shared" si="8"/>
        <v>146</v>
      </c>
      <c r="I47" s="41" t="s">
        <v>52</v>
      </c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8"/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8"/>
        <v>0</v>
      </c>
      <c r="I49" s="41"/>
      <c r="J49" s="50"/>
    </row>
    <row r="50" s="1" customFormat="1" customHeight="1" spans="1:10">
      <c r="A50" s="17"/>
      <c r="B50" s="18" t="s">
        <v>53</v>
      </c>
      <c r="C50" s="19">
        <f>SUM(C45)</f>
        <v>0</v>
      </c>
      <c r="D50" s="19">
        <f t="shared" ref="D50:E50" si="11">SUM(D45)</f>
        <v>0</v>
      </c>
      <c r="E50" s="19">
        <f t="shared" si="11"/>
        <v>0</v>
      </c>
      <c r="F50" s="19">
        <f>SUM(F45:F49)</f>
        <v>2206</v>
      </c>
      <c r="G50" s="19">
        <f>SUM(G45:G49)</f>
        <v>0</v>
      </c>
      <c r="H50" s="19">
        <f>SUM(H45:H49)</f>
        <v>2206</v>
      </c>
      <c r="I50" s="44"/>
      <c r="J50" s="51"/>
    </row>
    <row r="51" customHeight="1" spans="1:10">
      <c r="A51" s="17"/>
      <c r="B51" s="18" t="s">
        <v>54</v>
      </c>
      <c r="C51" s="19">
        <f>SUM(C50,C44,C40,C36,C32,C28,C24,C19,C14,C11)</f>
        <v>10000</v>
      </c>
      <c r="D51" s="19">
        <f t="shared" ref="D51:H51" si="12">SUM(D50,D44,D40,D36,D32,D28,D24,D19,D14,D11)</f>
        <v>1</v>
      </c>
      <c r="E51" s="19">
        <f t="shared" si="12"/>
        <v>10000</v>
      </c>
      <c r="F51" s="19">
        <f t="shared" si="12"/>
        <v>18525.56</v>
      </c>
      <c r="G51" s="19">
        <f t="shared" si="12"/>
        <v>0</v>
      </c>
      <c r="H51" s="19">
        <f>SUM(H50,H44,H40,H36,H32,H28,H24,H19,H14,H11)</f>
        <v>18525.56</v>
      </c>
      <c r="I51" s="44"/>
      <c r="J51" s="52"/>
    </row>
    <row r="55" customHeight="1" spans="1:9">
      <c r="A55" s="32" t="s">
        <v>55</v>
      </c>
      <c r="B55" s="33"/>
      <c r="C55" s="34" t="s">
        <v>56</v>
      </c>
      <c r="D55" s="34"/>
      <c r="E55" s="34" t="s">
        <v>57</v>
      </c>
      <c r="F55" s="34"/>
      <c r="G55" s="34" t="s">
        <v>58</v>
      </c>
      <c r="H55" s="34"/>
      <c r="I55" s="53" t="s">
        <v>59</v>
      </c>
    </row>
    <row r="56" customHeight="1" spans="1:9">
      <c r="A56" s="35">
        <f>E51</f>
        <v>10000</v>
      </c>
      <c r="B56" s="36"/>
      <c r="C56" s="36">
        <f>H51</f>
        <v>18525.56</v>
      </c>
      <c r="D56" s="36"/>
      <c r="E56" s="36">
        <f>F51</f>
        <v>18525.56</v>
      </c>
      <c r="F56" s="36"/>
      <c r="G56" s="36">
        <f>G51</f>
        <v>0</v>
      </c>
      <c r="H56" s="36"/>
      <c r="I56" s="54">
        <f>A56-C56</f>
        <v>-8525.56</v>
      </c>
    </row>
    <row r="58" customHeight="1" spans="1:9">
      <c r="A58" s="37" t="s">
        <v>60</v>
      </c>
      <c r="B58" s="38"/>
      <c r="C58" s="39" t="s">
        <v>61</v>
      </c>
      <c r="D58" s="37"/>
      <c r="E58" s="37" t="s">
        <v>62</v>
      </c>
      <c r="F58" s="37"/>
      <c r="G58" s="37" t="s">
        <v>63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2023-10-26T04:29:14Z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