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报价单" sheetId="2" r:id="rId1"/>
    <sheet name="差旅费明细" sheetId="4" r:id="rId2"/>
    <sheet name="提交物料明细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2" l="1"/>
  <c r="B10" i="2"/>
  <c r="B7" i="2"/>
  <c r="E3" i="4"/>
  <c r="E4" i="4"/>
  <c r="E5" i="4"/>
  <c r="E6" i="4"/>
  <c r="E7" i="4"/>
  <c r="E8" i="4"/>
  <c r="E9" i="4"/>
  <c r="E12" i="4"/>
  <c r="E13" i="4"/>
  <c r="E14" i="4"/>
  <c r="E15" i="4"/>
  <c r="E16" i="4"/>
  <c r="E17" i="4"/>
  <c r="E18" i="4"/>
  <c r="B18" i="2"/>
  <c r="B16" i="2"/>
  <c r="B17" i="2"/>
  <c r="B14" i="2"/>
  <c r="B12" i="2"/>
  <c r="B11" i="2"/>
  <c r="B9" i="2"/>
  <c r="E10" i="4"/>
  <c r="B6" i="2"/>
  <c r="B20" i="2"/>
  <c r="B21" i="2"/>
  <c r="B22" i="2"/>
  <c r="G5" i="2"/>
  <c r="F5" i="2"/>
  <c r="E5" i="2"/>
</calcChain>
</file>

<file path=xl/sharedStrings.xml><?xml version="1.0" encoding="utf-8"?>
<sst xmlns="http://schemas.openxmlformats.org/spreadsheetml/2006/main" count="71" uniqueCount="61">
  <si>
    <t>项目名称</t>
  </si>
  <si>
    <t>总金额</t>
  </si>
  <si>
    <t>总监</t>
  </si>
  <si>
    <t>项目经理</t>
  </si>
  <si>
    <t>文案</t>
  </si>
  <si>
    <t>执行</t>
  </si>
  <si>
    <t>3D设计</t>
  </si>
  <si>
    <t>人员总工时</t>
  </si>
  <si>
    <t>客户服务&amp;项目管理</t>
  </si>
  <si>
    <t>日常沟通及会议提报</t>
  </si>
  <si>
    <t>3D设计图</t>
  </si>
  <si>
    <t>创意发想</t>
  </si>
  <si>
    <t>活动讨论及需求梳理</t>
  </si>
  <si>
    <t>执行方案的策划文案</t>
  </si>
  <si>
    <t>场地考察</t>
  </si>
  <si>
    <t>合计：</t>
  </si>
  <si>
    <t>税费（6%）：</t>
  </si>
  <si>
    <t>费用总计（含税）：</t>
  </si>
  <si>
    <t>场地</t>
  </si>
  <si>
    <t>内容</t>
  </si>
  <si>
    <t>单价</t>
  </si>
  <si>
    <t>数量</t>
  </si>
  <si>
    <t>金额</t>
  </si>
  <si>
    <t>备注</t>
  </si>
  <si>
    <t>千岛湖广场</t>
  </si>
  <si>
    <t>北京-杭州机票</t>
  </si>
  <si>
    <t>3人</t>
  </si>
  <si>
    <t>杭州-北京机票</t>
  </si>
  <si>
    <t>打车费</t>
  </si>
  <si>
    <t>餐费</t>
  </si>
  <si>
    <t>住宿费</t>
  </si>
  <si>
    <t>包车</t>
  </si>
  <si>
    <t>8月16、17日2天包车</t>
  </si>
  <si>
    <t>小计</t>
  </si>
  <si>
    <t>天津歌诗达游轮</t>
  </si>
  <si>
    <t>北京-天津包车</t>
  </si>
  <si>
    <t>深圳欢乐谷</t>
  </si>
  <si>
    <t>北京-深圳机票</t>
  </si>
  <si>
    <t>去程</t>
  </si>
  <si>
    <t>深圳-北京机票</t>
  </si>
  <si>
    <t>返程</t>
  </si>
  <si>
    <t>2间1晚住宿</t>
  </si>
  <si>
    <t>欢乐谷门票</t>
  </si>
  <si>
    <t>欢乐谷限免额度外购买一张</t>
  </si>
  <si>
    <t>餐饮交通费</t>
  </si>
  <si>
    <t>3人2天交通餐饮</t>
  </si>
  <si>
    <t>金额总计</t>
  </si>
  <si>
    <t>工作内容</t>
  </si>
  <si>
    <t>产出内容</t>
  </si>
  <si>
    <t>2017年7月至11月，多次当面和电话形式与优酷沟通</t>
    <phoneticPr fontId="14" type="noConversion"/>
  </si>
  <si>
    <t>【活动方案】优酷会员五周年-P24 P25</t>
    <phoneticPr fontId="14" type="noConversion"/>
  </si>
  <si>
    <t>活动方案*11</t>
    <phoneticPr fontId="14" type="noConversion"/>
  </si>
  <si>
    <t>场地勘察 - 8月16日、17日杭州（千岛湖）、北京79罐、红砖美术馆</t>
  </si>
  <si>
    <t>场地勘察 - 8月16日、17日杭州（千岛湖）、北京79罐、红砖美术馆</t>
    <phoneticPr fontId="14" type="noConversion"/>
  </si>
  <si>
    <t>场地勘察 - 9月28日天津考察歌诗达游轮</t>
  </si>
  <si>
    <t>场地勘察 - 9月28日天津考察歌诗达游轮</t>
    <phoneticPr fontId="14" type="noConversion"/>
  </si>
  <si>
    <t>场地勘察 - 11月20日、21日深圳考察欢乐谷</t>
  </si>
  <si>
    <t>场地勘察 - 11月20日、21日深圳考察欢乐谷</t>
    <phoneticPr fontId="14" type="noConversion"/>
  </si>
  <si>
    <t>差旅费用</t>
    <phoneticPr fontId="14" type="noConversion"/>
  </si>
  <si>
    <t>场地勘察</t>
    <phoneticPr fontId="14" type="noConversion"/>
  </si>
  <si>
    <t>场地勘验方案*6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</si>
</sst>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9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b/>
      <sz val="9"/>
      <color theme="0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11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1"/>
      <color theme="0"/>
      <name val="微软雅黑"/>
      <family val="3"/>
      <charset val="134"/>
    </font>
    <font>
      <sz val="11"/>
      <color theme="1"/>
      <name val="微软雅黑"/>
      <family val="3"/>
      <charset val="134"/>
    </font>
    <font>
      <b/>
      <sz val="12"/>
      <color theme="0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 applyBorder="0">
      <alignment vertical="center"/>
    </xf>
    <xf numFmtId="0" fontId="12" fillId="0" borderId="0" applyBorder="0"/>
    <xf numFmtId="0" fontId="11" fillId="0" borderId="0" applyBorder="0">
      <alignment vertical="center"/>
    </xf>
    <xf numFmtId="0" fontId="13" fillId="0" borderId="0" applyBorder="0"/>
  </cellStyleXfs>
  <cellXfs count="41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15" fillId="5" borderId="1" xfId="0" quotePrefix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176" fontId="17" fillId="0" borderId="1" xfId="0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16" fillId="0" borderId="1" xfId="2" applyFont="1" applyBorder="1" applyAlignment="1">
      <alignment horizontal="left" vertical="center"/>
    </xf>
  </cellXfs>
  <cellStyles count="4">
    <cellStyle name="常规" xfId="0" builtinId="0"/>
    <cellStyle name="常规 2" xfId="2"/>
    <cellStyle name="常规 3" xfId="3"/>
    <cellStyle name="常规 6" xfId="1"/>
  </cellStyles>
  <dxfs count="0"/>
  <tableStyles count="0" defaultTableStyle="TableStyleMedium2" defaultPivotStyle="PivotStyleMedium7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showGridLines="0" tabSelected="1" zoomScale="80" zoomScaleNormal="80" zoomScalePageLayoutView="80" workbookViewId="0">
      <selection activeCell="J19" sqref="J19"/>
    </sheetView>
  </sheetViews>
  <sheetFormatPr baseColWidth="10" defaultColWidth="8.83203125" defaultRowHeight="17" x14ac:dyDescent="0.15"/>
  <cols>
    <col min="1" max="1" width="89.1640625" style="14" customWidth="1"/>
    <col min="2" max="2" width="17" style="14" customWidth="1"/>
    <col min="3" max="3" width="10.6640625" style="15" customWidth="1"/>
    <col min="4" max="7" width="10.6640625" style="14" customWidth="1"/>
    <col min="8" max="16384" width="8.83203125" style="16"/>
  </cols>
  <sheetData>
    <row r="3" spans="1:7" s="13" customFormat="1" ht="18" customHeight="1" x14ac:dyDescent="0.15">
      <c r="A3" s="31" t="s">
        <v>0</v>
      </c>
      <c r="B3" s="34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</row>
    <row r="4" spans="1:7" x14ac:dyDescent="0.15">
      <c r="A4" s="32"/>
      <c r="B4" s="35"/>
      <c r="C4" s="17">
        <v>200</v>
      </c>
      <c r="D4" s="17">
        <v>100</v>
      </c>
      <c r="E4" s="17">
        <v>100</v>
      </c>
      <c r="F4" s="17">
        <v>100</v>
      </c>
      <c r="G4" s="17">
        <v>800</v>
      </c>
    </row>
    <row r="5" spans="1:7" x14ac:dyDescent="0.15">
      <c r="A5" s="33"/>
      <c r="B5" s="18" t="s">
        <v>7</v>
      </c>
      <c r="C5" s="19">
        <v>15</v>
      </c>
      <c r="D5" s="19">
        <v>10</v>
      </c>
      <c r="E5" s="19">
        <f>SUM(E6:E22)</f>
        <v>8</v>
      </c>
      <c r="F5" s="19">
        <f>SUM(F6:F22)</f>
        <v>17</v>
      </c>
      <c r="G5" s="19">
        <f>SUM(G6:G22)</f>
        <v>5</v>
      </c>
    </row>
    <row r="6" spans="1:7" x14ac:dyDescent="0.15">
      <c r="A6" s="18" t="s">
        <v>8</v>
      </c>
      <c r="B6" s="7">
        <f>SUM(B7:B8)</f>
        <v>3100</v>
      </c>
      <c r="C6" s="19"/>
      <c r="D6" s="20"/>
      <c r="E6" s="20"/>
      <c r="F6" s="20"/>
      <c r="G6" s="20"/>
    </row>
    <row r="7" spans="1:7" x14ac:dyDescent="0.15">
      <c r="A7" s="21" t="s">
        <v>9</v>
      </c>
      <c r="B7" s="22">
        <f>(C4*C7)+(D4*D7)+(E4*E7)+(F7*F4)+(G4*G7)</f>
        <v>3100</v>
      </c>
      <c r="C7" s="19">
        <v>7</v>
      </c>
      <c r="D7" s="20">
        <v>14</v>
      </c>
      <c r="E7" s="20">
        <v>3</v>
      </c>
      <c r="F7" s="20"/>
      <c r="G7" s="20"/>
    </row>
    <row r="8" spans="1:7" x14ac:dyDescent="0.15">
      <c r="A8" s="21"/>
      <c r="B8" s="22"/>
      <c r="C8" s="19"/>
      <c r="D8" s="20"/>
      <c r="E8" s="20"/>
      <c r="F8" s="20"/>
      <c r="G8" s="20"/>
    </row>
    <row r="9" spans="1:7" x14ac:dyDescent="0.15">
      <c r="A9" s="18" t="s">
        <v>11</v>
      </c>
      <c r="B9" s="7">
        <f>SUM(B10:B13)</f>
        <v>6600</v>
      </c>
      <c r="C9" s="19"/>
      <c r="D9" s="20"/>
      <c r="E9" s="20"/>
      <c r="F9" s="20"/>
      <c r="G9" s="20"/>
    </row>
    <row r="10" spans="1:7" x14ac:dyDescent="0.15">
      <c r="A10" s="21" t="s">
        <v>12</v>
      </c>
      <c r="B10" s="22">
        <f>(C4*C10)+(D4*D10)+(E4*E10)+(F10*F4)+(G4*G10)</f>
        <v>1900</v>
      </c>
      <c r="C10" s="19">
        <v>6</v>
      </c>
      <c r="D10" s="20">
        <v>5</v>
      </c>
      <c r="E10" s="20">
        <v>2</v>
      </c>
      <c r="F10" s="20"/>
      <c r="G10" s="20"/>
    </row>
    <row r="11" spans="1:7" x14ac:dyDescent="0.15">
      <c r="A11" s="21" t="s">
        <v>13</v>
      </c>
      <c r="B11" s="22">
        <f>(C4*C11)+(D4*D11)+(E4*E11)+(F11*F4)+(G4*G11)</f>
        <v>600</v>
      </c>
      <c r="C11" s="19"/>
      <c r="D11" s="20">
        <v>3</v>
      </c>
      <c r="E11" s="20">
        <v>3</v>
      </c>
      <c r="F11" s="20"/>
      <c r="G11" s="20"/>
    </row>
    <row r="12" spans="1:7" x14ac:dyDescent="0.15">
      <c r="A12" s="21" t="s">
        <v>10</v>
      </c>
      <c r="B12" s="22">
        <f>D12*D4+G4*G12</f>
        <v>4100</v>
      </c>
      <c r="C12" s="25"/>
      <c r="D12" s="20">
        <v>1</v>
      </c>
      <c r="E12" s="20"/>
      <c r="F12" s="20"/>
      <c r="G12" s="20">
        <v>5</v>
      </c>
    </row>
    <row r="13" spans="1:7" x14ac:dyDescent="0.15">
      <c r="A13" s="21"/>
      <c r="B13" s="22"/>
      <c r="C13" s="19"/>
      <c r="D13" s="20"/>
      <c r="E13" s="20"/>
      <c r="F13" s="20"/>
      <c r="G13" s="20"/>
    </row>
    <row r="14" spans="1:7" x14ac:dyDescent="0.15">
      <c r="A14" s="28" t="s">
        <v>59</v>
      </c>
      <c r="B14" s="7">
        <f>SUM(B15:B18)</f>
        <v>33666</v>
      </c>
      <c r="C14" s="19"/>
      <c r="D14" s="20"/>
      <c r="E14" s="20"/>
      <c r="F14" s="20"/>
      <c r="G14" s="20"/>
    </row>
    <row r="15" spans="1:7" x14ac:dyDescent="0.15">
      <c r="A15" s="27" t="s">
        <v>53</v>
      </c>
      <c r="B15" s="29">
        <f>(C4*C15)+(D4*D15)+(E4*E15)+(F15*F4)+(G4*G15)</f>
        <v>2000</v>
      </c>
      <c r="C15" s="20">
        <v>3</v>
      </c>
      <c r="D15" s="19">
        <v>6</v>
      </c>
      <c r="E15" s="19"/>
      <c r="F15" s="20">
        <v>8</v>
      </c>
      <c r="G15" s="20"/>
    </row>
    <row r="16" spans="1:7" x14ac:dyDescent="0.15">
      <c r="A16" s="27" t="s">
        <v>55</v>
      </c>
      <c r="B16" s="29">
        <f>(C4*C16)+(D4*D16)+(E4*E16)+(F16*F4)+(G4*G16)</f>
        <v>1600</v>
      </c>
      <c r="C16" s="20">
        <v>4</v>
      </c>
      <c r="D16" s="19">
        <v>4</v>
      </c>
      <c r="E16" s="19"/>
      <c r="F16" s="20">
        <v>4</v>
      </c>
      <c r="G16" s="20"/>
    </row>
    <row r="17" spans="1:7" x14ac:dyDescent="0.15">
      <c r="A17" s="27" t="s">
        <v>57</v>
      </c>
      <c r="B17" s="29">
        <f>(C4*C17)+(D4*D17)+(E4*E17)+(F17*F4)+(G4*G17)</f>
        <v>2000</v>
      </c>
      <c r="C17" s="20">
        <v>5</v>
      </c>
      <c r="D17" s="19">
        <v>5</v>
      </c>
      <c r="E17" s="19"/>
      <c r="F17" s="20">
        <v>5</v>
      </c>
      <c r="G17" s="20"/>
    </row>
    <row r="18" spans="1:7" x14ac:dyDescent="0.15">
      <c r="A18" s="26" t="s">
        <v>58</v>
      </c>
      <c r="B18" s="22">
        <f>差旅费明细!E18</f>
        <v>28066</v>
      </c>
      <c r="C18" s="19"/>
      <c r="D18" s="20"/>
      <c r="E18" s="20"/>
      <c r="F18" s="20"/>
      <c r="G18" s="20"/>
    </row>
    <row r="19" spans="1:7" x14ac:dyDescent="0.15">
      <c r="A19" s="23"/>
      <c r="B19" s="22"/>
      <c r="C19" s="19"/>
      <c r="D19" s="20"/>
      <c r="E19" s="20"/>
      <c r="F19" s="20"/>
      <c r="G19" s="20"/>
    </row>
    <row r="20" spans="1:7" x14ac:dyDescent="0.15">
      <c r="A20" s="24" t="s">
        <v>15</v>
      </c>
      <c r="B20" s="22">
        <f>SUM(B6+B9+B14)</f>
        <v>43366</v>
      </c>
      <c r="C20" s="19"/>
      <c r="D20" s="20"/>
      <c r="E20" s="20"/>
      <c r="F20" s="20"/>
      <c r="G20" s="20"/>
    </row>
    <row r="21" spans="1:7" x14ac:dyDescent="0.15">
      <c r="A21" s="24" t="s">
        <v>16</v>
      </c>
      <c r="B21" s="22">
        <f>B20*0.06</f>
        <v>2601.96</v>
      </c>
      <c r="C21" s="19"/>
      <c r="D21" s="20"/>
      <c r="E21" s="20"/>
      <c r="F21" s="20"/>
      <c r="G21" s="20"/>
    </row>
    <row r="22" spans="1:7" x14ac:dyDescent="0.15">
      <c r="A22" s="24" t="s">
        <v>17</v>
      </c>
      <c r="B22" s="22">
        <f>SUM(B20+B21)</f>
        <v>45967.96</v>
      </c>
      <c r="C22" s="19"/>
      <c r="D22" s="20"/>
      <c r="E22" s="20"/>
      <c r="F22" s="20"/>
      <c r="G22" s="20"/>
    </row>
  </sheetData>
  <mergeCells count="2">
    <mergeCell ref="A3:A5"/>
    <mergeCell ref="B3:B4"/>
  </mergeCells>
  <phoneticPr fontId="14" type="noConversion"/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K11" sqref="K11"/>
    </sheetView>
  </sheetViews>
  <sheetFormatPr baseColWidth="10" defaultColWidth="9" defaultRowHeight="16" x14ac:dyDescent="0.15"/>
  <cols>
    <col min="1" max="1" width="15" style="6" customWidth="1"/>
    <col min="2" max="2" width="17.1640625" style="6" customWidth="1"/>
    <col min="3" max="3" width="12.83203125" style="6" customWidth="1"/>
    <col min="4" max="4" width="9" style="6"/>
    <col min="5" max="5" width="10.83203125" style="6" customWidth="1"/>
    <col min="6" max="6" width="25.33203125" style="6" customWidth="1"/>
    <col min="7" max="16384" width="9" style="6"/>
  </cols>
  <sheetData>
    <row r="2" spans="1:6" ht="17" x14ac:dyDescent="0.15">
      <c r="A2" s="7" t="s">
        <v>18</v>
      </c>
      <c r="B2" s="7" t="s">
        <v>19</v>
      </c>
      <c r="C2" s="7" t="s">
        <v>20</v>
      </c>
      <c r="D2" s="7" t="s">
        <v>21</v>
      </c>
      <c r="E2" s="7" t="s">
        <v>22</v>
      </c>
      <c r="F2" s="7" t="s">
        <v>23</v>
      </c>
    </row>
    <row r="3" spans="1:6" x14ac:dyDescent="0.15">
      <c r="A3" s="38" t="s">
        <v>24</v>
      </c>
      <c r="B3" s="8" t="s">
        <v>25</v>
      </c>
      <c r="C3" s="8">
        <v>800</v>
      </c>
      <c r="D3" s="8">
        <v>3</v>
      </c>
      <c r="E3" s="8">
        <f t="shared" ref="E3:E8" si="0">C3*D3</f>
        <v>2400</v>
      </c>
      <c r="F3" s="8" t="s">
        <v>26</v>
      </c>
    </row>
    <row r="4" spans="1:6" x14ac:dyDescent="0.15">
      <c r="A4" s="38"/>
      <c r="B4" s="8" t="s">
        <v>27</v>
      </c>
      <c r="C4" s="8">
        <v>1580</v>
      </c>
      <c r="D4" s="8">
        <v>3</v>
      </c>
      <c r="E4" s="8">
        <f t="shared" si="0"/>
        <v>4740</v>
      </c>
      <c r="F4" s="8" t="s">
        <v>26</v>
      </c>
    </row>
    <row r="5" spans="1:6" x14ac:dyDescent="0.15">
      <c r="A5" s="38"/>
      <c r="B5" s="8" t="s">
        <v>28</v>
      </c>
      <c r="C5" s="8">
        <v>256</v>
      </c>
      <c r="D5" s="8">
        <v>1</v>
      </c>
      <c r="E5" s="8">
        <f t="shared" si="0"/>
        <v>256</v>
      </c>
      <c r="F5" s="8"/>
    </row>
    <row r="6" spans="1:6" x14ac:dyDescent="0.15">
      <c r="A6" s="38"/>
      <c r="B6" s="8" t="s">
        <v>29</v>
      </c>
      <c r="C6" s="8">
        <v>500</v>
      </c>
      <c r="D6" s="8">
        <v>1</v>
      </c>
      <c r="E6" s="8">
        <f t="shared" si="0"/>
        <v>500</v>
      </c>
      <c r="F6" s="8"/>
    </row>
    <row r="7" spans="1:6" x14ac:dyDescent="0.15">
      <c r="A7" s="38"/>
      <c r="B7" s="8" t="s">
        <v>30</v>
      </c>
      <c r="C7" s="8">
        <v>450</v>
      </c>
      <c r="D7" s="8">
        <v>2</v>
      </c>
      <c r="E7" s="8">
        <f t="shared" si="0"/>
        <v>900</v>
      </c>
      <c r="F7" s="8"/>
    </row>
    <row r="8" spans="1:6" x14ac:dyDescent="0.15">
      <c r="A8" s="38"/>
      <c r="B8" s="8" t="s">
        <v>31</v>
      </c>
      <c r="C8" s="8">
        <v>3500</v>
      </c>
      <c r="D8" s="8">
        <v>1</v>
      </c>
      <c r="E8" s="8">
        <f t="shared" si="0"/>
        <v>3500</v>
      </c>
      <c r="F8" s="8" t="s">
        <v>32</v>
      </c>
    </row>
    <row r="9" spans="1:6" x14ac:dyDescent="0.15">
      <c r="A9" s="38"/>
      <c r="B9" s="36" t="s">
        <v>33</v>
      </c>
      <c r="C9" s="36"/>
      <c r="D9" s="36"/>
      <c r="E9" s="9">
        <f>SUM(E3:E8)</f>
        <v>12296</v>
      </c>
      <c r="F9" s="9"/>
    </row>
    <row r="10" spans="1:6" x14ac:dyDescent="0.15">
      <c r="A10" s="38" t="s">
        <v>34</v>
      </c>
      <c r="B10" s="8" t="s">
        <v>35</v>
      </c>
      <c r="C10" s="8">
        <v>2000</v>
      </c>
      <c r="D10" s="8">
        <v>1</v>
      </c>
      <c r="E10" s="8">
        <f>C10*D10</f>
        <v>2000</v>
      </c>
      <c r="F10" s="10">
        <v>43006</v>
      </c>
    </row>
    <row r="11" spans="1:6" x14ac:dyDescent="0.15">
      <c r="A11" s="38"/>
      <c r="B11" s="36" t="s">
        <v>33</v>
      </c>
      <c r="C11" s="36"/>
      <c r="D11" s="36"/>
      <c r="E11" s="9">
        <v>2000</v>
      </c>
      <c r="F11" s="9"/>
    </row>
    <row r="12" spans="1:6" x14ac:dyDescent="0.15">
      <c r="A12" s="38" t="s">
        <v>36</v>
      </c>
      <c r="B12" s="8" t="s">
        <v>37</v>
      </c>
      <c r="C12" s="8">
        <v>2130</v>
      </c>
      <c r="D12" s="8">
        <v>3</v>
      </c>
      <c r="E12" s="8">
        <f>C12*D12</f>
        <v>6390</v>
      </c>
      <c r="F12" s="8" t="s">
        <v>38</v>
      </c>
    </row>
    <row r="13" spans="1:6" x14ac:dyDescent="0.15">
      <c r="A13" s="38"/>
      <c r="B13" s="8" t="s">
        <v>39</v>
      </c>
      <c r="C13" s="8">
        <v>1450</v>
      </c>
      <c r="D13" s="8">
        <v>3</v>
      </c>
      <c r="E13" s="8">
        <f>C13*D13</f>
        <v>4350</v>
      </c>
      <c r="F13" s="8" t="s">
        <v>40</v>
      </c>
    </row>
    <row r="14" spans="1:6" x14ac:dyDescent="0.15">
      <c r="A14" s="38"/>
      <c r="B14" s="8" t="s">
        <v>30</v>
      </c>
      <c r="C14" s="8">
        <v>500</v>
      </c>
      <c r="D14" s="8">
        <v>2</v>
      </c>
      <c r="E14" s="8">
        <f>C14*D14</f>
        <v>1000</v>
      </c>
      <c r="F14" s="8" t="s">
        <v>41</v>
      </c>
    </row>
    <row r="15" spans="1:6" x14ac:dyDescent="0.15">
      <c r="A15" s="38"/>
      <c r="B15" s="8" t="s">
        <v>42</v>
      </c>
      <c r="C15" s="8">
        <v>230</v>
      </c>
      <c r="D15" s="8">
        <v>1</v>
      </c>
      <c r="E15" s="8">
        <f>C15*D15</f>
        <v>230</v>
      </c>
      <c r="F15" s="8" t="s">
        <v>43</v>
      </c>
    </row>
    <row r="16" spans="1:6" x14ac:dyDescent="0.15">
      <c r="A16" s="38"/>
      <c r="B16" s="8" t="s">
        <v>44</v>
      </c>
      <c r="C16" s="8">
        <v>300</v>
      </c>
      <c r="D16" s="8">
        <v>6</v>
      </c>
      <c r="E16" s="8">
        <f>C16*D16</f>
        <v>1800</v>
      </c>
      <c r="F16" s="8" t="s">
        <v>45</v>
      </c>
    </row>
    <row r="17" spans="1:6" x14ac:dyDescent="0.15">
      <c r="A17" s="38"/>
      <c r="B17" s="36" t="s">
        <v>33</v>
      </c>
      <c r="C17" s="36"/>
      <c r="D17" s="36"/>
      <c r="E17" s="9">
        <f>SUM(E12:E16)</f>
        <v>13770</v>
      </c>
      <c r="F17" s="9"/>
    </row>
    <row r="18" spans="1:6" x14ac:dyDescent="0.15">
      <c r="A18" s="8"/>
      <c r="B18" s="37" t="s">
        <v>46</v>
      </c>
      <c r="C18" s="37"/>
      <c r="D18" s="37"/>
      <c r="E18" s="11">
        <f>E9+E11+E17</f>
        <v>28066</v>
      </c>
      <c r="F18" s="9"/>
    </row>
    <row r="19" spans="1:6" x14ac:dyDescent="0.15">
      <c r="B19" s="12"/>
      <c r="C19" s="12"/>
      <c r="D19" s="12"/>
      <c r="E19" s="12"/>
    </row>
  </sheetData>
  <mergeCells count="7">
    <mergeCell ref="B9:D9"/>
    <mergeCell ref="B11:D11"/>
    <mergeCell ref="B17:D17"/>
    <mergeCell ref="B18:D18"/>
    <mergeCell ref="A3:A9"/>
    <mergeCell ref="A10:A11"/>
    <mergeCell ref="A12:A17"/>
  </mergeCells>
  <phoneticPr fontId="14" type="noConversion"/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F9" sqref="F9"/>
    </sheetView>
  </sheetViews>
  <sheetFormatPr baseColWidth="10" defaultColWidth="8.6640625" defaultRowHeight="16" x14ac:dyDescent="0.15"/>
  <cols>
    <col min="1" max="1" width="3.1640625" style="1" customWidth="1"/>
    <col min="2" max="2" width="63.1640625" style="1" customWidth="1"/>
    <col min="3" max="3" width="46.1640625" style="1" customWidth="1"/>
    <col min="4" max="16384" width="8.6640625" style="1"/>
  </cols>
  <sheetData>
    <row r="2" spans="2:3" x14ac:dyDescent="0.15">
      <c r="B2" s="2" t="s">
        <v>47</v>
      </c>
      <c r="C2" s="2" t="s">
        <v>48</v>
      </c>
    </row>
    <row r="3" spans="2:3" x14ac:dyDescent="0.15">
      <c r="B3" s="39" t="s">
        <v>8</v>
      </c>
      <c r="C3" s="39"/>
    </row>
    <row r="4" spans="2:3" x14ac:dyDescent="0.15">
      <c r="B4" s="3" t="s">
        <v>9</v>
      </c>
      <c r="C4" s="3" t="s">
        <v>49</v>
      </c>
    </row>
    <row r="5" spans="2:3" x14ac:dyDescent="0.15">
      <c r="B5" s="30"/>
      <c r="C5" s="30"/>
    </row>
    <row r="6" spans="2:3" x14ac:dyDescent="0.15">
      <c r="B6" s="39" t="s">
        <v>11</v>
      </c>
      <c r="C6" s="39"/>
    </row>
    <row r="7" spans="2:3" x14ac:dyDescent="0.15">
      <c r="B7" s="4" t="s">
        <v>12</v>
      </c>
      <c r="C7" s="40" t="s">
        <v>51</v>
      </c>
    </row>
    <row r="8" spans="2:3" x14ac:dyDescent="0.15">
      <c r="B8" s="4" t="s">
        <v>13</v>
      </c>
      <c r="C8" s="40"/>
    </row>
    <row r="9" spans="2:3" x14ac:dyDescent="0.15">
      <c r="B9" s="4" t="s">
        <v>10</v>
      </c>
      <c r="C9" s="5" t="s">
        <v>50</v>
      </c>
    </row>
    <row r="10" spans="2:3" x14ac:dyDescent="0.15">
      <c r="B10" s="4"/>
      <c r="C10" s="5"/>
    </row>
    <row r="11" spans="2:3" x14ac:dyDescent="0.15">
      <c r="B11" s="39" t="s">
        <v>14</v>
      </c>
      <c r="C11" s="39"/>
    </row>
    <row r="12" spans="2:3" x14ac:dyDescent="0.15">
      <c r="B12" s="4" t="s">
        <v>52</v>
      </c>
      <c r="C12" s="40" t="s">
        <v>60</v>
      </c>
    </row>
    <row r="13" spans="2:3" x14ac:dyDescent="0.15">
      <c r="B13" s="4" t="s">
        <v>54</v>
      </c>
      <c r="C13" s="40"/>
    </row>
    <row r="14" spans="2:3" x14ac:dyDescent="0.15">
      <c r="B14" s="4" t="s">
        <v>56</v>
      </c>
      <c r="C14" s="40"/>
    </row>
  </sheetData>
  <mergeCells count="5">
    <mergeCell ref="B3:C3"/>
    <mergeCell ref="B6:C6"/>
    <mergeCell ref="B11:C11"/>
    <mergeCell ref="C7:C8"/>
    <mergeCell ref="C12:C14"/>
  </mergeCells>
  <phoneticPr fontId="1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报价单</vt:lpstr>
      <vt:lpstr>差旅费明细</vt:lpstr>
      <vt:lpstr>提交物料明细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九欢</dc:creator>
  <cp:lastModifiedBy>Microsoft Office 用户</cp:lastModifiedBy>
  <cp:lastPrinted>2017-08-25T11:37:00Z</cp:lastPrinted>
  <dcterms:created xsi:type="dcterms:W3CDTF">2017-07-25T06:23:00Z</dcterms:created>
  <dcterms:modified xsi:type="dcterms:W3CDTF">2018-09-14T07:41:58Z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