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codeName="ThisWorkbook"/>
  <mc:AlternateContent xmlns:mc="http://schemas.openxmlformats.org/markup-compatibility/2006">
    <mc:Choice Requires="x15">
      <x15ac:absPath xmlns:x15ac="http://schemas.microsoft.com/office/spreadsheetml/2010/11/ac" url="C:\Users\86139\Desktop\"/>
    </mc:Choice>
  </mc:AlternateContent>
  <xr:revisionPtr revIDLastSave="0" documentId="13_ncr:1_{F0261F82-C2A0-40D2-9FE9-E6AFD0A1E58E}" xr6:coauthVersionLast="43" xr6:coauthVersionMax="43" xr10:uidLastSave="{00000000-0000-0000-0000-000000000000}"/>
  <bookViews>
    <workbookView xWindow="-103" yWindow="-103" windowWidth="16663" windowHeight="8863" xr2:uid="{00000000-000D-0000-FFFF-FFFF00000000}"/>
  </bookViews>
  <sheets>
    <sheet name="旅行社" sheetId="17" r:id="rId1"/>
    <sheet name="希尔顿" sheetId="8" state="hidden" r:id="rId2"/>
    <sheet name="Airfare" sheetId="9" state="hidden" r:id="rId3"/>
  </sheets>
  <definedNames>
    <definedName name="CLIENTMEDIA">#REF!</definedName>
    <definedName name="_xlnm.Print_Area" localSheetId="0">旅行社!$A$1:$R$53</definedName>
    <definedName name="多大的">#REF!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42" i="17" l="1"/>
  <c r="K41" i="17"/>
  <c r="K40" i="17"/>
  <c r="K39" i="17"/>
  <c r="K38" i="17"/>
  <c r="K37" i="17"/>
  <c r="K29" i="17"/>
  <c r="K30" i="17"/>
  <c r="K31" i="17"/>
  <c r="K32" i="17"/>
  <c r="K33" i="17"/>
  <c r="K34" i="17"/>
  <c r="K35" i="17"/>
  <c r="K36" i="17"/>
  <c r="K43" i="17"/>
  <c r="K28" i="17"/>
  <c r="K50" i="17" s="1"/>
  <c r="K51" i="17" s="1"/>
  <c r="K25" i="17"/>
  <c r="K23" i="17"/>
  <c r="K24" i="17"/>
  <c r="K22" i="17"/>
  <c r="K20" i="17"/>
  <c r="K21" i="17"/>
  <c r="K18" i="17"/>
  <c r="K17" i="17"/>
  <c r="K16" i="17"/>
  <c r="K15" i="17"/>
  <c r="K14" i="17"/>
  <c r="K13" i="17"/>
  <c r="K12" i="17"/>
  <c r="K9" i="17"/>
  <c r="K10" i="17"/>
  <c r="K11" i="17"/>
  <c r="K8" i="17"/>
  <c r="G43" i="17" l="1"/>
  <c r="G33" i="17"/>
  <c r="G35" i="17"/>
  <c r="G36" i="17"/>
  <c r="G11" i="17" l="1"/>
  <c r="G8" i="17"/>
  <c r="G16" i="17"/>
  <c r="G21" i="17"/>
  <c r="G23" i="17"/>
  <c r="G9" i="17"/>
  <c r="G10" i="17"/>
  <c r="G28" i="17"/>
  <c r="G30" i="17"/>
  <c r="G32" i="17"/>
  <c r="G12" i="17"/>
  <c r="G13" i="17"/>
  <c r="G14" i="17"/>
  <c r="G15" i="17"/>
  <c r="G24" i="17"/>
  <c r="G25" i="17"/>
  <c r="G22" i="17"/>
  <c r="G20" i="17"/>
  <c r="G46" i="17"/>
  <c r="G27" i="17"/>
  <c r="G49" i="17"/>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H7" i="9"/>
  <c r="H8" i="9"/>
  <c r="H9" i="9"/>
  <c r="H10" i="9"/>
  <c r="H11" i="9"/>
  <c r="H12" i="9"/>
  <c r="G50" i="17" l="1"/>
  <c r="G51" i="17" s="1"/>
  <c r="G52" i="17" s="1"/>
  <c r="H13" i="9"/>
  <c r="G46" i="8"/>
  <c r="G47" i="8" s="1"/>
  <c r="G48" i="8" s="1"/>
  <c r="G49" i="8" l="1"/>
</calcChain>
</file>

<file path=xl/sharedStrings.xml><?xml version="1.0" encoding="utf-8"?>
<sst xmlns="http://schemas.openxmlformats.org/spreadsheetml/2006/main" count="211" uniqueCount="179">
  <si>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</si>
  <si>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</si>
  <si>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</si>
  <si>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</si>
  <si>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</si>
  <si>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</si>
  <si>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</si>
  <si>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</si>
  <si>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</si>
  <si>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</si>
  <si>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</si>
  <si>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</si>
  <si>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</si>
  <si>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</si>
  <si>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</si>
  <si>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</si>
  <si>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</si>
  <si>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</si>
  <si>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</si>
  <si>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次数 Time</t>
  </si>
  <si>
    <t>数量 Qty.</t>
  </si>
  <si>
    <t>合计 Total</t>
  </si>
  <si>
    <t>备注 Remark</t>
  </si>
  <si>
    <t>公付房费</t>
  </si>
  <si>
    <t>Transportation/大巴需求（根据媒体具体航班调整需求）</t>
  </si>
  <si>
    <t>About Media/媒体相关</t>
  </si>
  <si>
    <t>实报实销</t>
  </si>
  <si>
    <t>Final Image</t>
  </si>
  <si>
    <t>固定费用</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</si>
  <si>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</si>
  <si>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</si>
  <si>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</si>
  <si>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</si>
  <si>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</si>
  <si>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</si>
  <si>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</si>
  <si>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</si>
  <si>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</si>
  <si>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</si>
  <si>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</si>
  <si>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</si>
  <si>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</si>
  <si>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</si>
  <si>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</si>
  <si>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</si>
  <si>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</si>
  <si>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</si>
  <si>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</si>
  <si>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</si>
  <si>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</si>
  <si>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</si>
  <si>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</si>
  <si>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</si>
  <si>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</si>
  <si>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</si>
  <si>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</si>
  <si>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</si>
  <si>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</si>
  <si>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</si>
  <si>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</si>
  <si>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</si>
  <si>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</si>
  <si>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</si>
  <si>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</si>
  <si>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</si>
  <si>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</si>
  <si>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</si>
  <si>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</si>
  <si>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</si>
  <si>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</si>
  <si>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</si>
  <si>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</si>
  <si>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</si>
  <si>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</si>
  <si>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</si>
  <si>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</si>
  <si>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</si>
  <si>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</si>
  <si>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</si>
  <si>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</si>
  <si>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</si>
  <si>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</si>
  <si>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</si>
  <si>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</si>
  <si>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</si>
  <si>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</si>
  <si>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</si>
  <si>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</si>
  <si>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</si>
  <si>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</si>
  <si>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</si>
  <si>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</si>
  <si>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</si>
  <si>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</si>
  <si>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</si>
  <si>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</si>
  <si>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</si>
  <si>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</si>
  <si>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</si>
  <si>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</si>
  <si>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</si>
  <si>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34" type="noConversion"/>
  </si>
  <si>
    <t>媒体交通费用报销 Transportation Reimbursement</t>
    <phoneticPr fontId="34" type="noConversion"/>
  </si>
  <si>
    <t>用餐Meal
1、酒店需事先准备自助午餐和晚餐券。酒店在媒体用餐后根据收集到的实际餐券与SGM结算费用。
The hotel should prepare the buffet lunch and dinner voucher in advance. The hotel will settle the fees according to the actual meal coupon and SGM after the media meal</t>
    <phoneticPr fontId="34" type="noConversion"/>
  </si>
  <si>
    <t xml:space="preserve">VENUE:                  </t>
    <phoneticPr fontId="7" type="noConversion"/>
  </si>
  <si>
    <t xml:space="preserve">Project No:               </t>
    <phoneticPr fontId="7" type="noConversion"/>
  </si>
  <si>
    <t xml:space="preserve">Number of person:       </t>
    <phoneticPr fontId="7" type="noConversion"/>
  </si>
  <si>
    <t>小计</t>
    <phoneticPr fontId="34" type="noConversion"/>
  </si>
  <si>
    <t>房内welcome package：甜点、水果等Dessert, fruit, etc</t>
    <phoneticPr fontId="7" type="noConversion"/>
  </si>
  <si>
    <t>媒体欢迎小食
welcome package</t>
    <phoneticPr fontId="7" type="noConversion"/>
  </si>
  <si>
    <t>房内
welcome package</t>
    <phoneticPr fontId="7" type="noConversion"/>
  </si>
  <si>
    <t>Others/其他</t>
    <phoneticPr fontId="34" type="noConversion"/>
  </si>
  <si>
    <t>明细 Description</t>
    <phoneticPr fontId="34" type="noConversion"/>
  </si>
  <si>
    <t>单价 Unit Cost</t>
    <phoneticPr fontId="34" type="noConversion"/>
  </si>
  <si>
    <t>19座考斯特（全天）/Coaster</t>
    <phoneticPr fontId="34" type="noConversion"/>
  </si>
  <si>
    <t>总计（不含增值税6%）</t>
    <phoneticPr fontId="34" type="noConversion"/>
  </si>
  <si>
    <t>工作人员标间
Standard room</t>
    <phoneticPr fontId="34" type="noConversion"/>
  </si>
  <si>
    <t>Day1媒体自助晚餐
需均含软饮畅饮
Media buffet 
soft drinks should be included</t>
    <phoneticPr fontId="34" type="noConversion"/>
  </si>
  <si>
    <t>Day2媒体室外招待午餐
需均含软饮畅饮
Media Welcome dinner
soft drinks should be included</t>
    <phoneticPr fontId="34" type="noConversion"/>
  </si>
  <si>
    <t>餐饮/Dinner</t>
    <phoneticPr fontId="34" type="noConversion"/>
  </si>
  <si>
    <t>Day3车主室外招待午餐
需均含软饮畅饮
Media buffet 
soft drinks should be included</t>
    <phoneticPr fontId="34" type="noConversion"/>
  </si>
  <si>
    <t>媒体大床房 
One-bed room</t>
    <phoneticPr fontId="34" type="noConversion"/>
  </si>
  <si>
    <t>车主大床房 
One-bed room</t>
    <phoneticPr fontId="34" type="noConversion"/>
  </si>
  <si>
    <t>GL8（仅接机）/GL8</t>
  </si>
  <si>
    <t>About Agency /旅行社相关</t>
    <phoneticPr fontId="34" type="noConversion"/>
  </si>
  <si>
    <t>活动人员交通费</t>
    <phoneticPr fontId="34" type="noConversion"/>
  </si>
  <si>
    <t>19座考斯特（全天）/19 seat bus</t>
    <phoneticPr fontId="7" type="noConversion"/>
  </si>
  <si>
    <t xml:space="preserve">公关公司工作人员 
For PR AGENCY STAFF
8.15-8.16
</t>
  </si>
  <si>
    <t xml:space="preserve">公关公司工作人员 
For PR AGENCY STAFF
8.14
</t>
  </si>
  <si>
    <t>媒体相关
Media Related
14位车主及5位媒体组相关人员陪同
14 OOT car owner and 5 media team member</t>
  </si>
  <si>
    <t xml:space="preserve">媒体相关
Media Related
20位车主及5位媒体组相关人员陪同
20 media and 5 media team member </t>
  </si>
  <si>
    <t>手机租赁 cell phone rental</t>
  </si>
  <si>
    <t>房卡套 room card cover</t>
  </si>
  <si>
    <t>餐券 meal voucher</t>
  </si>
  <si>
    <t>手环 bracelet</t>
  </si>
  <si>
    <t>签到背板 Backboard</t>
  </si>
  <si>
    <t>三天华为手机租赁费用</t>
  </si>
  <si>
    <t xml:space="preserve">实报实销
Not more than 500 yuan ,Invoice reimbursement </t>
  </si>
  <si>
    <t>物料采买 Material buying</t>
  </si>
  <si>
    <t xml:space="preserve">8.15 工作人员踩点 Staff check </t>
  </si>
  <si>
    <t>45座大巴（全天）/55 seat bus</t>
  </si>
  <si>
    <t>8.16 媒体全天用车 Media shuttle</t>
  </si>
  <si>
    <t>8.16 车主接机 Car owner connection ( Airport-Hotel)</t>
  </si>
  <si>
    <t>8.15-8.17 车主\媒体接送机 Media/Car owner connection ( Airport-Hotel)</t>
  </si>
  <si>
    <t>8.17 车主全天用车 Car owner shuttle</t>
  </si>
  <si>
    <t>摄影摄像 Photo shooting</t>
  </si>
  <si>
    <t>8.15-8.16两天 two days</t>
  </si>
  <si>
    <t>接机牌 Welcome board</t>
  </si>
  <si>
    <t>Day2车主自助晚餐
需均含软饮畅饮
Media buffet 
soft drinks should be included</t>
  </si>
  <si>
    <t>杂费 Sundry charges</t>
  </si>
  <si>
    <t>欢迎信制作 Welcome letter</t>
  </si>
  <si>
    <t>桌花 Flower</t>
  </si>
  <si>
    <t>Fixed cost 固定费用5000</t>
  </si>
  <si>
    <t>Fixed cost 固定费用20000</t>
  </si>
  <si>
    <t>媒体相关
Media Related
70位外地媒体及车主房间
69 OOT media and car owner rooms</t>
  </si>
  <si>
    <t xml:space="preserve">媒体相关
Media Related
56位媒体及10位媒体组相关人员陪同
55 OOT media and 10 media team member </t>
  </si>
  <si>
    <t>媒体相关
Media Related
 80位媒体及10位媒体组相关人员陪同
79 media and 10 media team member</t>
  </si>
  <si>
    <t>康辉集团北京国际会议展览有限公司</t>
    <phoneticPr fontId="34" type="noConversion"/>
  </si>
  <si>
    <t>凯迪拉克服务开放日@上海</t>
    <phoneticPr fontId="34" type="noConversion"/>
  </si>
  <si>
    <t>2019.8.15-8.17</t>
    <phoneticPr fontId="34" type="noConversion"/>
  </si>
  <si>
    <t>Hotel-上海外滩英迪格酒店</t>
    <phoneticPr fontId="34" type="noConversion"/>
  </si>
  <si>
    <t>媒体相关
Media Related
14 位外地车主房间
14 OOT car owner rooms</t>
    <phoneticPr fontId="34" type="noConversion"/>
  </si>
  <si>
    <t>单价 Unit Cost</t>
  </si>
  <si>
    <t>媒体相关
Media Related
56位外地媒体房间
56 OOT media rooms</t>
    <phoneticPr fontId="34" type="noConversion"/>
  </si>
  <si>
    <t>媒体老师房内点餐</t>
    <phoneticPr fontId="34" type="noConversion"/>
  </si>
  <si>
    <t>媒体老师及工作标间房内加早餐</t>
    <phoneticPr fontId="34" type="noConversion"/>
  </si>
  <si>
    <t>8.15 媒体接机 Media connection ( Airport-Hotel)</t>
    <phoneticPr fontId="34" type="noConversion"/>
  </si>
  <si>
    <t>接机小工</t>
    <phoneticPr fontId="34" type="noConversion"/>
  </si>
  <si>
    <t>指引牌</t>
    <phoneticPr fontId="34" type="noConversion"/>
  </si>
  <si>
    <t>大巴车牌</t>
    <phoneticPr fontId="34" type="noConversion"/>
  </si>
  <si>
    <t>诺金房差</t>
    <phoneticPr fontId="34" type="noConversion"/>
  </si>
  <si>
    <t>工作人员交通费</t>
    <phoneticPr fontId="34" type="noConversion"/>
  </si>
  <si>
    <t>工作人员报销</t>
    <phoneticPr fontId="34" type="noConversion"/>
  </si>
  <si>
    <t>牛排馆</t>
    <phoneticPr fontId="34" type="noConversion"/>
  </si>
  <si>
    <t>维尼房差</t>
    <phoneticPr fontId="34" type="noConversion"/>
  </si>
  <si>
    <t>红酒酒水</t>
    <phoneticPr fontId="34" type="noConversion"/>
  </si>
  <si>
    <t>合同价（不含增值税6%）</t>
    <phoneticPr fontId="34" type="noConversion"/>
  </si>
  <si>
    <t>原SOW</t>
    <phoneticPr fontId="34" type="noConversion"/>
  </si>
  <si>
    <t>结算</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</si>
</sst>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quot;* #,##0.00_ ;_ &quot;¥&quot;* \-#,##0.00_ ;_ &quot;¥&quot;* &quot;-&quot;??_ ;_ @_ "/>
    <numFmt numFmtId="43" formatCode="_ * #,##0.00_ ;_ * \-#,##0.00_ ;_ * &quot;-&quot;??_ ;_ @_ "/>
    <numFmt numFmtId="176" formatCode="0_);[Red]\(0\)"/>
    <numFmt numFmtId="177" formatCode="#,##0_ "/>
    <numFmt numFmtId="178" formatCode="[$¥-804]#,##0;[Red][$¥-804]#,##0"/>
    <numFmt numFmtId="179" formatCode="_ &quot;￥&quot;* #,##0.00_ ;_ &quot;￥&quot;* \-#,##0.00_ ;_ &quot;￥&quot;* &quot;-&quot;??_ ;_ @_ "/>
    <numFmt numFmtId="180" formatCode="_-* #,##0.00\ _€_-;\-* #,##0.00\ _€_-;_-* &quot;-&quot;??\ _€_-;_-@_-"/>
    <numFmt numFmtId="181" formatCode="_-* #,##0.00\ [$€]_-;\-* #,##0.00\ [$€]_-;_-* &quot;-&quot;??\ [$€]_-;_-@_-"/>
    <numFmt numFmtId="182" formatCode="_-* #,##0.00\ [$€-1]_-;\-* #,##0.00\ [$€-1]_-;_-* &quot;-&quot;??\ [$€-1]_-"/>
    <numFmt numFmtId="183" formatCode="#,##0.00_ "/>
    <numFmt numFmtId="184" formatCode="0.00_);[Red]\(0.00\)"/>
  </numFmts>
  <fonts count="51">
    <font>
      <sz val="12"/>
      <name val="宋体"/>
      <charset val="134"/>
    </font>
    <font>
      <sz val="11"/>
      <color theme="1"/>
      <name val="宋体"/>
      <family val="2"/>
      <charset val="134"/>
      <scheme val="minor"/>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b/>
      <sz val="9"/>
      <name val="宋体"/>
      <family val="3"/>
      <charset val="134"/>
    </font>
    <font>
      <sz val="10"/>
      <name val="宋体"/>
      <family val="3"/>
      <charset val="134"/>
    </font>
    <font>
      <b/>
      <sz val="9"/>
      <color indexed="9"/>
      <name val="微软雅黑"/>
      <family val="2"/>
      <charset val="134"/>
    </font>
    <font>
      <sz val="9"/>
      <color theme="1"/>
      <name val="微软雅黑"/>
      <family val="2"/>
      <charset val="134"/>
    </font>
    <font>
      <b/>
      <sz val="9"/>
      <color indexed="8"/>
      <name val="微软雅黑"/>
      <family val="2"/>
      <charset val="134"/>
    </font>
    <font>
      <sz val="11"/>
      <color theme="1"/>
      <name val="宋体"/>
      <family val="3"/>
      <charset val="134"/>
      <scheme val="minor"/>
    </font>
    <font>
      <u/>
      <sz val="10"/>
      <color indexed="36"/>
      <name val="Arial"/>
      <family val="2"/>
    </font>
    <font>
      <sz val="10"/>
      <name val="Geneva"/>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0"/>
      <name val="微软雅黑"/>
      <family val="2"/>
      <charset val="134"/>
    </font>
    <font>
      <sz val="11"/>
      <color theme="0"/>
      <name val="宋体"/>
      <family val="2"/>
      <charset val="134"/>
      <scheme val="minor"/>
    </font>
    <font>
      <b/>
      <sz val="9"/>
      <color rgb="FFFF0000"/>
      <name val="微软雅黑"/>
      <family val="2"/>
      <charset val="134"/>
    </font>
  </fonts>
  <fills count="43">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rgb="FFFF0000"/>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solid">
        <fgColor indexed="42"/>
      </patternFill>
    </fill>
    <fill>
      <patternFill patternType="solid">
        <fgColor theme="8"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hair">
        <color indexed="64"/>
      </top>
      <bottom style="thin">
        <color indexed="64"/>
      </bottom>
      <diagonal/>
    </border>
  </borders>
  <cellStyleXfs count="147">
    <xf numFmtId="0" fontId="0" fillId="0" borderId="0">
      <alignment vertical="center"/>
    </xf>
    <xf numFmtId="0" fontId="17" fillId="0" borderId="0" applyNumberFormat="0" applyBorder="0" applyAlignment="0" applyProtection="0">
      <alignment vertical="center"/>
    </xf>
    <xf numFmtId="0" fontId="2" fillId="0" borderId="0"/>
    <xf numFmtId="0" fontId="33" fillId="0" borderId="0"/>
    <xf numFmtId="0" fontId="24" fillId="0" borderId="0" applyNumberFormat="0" applyBorder="0" applyAlignment="0" applyProtection="0">
      <alignment vertical="center"/>
    </xf>
    <xf numFmtId="0" fontId="19" fillId="2" borderId="0" applyNumberFormat="0" applyBorder="0" applyProtection="0">
      <alignment vertical="center"/>
    </xf>
    <xf numFmtId="0" fontId="27" fillId="6" borderId="1" applyNumberFormat="0" applyProtection="0">
      <alignment vertical="center"/>
    </xf>
    <xf numFmtId="0" fontId="15" fillId="7" borderId="2" applyNumberFormat="0" applyProtection="0">
      <alignment vertical="center"/>
    </xf>
    <xf numFmtId="43" fontId="33" fillId="0" borderId="0" applyFont="0" applyFill="0" applyBorder="0" applyAlignment="0" applyProtection="0">
      <alignment vertical="center"/>
    </xf>
    <xf numFmtId="44" fontId="33" fillId="0" borderId="0" applyFont="0" applyFill="0" applyBorder="0" applyAlignment="0" applyProtection="0"/>
    <xf numFmtId="0" fontId="28" fillId="0" borderId="0" applyNumberFormat="0" applyBorder="0" applyProtection="0">
      <alignment vertical="center"/>
    </xf>
    <xf numFmtId="0" fontId="26" fillId="3" borderId="0" applyNumberFormat="0" applyBorder="0" applyProtection="0">
      <alignment vertical="center"/>
    </xf>
    <xf numFmtId="0" fontId="29" fillId="0" borderId="3" applyNumberFormat="0" applyProtection="0">
      <alignment vertical="center"/>
    </xf>
    <xf numFmtId="0" fontId="30" fillId="0" borderId="4" applyNumberFormat="0" applyProtection="0">
      <alignment vertical="center"/>
    </xf>
    <xf numFmtId="0" fontId="18" fillId="0" borderId="5" applyNumberFormat="0" applyProtection="0">
      <alignment vertical="center"/>
    </xf>
    <xf numFmtId="0" fontId="18" fillId="0" borderId="0" applyNumberFormat="0" applyBorder="0" applyProtection="0">
      <alignment vertical="center"/>
    </xf>
    <xf numFmtId="0" fontId="14" fillId="4" borderId="1" applyNumberFormat="0" applyProtection="0">
      <alignment vertical="center"/>
    </xf>
    <xf numFmtId="0" fontId="23" fillId="0" borderId="6" applyNumberFormat="0" applyProtection="0">
      <alignment vertical="center"/>
    </xf>
    <xf numFmtId="0" fontId="20" fillId="8" borderId="0" applyNumberFormat="0" applyBorder="0" applyProtection="0">
      <alignment vertical="center"/>
    </xf>
    <xf numFmtId="0" fontId="25" fillId="0" borderId="0"/>
    <xf numFmtId="0" fontId="33" fillId="9" borderId="7" applyNumberFormat="0" applyProtection="0">
      <alignment vertical="center"/>
    </xf>
    <xf numFmtId="0" fontId="16" fillId="6" borderId="8" applyNumberFormat="0" applyProtection="0">
      <alignment vertical="center"/>
    </xf>
    <xf numFmtId="0" fontId="21" fillId="0" borderId="0" applyNumberFormat="0" applyBorder="0" applyProtection="0">
      <alignment vertical="center"/>
    </xf>
    <xf numFmtId="0" fontId="13" fillId="0" borderId="9" applyNumberFormat="0" applyProtection="0">
      <alignment vertical="center"/>
    </xf>
    <xf numFmtId="0" fontId="22" fillId="0" borderId="0" applyNumberFormat="0" applyBorder="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33" fillId="0" borderId="0">
      <alignment vertical="center"/>
    </xf>
    <xf numFmtId="0" fontId="33"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4" fillId="0" borderId="0" applyNumberFormat="0" applyBorder="0" applyAlignment="0" applyProtection="0">
      <alignment vertical="center"/>
    </xf>
    <xf numFmtId="0" fontId="24" fillId="0" borderId="0"/>
    <xf numFmtId="0" fontId="17" fillId="0" borderId="0" applyNumberFormat="0" applyBorder="0" applyAlignment="0" applyProtection="0">
      <alignment vertical="center"/>
    </xf>
    <xf numFmtId="0" fontId="33" fillId="0" borderId="0">
      <alignment vertical="center"/>
    </xf>
    <xf numFmtId="178" fontId="36" fillId="0" borderId="0"/>
    <xf numFmtId="0" fontId="33" fillId="0" borderId="0"/>
    <xf numFmtId="0" fontId="25" fillId="0" borderId="0"/>
    <xf numFmtId="0" fontId="40" fillId="0" borderId="0">
      <alignment vertical="center"/>
    </xf>
    <xf numFmtId="0" fontId="25" fillId="0" borderId="0"/>
    <xf numFmtId="0" fontId="33" fillId="0" borderId="0"/>
    <xf numFmtId="0" fontId="17" fillId="0" borderId="0"/>
    <xf numFmtId="0" fontId="41" fillId="0" borderId="0" applyNumberFormat="0" applyFill="0" applyBorder="0" applyAlignment="0" applyProtection="0">
      <alignment vertical="top"/>
      <protection locked="0"/>
    </xf>
    <xf numFmtId="44" fontId="33" fillId="0" borderId="0" applyFont="0" applyFill="0" applyBorder="0" applyAlignment="0" applyProtection="0"/>
    <xf numFmtId="179" fontId="33" fillId="0" borderId="0" applyFont="0" applyFill="0" applyBorder="0" applyAlignment="0" applyProtection="0"/>
    <xf numFmtId="180" fontId="12" fillId="0" borderId="0" applyFont="0" applyFill="0" applyBorder="0" applyAlignment="0" applyProtection="0"/>
    <xf numFmtId="181" fontId="17" fillId="0" borderId="0" applyFont="0" applyFill="0" applyBorder="0" applyAlignment="0" applyProtection="0"/>
    <xf numFmtId="0" fontId="17" fillId="0" borderId="0"/>
    <xf numFmtId="182" fontId="17" fillId="0" borderId="0"/>
    <xf numFmtId="0" fontId="17" fillId="0" borderId="0"/>
    <xf numFmtId="0" fontId="42" fillId="0" borderId="0"/>
    <xf numFmtId="0" fontId="43" fillId="0" borderId="37" applyNumberFormat="0" applyFill="0" applyAlignment="0" applyProtection="0">
      <alignment vertical="center"/>
    </xf>
    <xf numFmtId="0" fontId="44" fillId="0" borderId="4" applyNumberFormat="0" applyFill="0" applyAlignment="0" applyProtection="0">
      <alignment vertical="center"/>
    </xf>
    <xf numFmtId="0" fontId="45" fillId="0" borderId="38" applyNumberFormat="0" applyFill="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2" borderId="0" applyNumberFormat="0" applyBorder="0" applyAlignment="0" applyProtection="0">
      <alignment vertical="center"/>
    </xf>
    <xf numFmtId="0" fontId="33" fillId="0" borderId="0"/>
    <xf numFmtId="0" fontId="26" fillId="3" borderId="0" applyNumberFormat="0" applyBorder="0" applyAlignment="0" applyProtection="0">
      <alignment vertical="center"/>
    </xf>
    <xf numFmtId="0" fontId="13" fillId="0" borderId="39" applyNumberFormat="0" applyFill="0" applyAlignment="0" applyProtection="0">
      <alignment vertical="center"/>
    </xf>
    <xf numFmtId="179" fontId="33" fillId="0" borderId="0" applyFont="0" applyFill="0" applyBorder="0" applyAlignment="0" applyProtection="0"/>
    <xf numFmtId="44" fontId="33" fillId="0" borderId="0" applyFont="0" applyFill="0" applyBorder="0" applyAlignment="0" applyProtection="0"/>
    <xf numFmtId="0" fontId="27" fillId="10" borderId="1" applyNumberFormat="0" applyAlignment="0" applyProtection="0">
      <alignment vertical="center"/>
    </xf>
    <xf numFmtId="0" fontId="15" fillId="7" borderId="2" applyNumberFormat="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0" fillId="8" borderId="0" applyNumberFormat="0" applyBorder="0" applyAlignment="0" applyProtection="0">
      <alignment vertical="center"/>
    </xf>
    <xf numFmtId="0" fontId="16" fillId="10" borderId="8" applyNumberFormat="0" applyAlignment="0" applyProtection="0">
      <alignment vertical="center"/>
    </xf>
    <xf numFmtId="0" fontId="14" fillId="4" borderId="1" applyNumberFormat="0" applyAlignment="0" applyProtection="0">
      <alignment vertical="center"/>
    </xf>
    <xf numFmtId="0" fontId="33" fillId="9" borderId="7" applyNumberFormat="0" applyFont="0" applyAlignment="0" applyProtection="0">
      <alignment vertical="center"/>
    </xf>
    <xf numFmtId="0" fontId="49"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49" fillId="39" borderId="0" applyNumberFormat="0" applyBorder="0" applyAlignment="0" applyProtection="0">
      <alignment vertical="center"/>
    </xf>
    <xf numFmtId="0" fontId="1" fillId="25" borderId="0" applyNumberFormat="0" applyBorder="0" applyAlignment="0" applyProtection="0">
      <alignment vertical="center"/>
    </xf>
    <xf numFmtId="0" fontId="49" fillId="24" borderId="0" applyNumberFormat="0" applyBorder="0" applyAlignment="0" applyProtection="0">
      <alignment vertical="center"/>
    </xf>
    <xf numFmtId="0" fontId="49" fillId="23" borderId="0" applyNumberFormat="0" applyBorder="0" applyAlignment="0" applyProtection="0">
      <alignment vertical="center"/>
    </xf>
    <xf numFmtId="0" fontId="1" fillId="22" borderId="0" applyNumberFormat="0" applyBorder="0" applyAlignment="0" applyProtection="0">
      <alignment vertical="center"/>
    </xf>
    <xf numFmtId="0" fontId="1" fillId="21" borderId="0" applyNumberFormat="0" applyBorder="0" applyAlignment="0" applyProtection="0">
      <alignment vertical="center"/>
    </xf>
    <xf numFmtId="0" fontId="49" fillId="20" borderId="0" applyNumberFormat="0" applyBorder="0" applyAlignment="0" applyProtection="0">
      <alignment vertical="center"/>
    </xf>
    <xf numFmtId="0" fontId="49" fillId="19" borderId="0" applyNumberFormat="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49" fillId="16"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1"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49" fillId="39" borderId="0" applyNumberFormat="0" applyBorder="0" applyAlignment="0" applyProtection="0">
      <alignment vertical="center"/>
    </xf>
    <xf numFmtId="0" fontId="49"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49" fillId="39" borderId="0" applyNumberFormat="0" applyBorder="0" applyAlignment="0" applyProtection="0">
      <alignment vertical="center"/>
    </xf>
  </cellStyleXfs>
  <cellXfs count="197">
    <xf numFmtId="0" fontId="0" fillId="0" borderId="0" xfId="0">
      <alignment vertical="center"/>
    </xf>
    <xf numFmtId="0" fontId="2" fillId="0" borderId="0" xfId="2" applyFont="1"/>
    <xf numFmtId="0" fontId="3" fillId="0" borderId="0" xfId="2" applyFont="1" applyAlignment="1">
      <alignment vertical="center"/>
    </xf>
    <xf numFmtId="0" fontId="3" fillId="0" borderId="0" xfId="2" applyFont="1" applyFill="1" applyAlignment="1">
      <alignment vertical="center"/>
    </xf>
    <xf numFmtId="0" fontId="2" fillId="0" borderId="0" xfId="2" applyFont="1" applyFill="1" applyAlignment="1">
      <alignment vertical="center"/>
    </xf>
    <xf numFmtId="0" fontId="2" fillId="0" borderId="0" xfId="2" applyFont="1" applyAlignment="1">
      <alignment vertical="center"/>
    </xf>
    <xf numFmtId="40" fontId="2" fillId="0" borderId="0" xfId="2" applyNumberFormat="1" applyFont="1" applyAlignment="1">
      <alignment horizontal="right" vertical="center"/>
    </xf>
    <xf numFmtId="0" fontId="2" fillId="0" borderId="0" xfId="2" applyFont="1" applyAlignment="1">
      <alignment horizontal="center" vertical="center"/>
    </xf>
    <xf numFmtId="40" fontId="2" fillId="0" borderId="0" xfId="2" applyNumberFormat="1" applyFont="1" applyBorder="1" applyAlignment="1">
      <alignment horizontal="right" vertical="center"/>
    </xf>
    <xf numFmtId="49" fontId="2" fillId="0" borderId="10" xfId="2" applyNumberFormat="1" applyFont="1" applyFill="1" applyBorder="1" applyAlignment="1">
      <alignment horizontal="left" vertical="top"/>
    </xf>
    <xf numFmtId="0" fontId="2" fillId="10" borderId="10" xfId="2" applyFont="1" applyFill="1" applyBorder="1" applyAlignment="1">
      <alignment horizontal="left" vertical="top"/>
    </xf>
    <xf numFmtId="40" fontId="2" fillId="10" borderId="10" xfId="2" applyNumberFormat="1" applyFont="1" applyFill="1" applyBorder="1" applyAlignment="1">
      <alignment horizontal="right"/>
    </xf>
    <xf numFmtId="0" fontId="2" fillId="10" borderId="10" xfId="2" applyFont="1" applyFill="1" applyBorder="1" applyAlignment="1">
      <alignment horizontal="left" vertical="top" wrapText="1"/>
    </xf>
    <xf numFmtId="49" fontId="2" fillId="0" borderId="11" xfId="2" applyNumberFormat="1" applyFont="1" applyFill="1" applyBorder="1" applyAlignment="1">
      <alignment horizontal="left" vertical="top"/>
    </xf>
    <xf numFmtId="0" fontId="4" fillId="10" borderId="10" xfId="2" applyFont="1" applyFill="1" applyBorder="1" applyAlignment="1">
      <alignment horizontal="left" vertical="top"/>
    </xf>
    <xf numFmtId="40" fontId="2" fillId="10" borderId="11" xfId="2" applyNumberFormat="1" applyFont="1" applyFill="1" applyBorder="1" applyAlignment="1">
      <alignment horizontal="right"/>
    </xf>
    <xf numFmtId="0" fontId="5" fillId="11" borderId="12" xfId="0" applyFont="1" applyFill="1" applyBorder="1" applyAlignment="1">
      <alignment vertical="center"/>
    </xf>
    <xf numFmtId="0" fontId="5" fillId="11" borderId="13" xfId="0" applyFont="1" applyFill="1" applyBorder="1" applyAlignment="1">
      <alignment vertical="center"/>
    </xf>
    <xf numFmtId="40" fontId="5" fillId="11" borderId="13" xfId="8" applyNumberFormat="1" applyFont="1" applyFill="1" applyBorder="1" applyAlignment="1">
      <alignment horizontal="right" vertical="center"/>
    </xf>
    <xf numFmtId="40" fontId="5" fillId="11" borderId="14" xfId="8" applyNumberFormat="1" applyFont="1" applyFill="1" applyBorder="1" applyAlignment="1">
      <alignment horizontal="right" vertical="center"/>
    </xf>
    <xf numFmtId="0" fontId="3" fillId="7" borderId="15" xfId="0" applyFont="1" applyFill="1" applyBorder="1" applyAlignment="1">
      <alignment horizontal="left" vertical="center"/>
    </xf>
    <xf numFmtId="0" fontId="3" fillId="7" borderId="10" xfId="0" applyFont="1" applyFill="1" applyBorder="1" applyAlignment="1">
      <alignment vertical="center"/>
    </xf>
    <xf numFmtId="40" fontId="3" fillId="7" borderId="16" xfId="0" applyNumberFormat="1" applyFont="1" applyFill="1" applyBorder="1" applyAlignment="1">
      <alignment horizontal="right" vertical="center"/>
    </xf>
    <xf numFmtId="0" fontId="6" fillId="0" borderId="15" xfId="0" applyFont="1" applyFill="1" applyBorder="1" applyAlignment="1">
      <alignment horizontal="center" vertical="center"/>
    </xf>
    <xf numFmtId="0" fontId="2" fillId="0" borderId="17" xfId="0" applyFont="1" applyFill="1" applyBorder="1" applyAlignment="1" applyProtection="1">
      <alignment horizontal="left" vertical="center" wrapText="1"/>
      <protection hidden="1"/>
    </xf>
    <xf numFmtId="0" fontId="2" fillId="0" borderId="17" xfId="28"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hidden="1"/>
    </xf>
    <xf numFmtId="40" fontId="2" fillId="0" borderId="17" xfId="8" applyNumberFormat="1" applyFont="1" applyFill="1" applyBorder="1" applyAlignment="1">
      <alignment horizontal="right" vertical="center"/>
    </xf>
    <xf numFmtId="0" fontId="2" fillId="0" borderId="17" xfId="0" applyFont="1" applyFill="1" applyBorder="1" applyAlignment="1">
      <alignment vertical="center"/>
    </xf>
    <xf numFmtId="0" fontId="2" fillId="0" borderId="18" xfId="0" applyFont="1" applyFill="1" applyBorder="1" applyAlignment="1">
      <alignment horizontal="center" vertical="center"/>
    </xf>
    <xf numFmtId="40" fontId="2" fillId="0" borderId="16" xfId="0" applyNumberFormat="1" applyFont="1" applyFill="1" applyBorder="1" applyAlignment="1">
      <alignment horizontal="right" vertical="center"/>
    </xf>
    <xf numFmtId="0" fontId="7" fillId="0" borderId="18" xfId="0" applyFont="1" applyFill="1" applyBorder="1" applyAlignment="1">
      <alignment horizontal="center" vertical="center"/>
    </xf>
    <xf numFmtId="0" fontId="3" fillId="12" borderId="15" xfId="0" applyFont="1" applyFill="1" applyBorder="1" applyAlignment="1">
      <alignment horizontal="left" vertical="center"/>
    </xf>
    <xf numFmtId="40" fontId="3" fillId="12" borderId="16" xfId="0" applyNumberFormat="1" applyFont="1" applyFill="1" applyBorder="1" applyAlignment="1">
      <alignment horizontal="right" vertical="center"/>
    </xf>
    <xf numFmtId="0" fontId="6" fillId="0" borderId="19" xfId="0" applyFont="1" applyFill="1" applyBorder="1" applyAlignment="1">
      <alignment vertical="center"/>
    </xf>
    <xf numFmtId="0" fontId="6" fillId="0" borderId="10" xfId="0" applyFont="1" applyFill="1" applyBorder="1" applyAlignment="1">
      <alignment vertical="center"/>
    </xf>
    <xf numFmtId="40" fontId="6" fillId="0" borderId="10" xfId="0" applyNumberFormat="1" applyFont="1" applyFill="1" applyBorder="1" applyAlignment="1">
      <alignment vertical="center"/>
    </xf>
    <xf numFmtId="0" fontId="3" fillId="0" borderId="10" xfId="0" applyFont="1" applyFill="1" applyBorder="1" applyAlignment="1">
      <alignment horizontal="center" vertical="center"/>
    </xf>
    <xf numFmtId="40" fontId="6" fillId="0" borderId="16" xfId="0" applyNumberFormat="1" applyFont="1" applyFill="1" applyBorder="1" applyAlignment="1">
      <alignment vertical="center"/>
    </xf>
    <xf numFmtId="40" fontId="5" fillId="13" borderId="16" xfId="8" applyNumberFormat="1" applyFont="1" applyFill="1" applyBorder="1" applyAlignment="1">
      <alignment horizontal="right" vertical="center"/>
    </xf>
    <xf numFmtId="0" fontId="3" fillId="0" borderId="0" xfId="2" applyFont="1" applyAlignment="1">
      <alignment horizontal="center" vertical="center"/>
    </xf>
    <xf numFmtId="0" fontId="4" fillId="10" borderId="0" xfId="0" applyFont="1" applyFill="1" applyAlignment="1">
      <alignment horizontal="center" vertical="center"/>
    </xf>
    <xf numFmtId="0" fontId="4" fillId="0" borderId="0" xfId="0" applyFont="1" applyFill="1" applyAlignment="1">
      <alignment horizontal="center" vertical="center"/>
    </xf>
    <xf numFmtId="0" fontId="2" fillId="10" borderId="0" xfId="0" applyNumberFormat="1" applyFont="1" applyFill="1" applyBorder="1" applyAlignment="1">
      <alignment vertical="center"/>
    </xf>
    <xf numFmtId="0" fontId="4" fillId="10" borderId="0" xfId="0" applyFont="1" applyFill="1" applyAlignment="1">
      <alignment vertical="center"/>
    </xf>
    <xf numFmtId="0" fontId="4" fillId="10" borderId="0" xfId="0" applyFont="1" applyFill="1" applyAlignment="1">
      <alignment horizontal="left" vertical="center"/>
    </xf>
    <xf numFmtId="177" fontId="4" fillId="10" borderId="0" xfId="0" applyNumberFormat="1" applyFont="1" applyFill="1" applyAlignment="1">
      <alignment horizontal="center" vertical="center"/>
    </xf>
    <xf numFmtId="0" fontId="4" fillId="10" borderId="0" xfId="0" applyFont="1" applyFill="1" applyAlignment="1">
      <alignment vertical="center" wrapText="1"/>
    </xf>
    <xf numFmtId="0" fontId="4" fillId="10" borderId="0" xfId="0" applyFont="1" applyFill="1">
      <alignment vertical="center"/>
    </xf>
    <xf numFmtId="14" fontId="4" fillId="10" borderId="0" xfId="0" applyNumberFormat="1" applyFont="1" applyFill="1" applyAlignment="1">
      <alignment horizontal="left" vertical="center"/>
    </xf>
    <xf numFmtId="0" fontId="8" fillId="10" borderId="20" xfId="0" applyFont="1" applyFill="1" applyBorder="1" applyAlignment="1">
      <alignment horizontal="center" vertical="center" wrapText="1"/>
    </xf>
    <xf numFmtId="177" fontId="8" fillId="10" borderId="20" xfId="0" applyNumberFormat="1" applyFont="1" applyFill="1" applyBorder="1" applyAlignment="1">
      <alignment horizontal="center" vertical="center"/>
    </xf>
    <xf numFmtId="0" fontId="4" fillId="10" borderId="20" xfId="0" applyFont="1" applyFill="1" applyBorder="1" applyAlignment="1">
      <alignment horizontal="center" vertical="center" wrapText="1"/>
    </xf>
    <xf numFmtId="0" fontId="9" fillId="6" borderId="20" xfId="0" applyFont="1" applyFill="1" applyBorder="1" applyAlignment="1">
      <alignment horizontal="left" vertical="center" wrapText="1"/>
    </xf>
    <xf numFmtId="0" fontId="4" fillId="7" borderId="20" xfId="0" applyFont="1" applyFill="1" applyBorder="1" applyAlignment="1">
      <alignment horizontal="center" vertical="center" wrapText="1"/>
    </xf>
    <xf numFmtId="14" fontId="4" fillId="0" borderId="20" xfId="0" applyNumberFormat="1" applyFont="1" applyFill="1" applyBorder="1" applyAlignment="1">
      <alignment horizontal="left" vertical="center" wrapText="1"/>
    </xf>
    <xf numFmtId="177"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0" xfId="0" applyFont="1" applyFill="1" applyBorder="1" applyAlignment="1">
      <alignment horizontal="left" vertical="center"/>
    </xf>
    <xf numFmtId="177" fontId="10" fillId="0" borderId="20" xfId="0" applyNumberFormat="1" applyFont="1" applyFill="1" applyBorder="1" applyAlignment="1">
      <alignment horizontal="center" vertical="center"/>
    </xf>
    <xf numFmtId="0" fontId="4" fillId="7" borderId="20" xfId="0" applyFont="1" applyFill="1" applyBorder="1" applyAlignment="1">
      <alignment horizontal="left" vertical="center" wrapText="1"/>
    </xf>
    <xf numFmtId="0" fontId="4" fillId="0" borderId="20" xfId="0" applyFont="1" applyFill="1" applyBorder="1" applyAlignment="1">
      <alignment horizontal="left" vertical="center" wrapText="1" readingOrder="1"/>
    </xf>
    <xf numFmtId="177" fontId="4" fillId="0" borderId="22" xfId="0" applyNumberFormat="1" applyFont="1" applyFill="1" applyBorder="1" applyAlignment="1">
      <alignment horizontal="center" vertical="center"/>
    </xf>
    <xf numFmtId="0" fontId="11" fillId="4" borderId="20" xfId="0" applyNumberFormat="1" applyFont="1" applyFill="1" applyBorder="1" applyAlignment="1">
      <alignment horizontal="center" vertical="center"/>
    </xf>
    <xf numFmtId="177" fontId="11" fillId="4" borderId="20" xfId="0" applyNumberFormat="1" applyFont="1" applyFill="1" applyBorder="1" applyAlignment="1">
      <alignment horizontal="center" vertical="center"/>
    </xf>
    <xf numFmtId="177" fontId="3" fillId="5" borderId="20" xfId="0" applyNumberFormat="1" applyFont="1" applyFill="1" applyBorder="1" applyAlignment="1">
      <alignment horizontal="center" vertical="center"/>
    </xf>
    <xf numFmtId="0" fontId="4" fillId="10" borderId="0" xfId="27" applyFont="1" applyFill="1" applyAlignment="1">
      <alignment horizontal="center" vertical="center"/>
    </xf>
    <xf numFmtId="0" fontId="4" fillId="0" borderId="0" xfId="27" applyFont="1" applyFill="1" applyAlignment="1">
      <alignment horizontal="center" vertical="center"/>
    </xf>
    <xf numFmtId="0" fontId="2" fillId="10" borderId="0" xfId="27" applyNumberFormat="1" applyFont="1" applyFill="1" applyBorder="1" applyAlignment="1">
      <alignment vertical="center"/>
    </xf>
    <xf numFmtId="0" fontId="4" fillId="10" borderId="0" xfId="27" applyFont="1" applyFill="1" applyAlignment="1">
      <alignment vertical="center"/>
    </xf>
    <xf numFmtId="0" fontId="4" fillId="10" borderId="0" xfId="27" applyFont="1" applyFill="1" applyAlignment="1">
      <alignment horizontal="left" vertical="center"/>
    </xf>
    <xf numFmtId="177" fontId="4" fillId="10" borderId="0" xfId="27" applyNumberFormat="1" applyFont="1" applyFill="1" applyAlignment="1">
      <alignment horizontal="center" vertical="center"/>
    </xf>
    <xf numFmtId="0" fontId="4" fillId="10" borderId="0" xfId="27" applyFont="1" applyFill="1" applyAlignment="1">
      <alignment vertical="center" wrapText="1"/>
    </xf>
    <xf numFmtId="0" fontId="4" fillId="10" borderId="0" xfId="27" applyFont="1" applyFill="1">
      <alignment vertical="center"/>
    </xf>
    <xf numFmtId="0" fontId="4" fillId="7" borderId="20" xfId="27" applyFont="1" applyFill="1" applyBorder="1" applyAlignment="1">
      <alignment horizontal="center" vertical="center" wrapText="1"/>
    </xf>
    <xf numFmtId="177" fontId="4" fillId="0" borderId="20" xfId="27" applyNumberFormat="1" applyFont="1" applyFill="1" applyBorder="1" applyAlignment="1">
      <alignment horizontal="center" vertical="center"/>
    </xf>
    <xf numFmtId="0" fontId="4" fillId="7" borderId="20" xfId="27" applyFont="1" applyFill="1" applyBorder="1" applyAlignment="1">
      <alignment horizontal="left" vertical="center" wrapText="1"/>
    </xf>
    <xf numFmtId="0" fontId="4" fillId="10" borderId="34" xfId="0" applyFont="1" applyFill="1" applyBorder="1" applyAlignment="1">
      <alignment horizontal="left" vertical="center"/>
    </xf>
    <xf numFmtId="0" fontId="4" fillId="10" borderId="0" xfId="0" applyFont="1" applyFill="1" applyBorder="1">
      <alignment vertical="center"/>
    </xf>
    <xf numFmtId="0" fontId="4" fillId="10" borderId="18" xfId="0" applyFont="1" applyFill="1" applyBorder="1" applyAlignment="1">
      <alignment horizontal="left" vertical="center"/>
    </xf>
    <xf numFmtId="0" fontId="4" fillId="10" borderId="35" xfId="0" applyFont="1" applyFill="1" applyBorder="1" applyAlignment="1">
      <alignment horizontal="left" vertical="center"/>
    </xf>
    <xf numFmtId="0" fontId="4" fillId="10" borderId="33" xfId="0" applyFont="1" applyFill="1" applyBorder="1" applyAlignment="1">
      <alignment horizontal="left" vertical="center"/>
    </xf>
    <xf numFmtId="0" fontId="4" fillId="10" borderId="20" xfId="27" applyFont="1" applyFill="1" applyBorder="1" applyAlignment="1">
      <alignment vertical="center" wrapText="1"/>
    </xf>
    <xf numFmtId="0" fontId="4" fillId="0" borderId="20" xfId="27" applyFont="1" applyFill="1" applyBorder="1" applyAlignment="1">
      <alignment horizontal="center" vertical="center" wrapText="1"/>
    </xf>
    <xf numFmtId="0" fontId="4" fillId="0" borderId="20" xfId="0" applyFont="1" applyFill="1" applyBorder="1" applyAlignment="1">
      <alignment vertical="center" wrapText="1"/>
    </xf>
    <xf numFmtId="0" fontId="37" fillId="11" borderId="13" xfId="27" applyFont="1" applyFill="1" applyBorder="1" applyAlignment="1">
      <alignment horizontal="center" vertical="center"/>
    </xf>
    <xf numFmtId="0" fontId="38" fillId="0" borderId="20" xfId="0" applyFont="1" applyBorder="1" applyAlignment="1">
      <alignment horizontal="center" vertical="center"/>
    </xf>
    <xf numFmtId="0" fontId="4" fillId="0" borderId="0" xfId="27" applyFont="1" applyFill="1" applyAlignment="1">
      <alignment horizontal="center" vertical="center" wrapText="1"/>
    </xf>
    <xf numFmtId="0" fontId="4" fillId="0" borderId="20" xfId="27" applyFont="1" applyFill="1" applyBorder="1" applyAlignment="1">
      <alignment horizontal="left" vertical="center" wrapText="1"/>
    </xf>
    <xf numFmtId="0" fontId="4" fillId="10" borderId="20" xfId="27" applyNumberFormat="1" applyFont="1" applyFill="1" applyBorder="1" applyAlignment="1">
      <alignment vertical="center"/>
    </xf>
    <xf numFmtId="177" fontId="8" fillId="15" borderId="20" xfId="27" applyNumberFormat="1" applyFont="1" applyFill="1" applyBorder="1" applyAlignment="1">
      <alignment horizontal="center" vertical="center"/>
    </xf>
    <xf numFmtId="177" fontId="8" fillId="15" borderId="21" xfId="27" applyNumberFormat="1" applyFont="1" applyFill="1" applyBorder="1" applyAlignment="1">
      <alignment horizontal="center" vertical="center"/>
    </xf>
    <xf numFmtId="14" fontId="4" fillId="10" borderId="10" xfId="0" applyNumberFormat="1" applyFont="1" applyFill="1" applyBorder="1" applyAlignment="1">
      <alignment vertical="center"/>
    </xf>
    <xf numFmtId="0" fontId="4" fillId="10" borderId="10" xfId="0" applyFont="1" applyFill="1" applyBorder="1" applyAlignment="1">
      <alignment vertical="center"/>
    </xf>
    <xf numFmtId="38" fontId="48" fillId="10" borderId="0" xfId="27" applyNumberFormat="1" applyFont="1" applyFill="1" applyAlignment="1">
      <alignment horizontal="right" vertical="center"/>
    </xf>
    <xf numFmtId="177" fontId="4" fillId="0" borderId="20" xfId="27" applyNumberFormat="1" applyFont="1" applyFill="1" applyBorder="1" applyAlignment="1">
      <alignment horizontal="center" vertical="center"/>
    </xf>
    <xf numFmtId="0" fontId="4" fillId="0" borderId="0" xfId="27" applyFont="1" applyFill="1" applyAlignment="1">
      <alignment horizontal="center" vertical="center"/>
    </xf>
    <xf numFmtId="177" fontId="4" fillId="0" borderId="20" xfId="27" applyNumberFormat="1" applyFont="1" applyFill="1" applyBorder="1" applyAlignment="1">
      <alignment horizontal="center" vertical="center"/>
    </xf>
    <xf numFmtId="0" fontId="4" fillId="0" borderId="20" xfId="27" applyFont="1" applyFill="1" applyBorder="1" applyAlignment="1">
      <alignment horizontal="center" vertical="center" wrapText="1"/>
    </xf>
    <xf numFmtId="0" fontId="4" fillId="0" borderId="0" xfId="27" applyFont="1" applyFill="1" applyAlignment="1">
      <alignment horizontal="center" vertical="center"/>
    </xf>
    <xf numFmtId="0" fontId="4" fillId="10" borderId="0" xfId="27" applyFont="1" applyFill="1">
      <alignment vertical="center"/>
    </xf>
    <xf numFmtId="0" fontId="4" fillId="7" borderId="20" xfId="27" applyFont="1" applyFill="1" applyBorder="1" applyAlignment="1">
      <alignment horizontal="center" vertical="center" wrapText="1"/>
    </xf>
    <xf numFmtId="0" fontId="4" fillId="0" borderId="20" xfId="27" applyFont="1" applyFill="1" applyBorder="1" applyAlignment="1">
      <alignment horizontal="left" vertical="center" wrapText="1"/>
    </xf>
    <xf numFmtId="0" fontId="4" fillId="0" borderId="20" xfId="27" applyFont="1" applyFill="1" applyBorder="1" applyAlignment="1">
      <alignment horizontal="center" vertical="center"/>
    </xf>
    <xf numFmtId="14" fontId="4" fillId="0" borderId="20" xfId="27" applyNumberFormat="1" applyFont="1" applyFill="1" applyBorder="1" applyAlignment="1">
      <alignment horizontal="center" vertical="center" wrapText="1"/>
    </xf>
    <xf numFmtId="0" fontId="4" fillId="0" borderId="20" xfId="27" applyFont="1" applyFill="1" applyBorder="1" applyAlignment="1">
      <alignment horizontal="left" vertical="center" wrapText="1" readingOrder="1"/>
    </xf>
    <xf numFmtId="0" fontId="9" fillId="7" borderId="20" xfId="27" applyFont="1" applyFill="1" applyBorder="1" applyAlignment="1">
      <alignment vertical="center" wrapText="1"/>
    </xf>
    <xf numFmtId="0" fontId="4" fillId="0" borderId="31" xfId="27" applyFont="1" applyFill="1" applyBorder="1" applyAlignment="1">
      <alignment horizontal="center" vertical="center" wrapText="1"/>
    </xf>
    <xf numFmtId="38" fontId="48" fillId="10" borderId="0" xfId="27" applyNumberFormat="1" applyFont="1" applyFill="1" applyAlignment="1">
      <alignment horizontal="left" vertical="center"/>
    </xf>
    <xf numFmtId="0" fontId="4" fillId="10" borderId="0" xfId="0" applyFont="1" applyFill="1" applyAlignment="1">
      <alignment horizontal="right" vertical="center" wrapText="1"/>
    </xf>
    <xf numFmtId="0" fontId="4" fillId="0" borderId="21" xfId="27" applyFont="1" applyFill="1" applyBorder="1" applyAlignment="1">
      <alignment horizontal="center" vertical="center" wrapText="1"/>
    </xf>
    <xf numFmtId="14"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27" applyFont="1" applyFill="1" applyBorder="1" applyAlignment="1">
      <alignment horizontal="center" vertical="center" wrapText="1"/>
    </xf>
    <xf numFmtId="0" fontId="4" fillId="0" borderId="21" xfId="27" applyFont="1" applyFill="1" applyBorder="1" applyAlignment="1">
      <alignment horizontal="center" vertical="center" wrapText="1"/>
    </xf>
    <xf numFmtId="14" fontId="4" fillId="10" borderId="0" xfId="0" applyNumberFormat="1" applyFont="1" applyFill="1" applyBorder="1" applyAlignment="1">
      <alignment vertical="center"/>
    </xf>
    <xf numFmtId="0" fontId="4" fillId="10" borderId="0" xfId="0" applyFont="1" applyFill="1" applyBorder="1" applyAlignment="1">
      <alignment vertical="center"/>
    </xf>
    <xf numFmtId="177" fontId="8" fillId="15" borderId="0" xfId="27" applyNumberFormat="1" applyFont="1" applyFill="1" applyBorder="1" applyAlignment="1">
      <alignment horizontal="center" vertical="center"/>
    </xf>
    <xf numFmtId="0" fontId="50" fillId="11" borderId="13" xfId="27" applyFont="1" applyFill="1" applyBorder="1" applyAlignment="1">
      <alignment horizontal="center" vertical="center"/>
    </xf>
    <xf numFmtId="183" fontId="4" fillId="0" borderId="20" xfId="27" applyNumberFormat="1" applyFont="1" applyFill="1" applyBorder="1" applyAlignment="1">
      <alignment horizontal="center" vertical="center"/>
    </xf>
    <xf numFmtId="184" fontId="4" fillId="0" borderId="20" xfId="27" applyNumberFormat="1" applyFont="1" applyFill="1" applyBorder="1" applyAlignment="1">
      <alignment horizontal="center" vertical="center"/>
    </xf>
    <xf numFmtId="176" fontId="4" fillId="0" borderId="20" xfId="27" applyNumberFormat="1" applyFont="1" applyFill="1" applyBorder="1" applyAlignment="1">
      <alignment horizontal="center" vertical="center"/>
    </xf>
    <xf numFmtId="0" fontId="4" fillId="10" borderId="20" xfId="27" applyFont="1" applyFill="1" applyBorder="1" applyAlignment="1">
      <alignment horizontal="center" vertical="center"/>
    </xf>
    <xf numFmtId="38" fontId="48" fillId="42" borderId="0" xfId="27" applyNumberFormat="1" applyFont="1" applyFill="1" applyAlignment="1">
      <alignment horizontal="right" vertical="center"/>
    </xf>
    <xf numFmtId="14" fontId="4" fillId="42" borderId="10" xfId="0" applyNumberFormat="1" applyFont="1" applyFill="1" applyBorder="1" applyAlignment="1">
      <alignment vertical="center"/>
    </xf>
    <xf numFmtId="0" fontId="4" fillId="42" borderId="10" xfId="0" applyFont="1" applyFill="1" applyBorder="1" applyAlignment="1">
      <alignment vertical="center"/>
    </xf>
    <xf numFmtId="0" fontId="37" fillId="42" borderId="13" xfId="27" applyFont="1" applyFill="1" applyBorder="1" applyAlignment="1">
      <alignment horizontal="center" vertical="center"/>
    </xf>
    <xf numFmtId="0" fontId="4" fillId="42" borderId="20" xfId="27" applyFont="1" applyFill="1" applyBorder="1" applyAlignment="1">
      <alignment horizontal="center" vertical="center" wrapText="1"/>
    </xf>
    <xf numFmtId="177" fontId="4" fillId="42" borderId="20" xfId="27" applyNumberFormat="1" applyFont="1" applyFill="1" applyBorder="1" applyAlignment="1">
      <alignment horizontal="center" vertical="center"/>
    </xf>
    <xf numFmtId="0" fontId="4" fillId="42" borderId="20" xfId="27" applyFont="1" applyFill="1" applyBorder="1" applyAlignment="1">
      <alignment horizontal="center" vertical="center"/>
    </xf>
    <xf numFmtId="0" fontId="38" fillId="42" borderId="20" xfId="0" applyFont="1" applyFill="1" applyBorder="1" applyAlignment="1">
      <alignment horizontal="center" vertical="center"/>
    </xf>
    <xf numFmtId="0" fontId="9" fillId="42" borderId="20" xfId="27" applyFont="1" applyFill="1" applyBorder="1" applyAlignment="1">
      <alignment vertical="center" wrapText="1"/>
    </xf>
    <xf numFmtId="177" fontId="8" fillId="42" borderId="20" xfId="27" applyNumberFormat="1" applyFont="1" applyFill="1" applyBorder="1" applyAlignment="1">
      <alignment horizontal="center" vertical="center"/>
    </xf>
    <xf numFmtId="177" fontId="8" fillId="42" borderId="21" xfId="27" applyNumberFormat="1" applyFont="1" applyFill="1" applyBorder="1" applyAlignment="1">
      <alignment horizontal="center" vertical="center"/>
    </xf>
    <xf numFmtId="177" fontId="4" fillId="42" borderId="0" xfId="27" applyNumberFormat="1" applyFont="1" applyFill="1" applyAlignment="1">
      <alignment horizontal="center" vertical="center"/>
    </xf>
    <xf numFmtId="0" fontId="9" fillId="7" borderId="20" xfId="27" applyFont="1" applyFill="1" applyBorder="1" applyAlignment="1">
      <alignment horizontal="left" vertical="center" wrapText="1"/>
    </xf>
    <xf numFmtId="0" fontId="8" fillId="15" borderId="36" xfId="27" applyFont="1" applyFill="1" applyBorder="1" applyAlignment="1">
      <alignment horizontal="center" vertical="center"/>
    </xf>
    <xf numFmtId="0" fontId="8" fillId="15" borderId="24" xfId="27" applyFont="1" applyFill="1" applyBorder="1" applyAlignment="1">
      <alignment horizontal="center" vertical="center"/>
    </xf>
    <xf numFmtId="0" fontId="8" fillId="15" borderId="25" xfId="27" applyFont="1" applyFill="1" applyBorder="1" applyAlignment="1">
      <alignment horizontal="center" vertical="center"/>
    </xf>
    <xf numFmtId="0" fontId="4" fillId="0" borderId="20" xfId="27" applyFont="1" applyFill="1" applyBorder="1" applyAlignment="1">
      <alignment vertical="center" wrapText="1"/>
    </xf>
    <xf numFmtId="0" fontId="4" fillId="0" borderId="21" xfId="27" applyFont="1" applyFill="1" applyBorder="1" applyAlignment="1">
      <alignment horizontal="center" vertical="center" wrapText="1"/>
    </xf>
    <xf numFmtId="0" fontId="4" fillId="0" borderId="32" xfId="27" applyFont="1" applyFill="1" applyBorder="1" applyAlignment="1">
      <alignment horizontal="center" vertical="center" wrapText="1"/>
    </xf>
    <xf numFmtId="0" fontId="4" fillId="0" borderId="22" xfId="27" applyFont="1" applyFill="1" applyBorder="1" applyAlignment="1">
      <alignment horizontal="center" vertical="center" wrapText="1"/>
    </xf>
    <xf numFmtId="0" fontId="39" fillId="15" borderId="20" xfId="27" applyNumberFormat="1" applyFont="1" applyFill="1" applyBorder="1" applyAlignment="1">
      <alignment horizontal="center" vertical="center"/>
    </xf>
    <xf numFmtId="0" fontId="8" fillId="15" borderId="24" xfId="27" applyFont="1" applyFill="1" applyBorder="1" applyAlignment="1">
      <alignment horizontal="center" vertical="center" wrapText="1"/>
    </xf>
    <xf numFmtId="0" fontId="8" fillId="15" borderId="25" xfId="27" applyFont="1" applyFill="1" applyBorder="1" applyAlignment="1">
      <alignment horizontal="center" vertical="center" wrapText="1"/>
    </xf>
    <xf numFmtId="0" fontId="4" fillId="0" borderId="24" xfId="27" applyFont="1" applyFill="1" applyBorder="1" applyAlignment="1">
      <alignment horizontal="left" vertical="center" wrapText="1"/>
    </xf>
    <xf numFmtId="0" fontId="4" fillId="0" borderId="25" xfId="27" applyFont="1" applyFill="1" applyBorder="1" applyAlignment="1">
      <alignment horizontal="left" vertical="center" wrapText="1"/>
    </xf>
    <xf numFmtId="177" fontId="4" fillId="0" borderId="31" xfId="27" applyNumberFormat="1" applyFont="1" applyFill="1" applyBorder="1" applyAlignment="1">
      <alignment horizontal="center" vertical="center" readingOrder="1"/>
    </xf>
    <xf numFmtId="177" fontId="4" fillId="0" borderId="24" xfId="27" applyNumberFormat="1" applyFont="1" applyFill="1" applyBorder="1" applyAlignment="1">
      <alignment horizontal="center" vertical="center" readingOrder="1"/>
    </xf>
    <xf numFmtId="177" fontId="4" fillId="0" borderId="25" xfId="27" applyNumberFormat="1" applyFont="1" applyFill="1" applyBorder="1" applyAlignment="1">
      <alignment horizontal="center" vertical="center" readingOrder="1"/>
    </xf>
    <xf numFmtId="0" fontId="38" fillId="0" borderId="26" xfId="0" applyFont="1" applyBorder="1" applyAlignment="1">
      <alignment horizontal="left" vertical="center"/>
    </xf>
    <xf numFmtId="0" fontId="38" fillId="0" borderId="28" xfId="0" applyFont="1" applyBorder="1" applyAlignment="1">
      <alignment horizontal="left" vertical="center"/>
    </xf>
    <xf numFmtId="0" fontId="38" fillId="0" borderId="27" xfId="0" applyFont="1" applyBorder="1" applyAlignment="1">
      <alignment horizontal="left" vertical="center"/>
    </xf>
    <xf numFmtId="0" fontId="38" fillId="0" borderId="29" xfId="0" applyFont="1" applyBorder="1" applyAlignment="1">
      <alignment horizontal="left" vertical="center"/>
    </xf>
    <xf numFmtId="0" fontId="38" fillId="0" borderId="23" xfId="0" applyFont="1" applyBorder="1" applyAlignment="1">
      <alignment horizontal="left" vertical="center"/>
    </xf>
    <xf numFmtId="0" fontId="38" fillId="0" borderId="30" xfId="0" applyFont="1" applyBorder="1" applyAlignment="1">
      <alignment horizontal="left" vertical="center"/>
    </xf>
    <xf numFmtId="0" fontId="38" fillId="0" borderId="31" xfId="0" applyFont="1" applyBorder="1" applyAlignment="1">
      <alignment horizontal="left" vertical="center"/>
    </xf>
    <xf numFmtId="0" fontId="38" fillId="0" borderId="25" xfId="0" applyFont="1" applyBorder="1" applyAlignment="1">
      <alignment horizontal="left" vertical="center"/>
    </xf>
    <xf numFmtId="0" fontId="4" fillId="0" borderId="31" xfId="27" applyFont="1" applyFill="1" applyBorder="1" applyAlignment="1">
      <alignment horizontal="center" vertical="center" wrapText="1"/>
    </xf>
    <xf numFmtId="0" fontId="4" fillId="0" borderId="24" xfId="27" applyFont="1" applyFill="1" applyBorder="1" applyAlignment="1">
      <alignment horizontal="center" vertical="center" wrapText="1"/>
    </xf>
    <xf numFmtId="0" fontId="4" fillId="0" borderId="25" xfId="27" applyFont="1" applyFill="1" applyBorder="1" applyAlignment="1">
      <alignment horizontal="center" vertical="center" wrapText="1"/>
    </xf>
    <xf numFmtId="0" fontId="9" fillId="7" borderId="31" xfId="27" applyFont="1" applyFill="1" applyBorder="1" applyAlignment="1">
      <alignment horizontal="left" vertical="center" wrapText="1"/>
    </xf>
    <xf numFmtId="0" fontId="9" fillId="7" borderId="25" xfId="27" applyFont="1" applyFill="1" applyBorder="1" applyAlignment="1">
      <alignment horizontal="left" vertical="center" wrapText="1"/>
    </xf>
    <xf numFmtId="0" fontId="4" fillId="0" borderId="31" xfId="27" applyFont="1" applyFill="1" applyBorder="1" applyAlignment="1">
      <alignment horizontal="left" vertical="center" wrapText="1"/>
    </xf>
    <xf numFmtId="0" fontId="4" fillId="0" borderId="31" xfId="27" applyFont="1" applyFill="1" applyBorder="1" applyAlignment="1">
      <alignment vertical="center" wrapText="1"/>
    </xf>
    <xf numFmtId="0" fontId="4" fillId="0" borderId="25" xfId="27" applyFont="1" applyFill="1" applyBorder="1" applyAlignment="1">
      <alignment vertical="center" wrapText="1"/>
    </xf>
    <xf numFmtId="0" fontId="3" fillId="5" borderId="20" xfId="0" applyNumberFormat="1"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14" fontId="4" fillId="0" borderId="20"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1" fillId="4" borderId="20" xfId="0" applyNumberFormat="1" applyFont="1" applyFill="1" applyBorder="1" applyAlignment="1">
      <alignment horizontal="center" vertical="center"/>
    </xf>
    <xf numFmtId="0" fontId="9" fillId="7" borderId="20"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14" borderId="0" xfId="0" applyFont="1" applyFill="1" applyAlignment="1">
      <alignment horizontal="center" vertical="center"/>
    </xf>
    <xf numFmtId="0" fontId="4" fillId="10" borderId="0" xfId="0" applyFont="1" applyFill="1" applyAlignment="1">
      <alignment horizontal="left" vertical="center" wrapText="1"/>
    </xf>
    <xf numFmtId="0" fontId="8" fillId="10" borderId="20" xfId="0" applyFont="1" applyFill="1" applyBorder="1" applyAlignment="1">
      <alignment horizontal="center" vertical="center" wrapText="1"/>
    </xf>
    <xf numFmtId="0" fontId="9" fillId="6" borderId="20" xfId="0" applyFont="1" applyFill="1" applyBorder="1" applyAlignment="1">
      <alignment horizontal="left" vertical="center" wrapText="1"/>
    </xf>
    <xf numFmtId="0" fontId="5" fillId="13" borderId="15" xfId="0" applyFont="1" applyFill="1" applyBorder="1" applyAlignment="1">
      <alignment horizontal="right" vertical="center" wrapText="1"/>
    </xf>
    <xf numFmtId="0" fontId="5" fillId="13" borderId="17" xfId="0" applyFont="1" applyFill="1" applyBorder="1" applyAlignment="1">
      <alignment horizontal="right" vertical="center"/>
    </xf>
    <xf numFmtId="0" fontId="2" fillId="10" borderId="10" xfId="2" applyFont="1" applyFill="1" applyBorder="1" applyAlignment="1">
      <alignment horizontal="center" vertical="top"/>
    </xf>
    <xf numFmtId="176" fontId="5" fillId="11" borderId="13" xfId="0" applyNumberFormat="1" applyFont="1" applyFill="1" applyBorder="1" applyAlignment="1">
      <alignment vertical="center"/>
    </xf>
    <xf numFmtId="0" fontId="5" fillId="11" borderId="13" xfId="0" applyFont="1" applyFill="1" applyBorder="1" applyAlignment="1">
      <alignment vertical="center"/>
    </xf>
    <xf numFmtId="0" fontId="3" fillId="12" borderId="17" xfId="0" applyFont="1" applyFill="1" applyBorder="1" applyAlignment="1">
      <alignment horizontal="right" vertical="center"/>
    </xf>
    <xf numFmtId="177" fontId="4" fillId="42" borderId="40" xfId="0" applyNumberFormat="1" applyFont="1" applyFill="1" applyBorder="1" applyAlignment="1">
      <alignment horizontal="center" vertical="center"/>
    </xf>
    <xf numFmtId="177" fontId="4" fillId="10" borderId="33" xfId="0" applyNumberFormat="1" applyFont="1" applyFill="1" applyBorder="1" applyAlignment="1">
      <alignment horizontal="center" vertical="center"/>
    </xf>
  </cellXfs>
  <cellStyles count="147">
    <cellStyle name="_ET_STYLE_NoName_00_" xfId="1" xr:uid="{00000000-0005-0000-0000-000000000000}"/>
    <cellStyle name="0,0_x000a__x000a_NA_x000a__x000a_" xfId="2" xr:uid="{00000000-0005-0000-0000-000001000000}"/>
    <cellStyle name="0,0_x000a__x000a_NA_x000a__x000a_ 2" xfId="41" xr:uid="{00000000-0005-0000-0000-000002000000}"/>
    <cellStyle name="0,0_x000d__x000a_NA_x000d__x000a_ 2" xfId="3" xr:uid="{00000000-0005-0000-0000-000003000000}"/>
    <cellStyle name="0,0_x000d__x000d_NA_x000d__x000d_" xfId="36" xr:uid="{00000000-0005-0000-0000-000004000000}"/>
    <cellStyle name="0,0_x005f_x000d__x005f_x000a_NA_x005f_x000d__x005f_x000a_" xfId="4" xr:uid="{00000000-0005-0000-0000-000005000000}"/>
    <cellStyle name="20% - Accent1" xfId="72" hidden="1" xr:uid="{00000000-0005-0000-0000-000006000000}"/>
    <cellStyle name="20% - Accent2" xfId="76" hidden="1" xr:uid="{00000000-0005-0000-0000-000007000000}"/>
    <cellStyle name="20% - Accent3" xfId="80" hidden="1" xr:uid="{00000000-0005-0000-0000-000008000000}"/>
    <cellStyle name="20% - Accent4" xfId="84" hidden="1" xr:uid="{00000000-0005-0000-0000-000009000000}"/>
    <cellStyle name="20% - Accent5" xfId="88" hidden="1" xr:uid="{00000000-0005-0000-0000-00000A000000}"/>
    <cellStyle name="20% - Accent6" xfId="92" hidden="1" xr:uid="{00000000-0005-0000-0000-00000B000000}"/>
    <cellStyle name="20% - 着色 1" xfId="103" builtinId="30" hidden="1"/>
    <cellStyle name="20% - 着色 1" xfId="124" builtinId="30" hidden="1"/>
    <cellStyle name="20% - 着色 2" xfId="99" builtinId="34" hidden="1"/>
    <cellStyle name="20% - 着色 2" xfId="128" builtinId="34" hidden="1"/>
    <cellStyle name="20% - 着色 3" xfId="95" builtinId="38" hidden="1"/>
    <cellStyle name="20% - 着色 3" xfId="132" builtinId="38" hidden="1"/>
    <cellStyle name="20% - 着色 4" xfId="112" builtinId="42" hidden="1"/>
    <cellStyle name="20% - 着色 4" xfId="136" builtinId="42" hidden="1"/>
    <cellStyle name="20% - 着色 5" xfId="116" builtinId="46" hidden="1"/>
    <cellStyle name="20% - 着色 5" xfId="140" builtinId="46" hidden="1"/>
    <cellStyle name="20% - 着色 6" xfId="120" builtinId="50" hidden="1"/>
    <cellStyle name="20% - 着色 6" xfId="144" builtinId="50" hidden="1"/>
    <cellStyle name="40% - Accent1" xfId="73" hidden="1" xr:uid="{00000000-0005-0000-0000-000018000000}"/>
    <cellStyle name="40% - Accent2" xfId="77" hidden="1" xr:uid="{00000000-0005-0000-0000-000019000000}"/>
    <cellStyle name="40% - Accent3" xfId="81" hidden="1" xr:uid="{00000000-0005-0000-0000-00001A000000}"/>
    <cellStyle name="40% - Accent4" xfId="85" hidden="1" xr:uid="{00000000-0005-0000-0000-00001B000000}"/>
    <cellStyle name="40% - Accent5" xfId="89" hidden="1" xr:uid="{00000000-0005-0000-0000-00001C000000}"/>
    <cellStyle name="40% - Accent6" xfId="93" hidden="1" xr:uid="{00000000-0005-0000-0000-00001D000000}"/>
    <cellStyle name="40% - 着色 1" xfId="102" builtinId="31" hidden="1"/>
    <cellStyle name="40% - 着色 1" xfId="125" builtinId="31" hidden="1"/>
    <cellStyle name="40% - 着色 2" xfId="98" builtinId="35" hidden="1"/>
    <cellStyle name="40% - 着色 2" xfId="129" builtinId="35" hidden="1"/>
    <cellStyle name="40% - 着色 3" xfId="109" builtinId="39" hidden="1"/>
    <cellStyle name="40% - 着色 3" xfId="133" builtinId="39" hidden="1"/>
    <cellStyle name="40% - 着色 4" xfId="113" builtinId="43" hidden="1"/>
    <cellStyle name="40% - 着色 4" xfId="137" builtinId="43" hidden="1"/>
    <cellStyle name="40% - 着色 5" xfId="117" builtinId="47" hidden="1"/>
    <cellStyle name="40% - 着色 5" xfId="141" builtinId="47" hidden="1"/>
    <cellStyle name="40% - 着色 6" xfId="121" builtinId="51" hidden="1"/>
    <cellStyle name="40% - 着色 6" xfId="145" builtinId="51" hidden="1"/>
    <cellStyle name="60% - Accent1" xfId="74" hidden="1" xr:uid="{00000000-0005-0000-0000-00002A000000}"/>
    <cellStyle name="60% - Accent2" xfId="78" hidden="1" xr:uid="{00000000-0005-0000-0000-00002B000000}"/>
    <cellStyle name="60% - Accent3" xfId="82" hidden="1" xr:uid="{00000000-0005-0000-0000-00002C000000}"/>
    <cellStyle name="60% - Accent4" xfId="86" hidden="1" xr:uid="{00000000-0005-0000-0000-00002D000000}"/>
    <cellStyle name="60% - Accent5" xfId="90" hidden="1" xr:uid="{00000000-0005-0000-0000-00002E000000}"/>
    <cellStyle name="60% - Accent6" xfId="94" hidden="1" xr:uid="{00000000-0005-0000-0000-00002F000000}"/>
    <cellStyle name="60% - 着色 1" xfId="101" builtinId="32" hidden="1"/>
    <cellStyle name="60% - 着色 1" xfId="126" builtinId="32" hidden="1"/>
    <cellStyle name="60% - 着色 2" xfId="97" builtinId="36" hidden="1"/>
    <cellStyle name="60% - 着色 2" xfId="130" builtinId="36" hidden="1"/>
    <cellStyle name="60% - 着色 3" xfId="110" builtinId="40" hidden="1"/>
    <cellStyle name="60% - 着色 3" xfId="134" builtinId="40" hidden="1"/>
    <cellStyle name="60% - 着色 4" xfId="114" builtinId="44" hidden="1"/>
    <cellStyle name="60% - 着色 4" xfId="138" builtinId="44" hidden="1"/>
    <cellStyle name="60% - 着色 5" xfId="118" builtinId="48" hidden="1"/>
    <cellStyle name="60% - 着色 5" xfId="142" builtinId="48" hidden="1"/>
    <cellStyle name="60% - 着色 6" xfId="122" builtinId="52" hidden="1"/>
    <cellStyle name="60% - 着色 6" xfId="146" builtinId="52" hidden="1"/>
    <cellStyle name="Accent1" xfId="71" hidden="1" xr:uid="{00000000-0005-0000-0000-00003C000000}"/>
    <cellStyle name="Accent2" xfId="75" hidden="1" xr:uid="{00000000-0005-0000-0000-00003D000000}"/>
    <cellStyle name="Accent3" xfId="79" hidden="1" xr:uid="{00000000-0005-0000-0000-00003E000000}"/>
    <cellStyle name="Accent4" xfId="83" hidden="1" xr:uid="{00000000-0005-0000-0000-00003F000000}"/>
    <cellStyle name="Accent5" xfId="87" hidden="1" xr:uid="{00000000-0005-0000-0000-000040000000}"/>
    <cellStyle name="Accent6" xfId="91" hidden="1" xr:uid="{00000000-0005-0000-0000-000041000000}"/>
    <cellStyle name="Bad" xfId="5" xr:uid="{00000000-0005-0000-0000-000042000000}"/>
    <cellStyle name="Besuchter Hyperlink_budget BMW Deal…ng 20070530.xls" xfId="42" xr:uid="{00000000-0005-0000-0000-000043000000}"/>
    <cellStyle name="Calculation" xfId="6" xr:uid="{00000000-0005-0000-0000-000044000000}"/>
    <cellStyle name="Check Cell" xfId="7" xr:uid="{00000000-0005-0000-0000-000045000000}"/>
    <cellStyle name="Comma" xfId="8" xr:uid="{00000000-0005-0000-0000-000046000000}"/>
    <cellStyle name="Currency" xfId="43" xr:uid="{00000000-0005-0000-0000-000047000000}"/>
    <cellStyle name="Currency 2" xfId="9" xr:uid="{00000000-0005-0000-0000-000048000000}"/>
    <cellStyle name="Currency 2 2" xfId="44" xr:uid="{00000000-0005-0000-0000-000049000000}"/>
    <cellStyle name="Dezimal 2" xfId="45" xr:uid="{00000000-0005-0000-0000-00004A000000}"/>
    <cellStyle name="Euro" xfId="46" xr:uid="{00000000-0005-0000-0000-00004B000000}"/>
    <cellStyle name="Explanatory Text" xfId="10" xr:uid="{00000000-0005-0000-0000-00004C000000}"/>
    <cellStyle name="Good" xfId="11" xr:uid="{00000000-0005-0000-0000-00004D000000}"/>
    <cellStyle name="Heading 1" xfId="12" xr:uid="{00000000-0005-0000-0000-00004E000000}"/>
    <cellStyle name="Heading 2" xfId="13" xr:uid="{00000000-0005-0000-0000-00004F000000}"/>
    <cellStyle name="Heading 3" xfId="14" xr:uid="{00000000-0005-0000-0000-000050000000}"/>
    <cellStyle name="Heading 4" xfId="15" xr:uid="{00000000-0005-0000-0000-000051000000}"/>
    <cellStyle name="Input" xfId="16" xr:uid="{00000000-0005-0000-0000-000052000000}"/>
    <cellStyle name="Linked Cell" xfId="17" xr:uid="{00000000-0005-0000-0000-000053000000}"/>
    <cellStyle name="Neutral" xfId="18" xr:uid="{00000000-0005-0000-0000-000054000000}"/>
    <cellStyle name="Normal 2" xfId="19" xr:uid="{00000000-0005-0000-0000-000055000000}"/>
    <cellStyle name="Normal 3" xfId="34" xr:uid="{00000000-0005-0000-0000-000056000000}"/>
    <cellStyle name="Normal 4" xfId="35" xr:uid="{00000000-0005-0000-0000-000057000000}"/>
    <cellStyle name="Note" xfId="20" xr:uid="{00000000-0005-0000-0000-000058000000}"/>
    <cellStyle name="Output" xfId="21" xr:uid="{00000000-0005-0000-0000-000059000000}"/>
    <cellStyle name="Standard 2" xfId="47" xr:uid="{00000000-0005-0000-0000-00005A000000}"/>
    <cellStyle name="Standard 4" xfId="48" xr:uid="{00000000-0005-0000-0000-00005B000000}"/>
    <cellStyle name="Standard_080529_FB_Verkaufsstundensätze gkk" xfId="49" xr:uid="{00000000-0005-0000-0000-00005C000000}"/>
    <cellStyle name="Style 1" xfId="50" xr:uid="{00000000-0005-0000-0000-00005D000000}"/>
    <cellStyle name="Title" xfId="22" xr:uid="{00000000-0005-0000-0000-00005E000000}"/>
    <cellStyle name="Total" xfId="23" xr:uid="{00000000-0005-0000-0000-00005F000000}"/>
    <cellStyle name="Warning Text" xfId="24" xr:uid="{00000000-0005-0000-0000-000060000000}"/>
    <cellStyle name="标题 1 2" xfId="51" xr:uid="{00000000-0005-0000-0000-000061000000}"/>
    <cellStyle name="标题 2 2" xfId="52" xr:uid="{00000000-0005-0000-0000-000062000000}"/>
    <cellStyle name="标题 3 2" xfId="53" xr:uid="{00000000-0005-0000-0000-000063000000}"/>
    <cellStyle name="标题 4 2" xfId="54" xr:uid="{00000000-0005-0000-0000-000064000000}"/>
    <cellStyle name="标题 5" xfId="55" xr:uid="{00000000-0005-0000-0000-000065000000}"/>
    <cellStyle name="差 2" xfId="56" xr:uid="{00000000-0005-0000-0000-000066000000}"/>
    <cellStyle name="差_ATSL试驾活动" xfId="25" xr:uid="{00000000-0005-0000-0000-000067000000}"/>
    <cellStyle name="差_ATSL试驾活动 2" xfId="105" xr:uid="{00000000-0005-0000-0000-000068000000}"/>
    <cellStyle name="差_Copy of Copy of ATSL上市发布会+试驾 旅行社SOW (第三轮）" xfId="26" xr:uid="{00000000-0005-0000-0000-000069000000}"/>
    <cellStyle name="差_Copy of Copy of ATSL上市发布会+试驾 旅行社SOW (第三轮） 2" xfId="106" xr:uid="{00000000-0005-0000-0000-00006A000000}"/>
    <cellStyle name="常规" xfId="0" builtinId="0"/>
    <cellStyle name="常规 2" xfId="27" xr:uid="{00000000-0005-0000-0000-00006C000000}"/>
    <cellStyle name="常规 2 2" xfId="40" xr:uid="{00000000-0005-0000-0000-00006D000000}"/>
    <cellStyle name="常规 3" xfId="37" xr:uid="{00000000-0005-0000-0000-00006E000000}"/>
    <cellStyle name="常规 3 2" xfId="38" xr:uid="{00000000-0005-0000-0000-00006F000000}"/>
    <cellStyle name="常规 4" xfId="39" xr:uid="{00000000-0005-0000-0000-000070000000}"/>
    <cellStyle name="常规 6" xfId="57" xr:uid="{00000000-0005-0000-0000-000071000000}"/>
    <cellStyle name="常规_Sheet1" xfId="28" xr:uid="{00000000-0005-0000-0000-000072000000}"/>
    <cellStyle name="好 2" xfId="58" xr:uid="{00000000-0005-0000-0000-000073000000}"/>
    <cellStyle name="好_ATSL试驾活动" xfId="29" xr:uid="{00000000-0005-0000-0000-000074000000}"/>
    <cellStyle name="好_ATSL试驾活动 2" xfId="107" xr:uid="{00000000-0005-0000-0000-000075000000}"/>
    <cellStyle name="好_Copy of Copy of ATSL上市发布会+试驾 旅行社SOW (第三轮）" xfId="30" xr:uid="{00000000-0005-0000-0000-000076000000}"/>
    <cellStyle name="好_Copy of Copy of ATSL上市发布会+试驾 旅行社SOW (第三轮） 2" xfId="108" xr:uid="{00000000-0005-0000-0000-000077000000}"/>
    <cellStyle name="汇总 2" xfId="59" xr:uid="{00000000-0005-0000-0000-000078000000}"/>
    <cellStyle name="货币 2" xfId="60" xr:uid="{00000000-0005-0000-0000-000079000000}"/>
    <cellStyle name="货币 3" xfId="61" xr:uid="{00000000-0005-0000-0000-00007A000000}"/>
    <cellStyle name="计算 2" xfId="62" xr:uid="{00000000-0005-0000-0000-00007B000000}"/>
    <cellStyle name="检查单元格 2" xfId="63" xr:uid="{00000000-0005-0000-0000-00007C000000}"/>
    <cellStyle name="解释性文本 2" xfId="64" xr:uid="{00000000-0005-0000-0000-00007D000000}"/>
    <cellStyle name="警告文本 2" xfId="65" xr:uid="{00000000-0005-0000-0000-00007E000000}"/>
    <cellStyle name="链接单元格 2" xfId="66" xr:uid="{00000000-0005-0000-0000-00007F000000}"/>
    <cellStyle name="适中 2" xfId="67" xr:uid="{00000000-0005-0000-0000-00008C000000}"/>
    <cellStyle name="输出 2" xfId="68" xr:uid="{00000000-0005-0000-0000-00008D000000}"/>
    <cellStyle name="输入 2" xfId="69" xr:uid="{00000000-0005-0000-0000-00008E000000}"/>
    <cellStyle name="样式 1" xfId="31" xr:uid="{00000000-0005-0000-0000-00008F000000}"/>
    <cellStyle name="样式 1 2" xfId="32" xr:uid="{00000000-0005-0000-0000-000090000000}"/>
    <cellStyle name="一般_Sheet1" xfId="33" xr:uid="{00000000-0005-0000-0000-000091000000}"/>
    <cellStyle name="着色 1" xfId="104" builtinId="29" hidden="1"/>
    <cellStyle name="着色 1" xfId="123" builtinId="29" hidden="1"/>
    <cellStyle name="着色 2" xfId="100" builtinId="33" hidden="1"/>
    <cellStyle name="着色 2" xfId="127" builtinId="33" hidden="1"/>
    <cellStyle name="着色 3" xfId="96" builtinId="37" hidden="1"/>
    <cellStyle name="着色 3" xfId="131" builtinId="37" hidden="1"/>
    <cellStyle name="着色 4" xfId="111" builtinId="41" hidden="1"/>
    <cellStyle name="着色 4" xfId="135" builtinId="41" hidden="1"/>
    <cellStyle name="着色 5" xfId="115" builtinId="45" hidden="1"/>
    <cellStyle name="着色 5" xfId="139" builtinId="45" hidden="1"/>
    <cellStyle name="着色 6" xfId="119" builtinId="49" hidden="1"/>
    <cellStyle name="着色 6" xfId="143" builtinId="49" hidden="1"/>
    <cellStyle name="注释 2" xfId="70"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975;&#36842;&#25289;&#20811;&#26381;&#21153;&#24320;&#25918;&#26085;@&#19978;&#28023;" TargetMode="External"/><Relationship Id="rId1" Type="http://schemas.openxmlformats.org/officeDocument/2006/relationships/hyperlink" Target="mailto:&#20975;&#36842;&#25289;&#20811;&#26381;&#21153;&#24320;&#25918;&#26085;@&#19978;&#280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3"/>
  <sheetViews>
    <sheetView tabSelected="1" view="pageBreakPreview" topLeftCell="A28" zoomScale="60" zoomScaleNormal="70" workbookViewId="0">
      <selection activeCell="I24" sqref="I24"/>
    </sheetView>
  </sheetViews>
  <sheetFormatPr defaultColWidth="8.78515625" defaultRowHeight="12.9"/>
  <cols>
    <col min="1" max="1" width="55.5703125" style="72" customWidth="1"/>
    <col min="2" max="2" width="17.5" style="73" customWidth="1"/>
    <col min="3" max="3" width="43.5703125" style="73" bestFit="1" customWidth="1"/>
    <col min="4" max="7" width="12.0703125" style="137" customWidth="1"/>
    <col min="8" max="11" width="12.0703125" style="74" customWidth="1"/>
    <col min="12" max="12" width="51.42578125" style="75" customWidth="1"/>
    <col min="13" max="16384" width="8.78515625" style="76"/>
  </cols>
  <sheetData>
    <row r="1" spans="1:18" s="48" customFormat="1" ht="32.15" customHeight="1">
      <c r="A1" s="80" t="s">
        <v>13</v>
      </c>
      <c r="B1" s="111" t="s">
        <v>158</v>
      </c>
      <c r="C1" s="97"/>
      <c r="D1" s="126"/>
      <c r="E1" s="126"/>
      <c r="F1" s="126"/>
      <c r="G1" s="126"/>
      <c r="H1" s="97"/>
      <c r="I1" s="97"/>
      <c r="J1" s="97"/>
      <c r="K1" s="97"/>
      <c r="L1" s="97"/>
      <c r="M1" s="81"/>
    </row>
    <row r="2" spans="1:18" s="48" customFormat="1" ht="21" customHeight="1">
      <c r="A2" s="82" t="s">
        <v>14</v>
      </c>
      <c r="B2" s="95" t="s">
        <v>159</v>
      </c>
      <c r="C2" s="95"/>
      <c r="D2" s="127"/>
      <c r="E2" s="127"/>
      <c r="F2" s="127"/>
      <c r="G2" s="127"/>
      <c r="H2" s="118"/>
      <c r="I2" s="118"/>
      <c r="J2" s="118"/>
      <c r="K2" s="118"/>
      <c r="L2" s="97"/>
      <c r="M2" s="81"/>
    </row>
    <row r="3" spans="1:18" s="48" customFormat="1" ht="21" customHeight="1">
      <c r="A3" s="82" t="s">
        <v>104</v>
      </c>
      <c r="B3" s="96"/>
      <c r="C3" s="96"/>
      <c r="D3" s="128"/>
      <c r="E3" s="128"/>
      <c r="F3" s="128"/>
      <c r="G3" s="128"/>
      <c r="H3" s="119"/>
      <c r="I3" s="119"/>
      <c r="J3" s="119"/>
      <c r="K3" s="119"/>
      <c r="L3" s="97" t="s">
        <v>157</v>
      </c>
      <c r="M3" s="81"/>
    </row>
    <row r="4" spans="1:18" s="48" customFormat="1" ht="21" customHeight="1">
      <c r="A4" s="82" t="s">
        <v>105</v>
      </c>
      <c r="B4" s="96"/>
      <c r="C4" s="96"/>
      <c r="D4" s="128"/>
      <c r="E4" s="128"/>
      <c r="F4" s="128"/>
      <c r="G4" s="128"/>
      <c r="H4" s="119"/>
      <c r="I4" s="119"/>
      <c r="J4" s="119"/>
      <c r="K4" s="119"/>
      <c r="L4" s="97" t="s">
        <v>158</v>
      </c>
      <c r="M4" s="97"/>
      <c r="N4" s="97"/>
      <c r="O4" s="97"/>
      <c r="P4" s="97"/>
      <c r="Q4" s="97"/>
      <c r="R4" s="97"/>
    </row>
    <row r="5" spans="1:18" s="48" customFormat="1">
      <c r="A5" s="83" t="s">
        <v>106</v>
      </c>
      <c r="B5" s="84"/>
      <c r="C5" s="45"/>
      <c r="D5" s="195" t="s">
        <v>177</v>
      </c>
      <c r="E5" s="195"/>
      <c r="F5" s="195"/>
      <c r="G5" s="195"/>
      <c r="H5" s="196" t="s">
        <v>178</v>
      </c>
      <c r="I5" s="196"/>
      <c r="J5" s="196"/>
      <c r="K5" s="196"/>
      <c r="L5" s="112" t="s">
        <v>159</v>
      </c>
    </row>
    <row r="6" spans="1:18" s="41" customFormat="1">
      <c r="A6" s="88" t="s">
        <v>18</v>
      </c>
      <c r="B6" s="88"/>
      <c r="C6" s="88" t="s">
        <v>112</v>
      </c>
      <c r="D6" s="129" t="s">
        <v>113</v>
      </c>
      <c r="E6" s="129" t="s">
        <v>19</v>
      </c>
      <c r="F6" s="129" t="s">
        <v>20</v>
      </c>
      <c r="G6" s="129" t="s">
        <v>21</v>
      </c>
      <c r="H6" s="121" t="s">
        <v>162</v>
      </c>
      <c r="I6" s="121" t="s">
        <v>19</v>
      </c>
      <c r="J6" s="121" t="s">
        <v>20</v>
      </c>
      <c r="K6" s="121" t="s">
        <v>21</v>
      </c>
      <c r="L6" s="88" t="s">
        <v>22</v>
      </c>
    </row>
    <row r="7" spans="1:18" s="69" customFormat="1" ht="14.25" customHeight="1">
      <c r="A7" s="138" t="s">
        <v>160</v>
      </c>
      <c r="B7" s="138"/>
      <c r="C7" s="138"/>
      <c r="D7" s="138"/>
      <c r="E7" s="138"/>
      <c r="F7" s="138"/>
      <c r="G7" s="130"/>
      <c r="H7" s="104"/>
      <c r="I7" s="104"/>
      <c r="J7" s="104"/>
      <c r="K7" s="104"/>
      <c r="L7" s="79"/>
    </row>
    <row r="8" spans="1:18" s="102" customFormat="1" ht="51.45">
      <c r="A8" s="143" t="s">
        <v>101</v>
      </c>
      <c r="B8" s="143" t="s">
        <v>23</v>
      </c>
      <c r="C8" s="107" t="s">
        <v>121</v>
      </c>
      <c r="D8" s="131">
        <v>1100</v>
      </c>
      <c r="E8" s="131">
        <v>1</v>
      </c>
      <c r="F8" s="131">
        <v>56</v>
      </c>
      <c r="G8" s="131">
        <f>D8*E8*F8</f>
        <v>61600</v>
      </c>
      <c r="H8" s="100">
        <v>1100</v>
      </c>
      <c r="I8" s="100">
        <v>1</v>
      </c>
      <c r="J8" s="100">
        <v>58</v>
      </c>
      <c r="K8" s="100">
        <f>H8*I8*J8</f>
        <v>63800</v>
      </c>
      <c r="L8" s="115" t="s">
        <v>163</v>
      </c>
    </row>
    <row r="9" spans="1:18" s="102" customFormat="1" ht="51.45">
      <c r="A9" s="144"/>
      <c r="B9" s="144"/>
      <c r="C9" s="107" t="s">
        <v>122</v>
      </c>
      <c r="D9" s="131">
        <v>1100</v>
      </c>
      <c r="E9" s="131">
        <v>1</v>
      </c>
      <c r="F9" s="131">
        <v>14</v>
      </c>
      <c r="G9" s="131">
        <f>D9*E9*F9</f>
        <v>15400</v>
      </c>
      <c r="H9" s="100">
        <v>1100</v>
      </c>
      <c r="I9" s="100">
        <v>1</v>
      </c>
      <c r="J9" s="100">
        <v>16</v>
      </c>
      <c r="K9" s="100">
        <f t="shared" ref="K9:K25" si="0">H9*I9*J9</f>
        <v>17600</v>
      </c>
      <c r="L9" s="115" t="s">
        <v>161</v>
      </c>
    </row>
    <row r="10" spans="1:18" s="102" customFormat="1" ht="51.45">
      <c r="A10" s="144"/>
      <c r="B10" s="144"/>
      <c r="C10" s="107" t="s">
        <v>116</v>
      </c>
      <c r="D10" s="131">
        <v>1100</v>
      </c>
      <c r="E10" s="131">
        <v>2</v>
      </c>
      <c r="F10" s="131">
        <v>5</v>
      </c>
      <c r="G10" s="131">
        <f>D10*E10*F10</f>
        <v>11000</v>
      </c>
      <c r="H10" s="100">
        <v>1100</v>
      </c>
      <c r="I10" s="100">
        <v>2</v>
      </c>
      <c r="J10" s="100">
        <v>4</v>
      </c>
      <c r="K10" s="100">
        <f t="shared" si="0"/>
        <v>8800</v>
      </c>
      <c r="L10" s="101" t="s">
        <v>127</v>
      </c>
    </row>
    <row r="11" spans="1:18" s="102" customFormat="1" ht="51.45">
      <c r="A11" s="145"/>
      <c r="B11" s="145"/>
      <c r="C11" s="107" t="s">
        <v>116</v>
      </c>
      <c r="D11" s="131">
        <v>1100</v>
      </c>
      <c r="E11" s="131">
        <v>1</v>
      </c>
      <c r="F11" s="131">
        <v>3</v>
      </c>
      <c r="G11" s="131">
        <f>D11*E11*F11</f>
        <v>3300</v>
      </c>
      <c r="H11" s="100">
        <v>0</v>
      </c>
      <c r="I11" s="100">
        <v>0</v>
      </c>
      <c r="J11" s="100">
        <v>0</v>
      </c>
      <c r="K11" s="100">
        <f t="shared" si="0"/>
        <v>0</v>
      </c>
      <c r="L11" s="101" t="s">
        <v>128</v>
      </c>
    </row>
    <row r="12" spans="1:18" s="102" customFormat="1" ht="81.650000000000006" customHeight="1">
      <c r="A12" s="87" t="s">
        <v>108</v>
      </c>
      <c r="B12" s="115" t="s">
        <v>109</v>
      </c>
      <c r="C12" s="114" t="s">
        <v>110</v>
      </c>
      <c r="D12" s="131">
        <v>150</v>
      </c>
      <c r="E12" s="132">
        <v>1</v>
      </c>
      <c r="F12" s="131">
        <v>70</v>
      </c>
      <c r="G12" s="131">
        <f t="shared" ref="G12:G16" si="1">D12*E12*F12</f>
        <v>10500</v>
      </c>
      <c r="H12" s="100">
        <v>88</v>
      </c>
      <c r="I12" s="100">
        <v>1</v>
      </c>
      <c r="J12" s="100">
        <v>82</v>
      </c>
      <c r="K12" s="100">
        <f t="shared" si="0"/>
        <v>7216</v>
      </c>
      <c r="L12" s="115" t="s">
        <v>154</v>
      </c>
    </row>
    <row r="13" spans="1:18" s="102" customFormat="1" ht="81.650000000000006" customHeight="1">
      <c r="A13" s="143" t="s">
        <v>103</v>
      </c>
      <c r="B13" s="143" t="s">
        <v>119</v>
      </c>
      <c r="C13" s="113" t="s">
        <v>117</v>
      </c>
      <c r="D13" s="131">
        <v>300</v>
      </c>
      <c r="E13" s="132">
        <v>1</v>
      </c>
      <c r="F13" s="131">
        <v>66</v>
      </c>
      <c r="G13" s="131">
        <f t="shared" si="1"/>
        <v>19800</v>
      </c>
      <c r="H13" s="100">
        <v>300</v>
      </c>
      <c r="I13" s="100">
        <v>1</v>
      </c>
      <c r="J13" s="100">
        <v>60</v>
      </c>
      <c r="K13" s="100">
        <f t="shared" si="0"/>
        <v>18000</v>
      </c>
      <c r="L13" s="101" t="s">
        <v>155</v>
      </c>
    </row>
    <row r="14" spans="1:18" s="102" customFormat="1" ht="81.650000000000006" customHeight="1">
      <c r="A14" s="144"/>
      <c r="B14" s="144"/>
      <c r="C14" s="113" t="s">
        <v>118</v>
      </c>
      <c r="D14" s="131">
        <v>210</v>
      </c>
      <c r="E14" s="132">
        <v>1</v>
      </c>
      <c r="F14" s="131">
        <v>90</v>
      </c>
      <c r="G14" s="131">
        <f t="shared" si="1"/>
        <v>18900</v>
      </c>
      <c r="H14" s="100">
        <v>250</v>
      </c>
      <c r="I14" s="100">
        <v>1</v>
      </c>
      <c r="J14" s="100">
        <v>80</v>
      </c>
      <c r="K14" s="100">
        <f t="shared" si="0"/>
        <v>20000</v>
      </c>
      <c r="L14" s="101" t="s">
        <v>156</v>
      </c>
      <c r="M14" s="90"/>
    </row>
    <row r="15" spans="1:18" s="102" customFormat="1" ht="81.650000000000006" customHeight="1">
      <c r="A15" s="144"/>
      <c r="B15" s="144"/>
      <c r="C15" s="113" t="s">
        <v>148</v>
      </c>
      <c r="D15" s="131">
        <v>300</v>
      </c>
      <c r="E15" s="132">
        <v>1</v>
      </c>
      <c r="F15" s="131">
        <v>19</v>
      </c>
      <c r="G15" s="131">
        <f t="shared" si="1"/>
        <v>5700</v>
      </c>
      <c r="H15" s="100">
        <v>300</v>
      </c>
      <c r="I15" s="100">
        <v>1</v>
      </c>
      <c r="J15" s="100">
        <v>17</v>
      </c>
      <c r="K15" s="100">
        <f t="shared" si="0"/>
        <v>5100</v>
      </c>
      <c r="L15" s="101" t="s">
        <v>129</v>
      </c>
    </row>
    <row r="16" spans="1:18" s="102" customFormat="1" ht="81.650000000000006" customHeight="1">
      <c r="A16" s="144"/>
      <c r="B16" s="144"/>
      <c r="C16" s="113" t="s">
        <v>120</v>
      </c>
      <c r="D16" s="131">
        <v>210</v>
      </c>
      <c r="E16" s="132">
        <v>1</v>
      </c>
      <c r="F16" s="131">
        <v>25</v>
      </c>
      <c r="G16" s="131">
        <f t="shared" si="1"/>
        <v>5250</v>
      </c>
      <c r="H16" s="100">
        <v>250</v>
      </c>
      <c r="I16" s="100">
        <v>1</v>
      </c>
      <c r="J16" s="100">
        <v>20</v>
      </c>
      <c r="K16" s="100">
        <f t="shared" si="0"/>
        <v>5000</v>
      </c>
      <c r="L16" s="101" t="s">
        <v>130</v>
      </c>
    </row>
    <row r="17" spans="1:12" s="102" customFormat="1" ht="46.85" customHeight="1">
      <c r="A17" s="144"/>
      <c r="B17" s="144"/>
      <c r="C17" s="117" t="s">
        <v>164</v>
      </c>
      <c r="D17" s="131">
        <v>0</v>
      </c>
      <c r="E17" s="132">
        <v>0</v>
      </c>
      <c r="F17" s="131">
        <v>0</v>
      </c>
      <c r="G17" s="131">
        <v>0</v>
      </c>
      <c r="H17" s="100">
        <v>986</v>
      </c>
      <c r="I17" s="100">
        <v>1</v>
      </c>
      <c r="J17" s="100">
        <v>1</v>
      </c>
      <c r="K17" s="100">
        <f t="shared" si="0"/>
        <v>986</v>
      </c>
      <c r="L17" s="101"/>
    </row>
    <row r="18" spans="1:12" s="102" customFormat="1" ht="46.85" customHeight="1">
      <c r="A18" s="145"/>
      <c r="B18" s="145"/>
      <c r="C18" s="117" t="s">
        <v>165</v>
      </c>
      <c r="D18" s="131">
        <v>0</v>
      </c>
      <c r="E18" s="132">
        <v>0</v>
      </c>
      <c r="F18" s="131">
        <v>0</v>
      </c>
      <c r="G18" s="131">
        <v>0</v>
      </c>
      <c r="H18" s="100">
        <v>150</v>
      </c>
      <c r="I18" s="100">
        <v>6</v>
      </c>
      <c r="J18" s="100">
        <v>1</v>
      </c>
      <c r="K18" s="100">
        <f t="shared" si="0"/>
        <v>900</v>
      </c>
      <c r="L18" s="101"/>
    </row>
    <row r="19" spans="1:12" s="69" customFormat="1" ht="14.25" customHeight="1">
      <c r="A19" s="138" t="s">
        <v>24</v>
      </c>
      <c r="B19" s="138"/>
      <c r="C19" s="138"/>
      <c r="D19" s="138"/>
      <c r="E19" s="138"/>
      <c r="F19" s="138"/>
      <c r="G19" s="138" t="s">
        <v>24</v>
      </c>
      <c r="H19" s="138"/>
      <c r="I19" s="138"/>
      <c r="J19" s="138"/>
      <c r="K19" s="138"/>
      <c r="L19" s="138"/>
    </row>
    <row r="20" spans="1:12" s="70" customFormat="1" ht="27.65" customHeight="1">
      <c r="A20" s="142" t="s">
        <v>139</v>
      </c>
      <c r="B20" s="142"/>
      <c r="C20" s="100" t="s">
        <v>114</v>
      </c>
      <c r="D20" s="131">
        <v>1900</v>
      </c>
      <c r="E20" s="130">
        <v>1</v>
      </c>
      <c r="F20" s="130">
        <v>1</v>
      </c>
      <c r="G20" s="131">
        <f t="shared" ref="G20:G25" si="2">D20*E20*F20</f>
        <v>1900</v>
      </c>
      <c r="H20" s="100">
        <v>0</v>
      </c>
      <c r="I20" s="100"/>
      <c r="J20" s="100"/>
      <c r="K20" s="100">
        <f t="shared" si="0"/>
        <v>0</v>
      </c>
      <c r="L20" s="91"/>
    </row>
    <row r="21" spans="1:12" s="102" customFormat="1" ht="27.65" customHeight="1">
      <c r="A21" s="167" t="s">
        <v>166</v>
      </c>
      <c r="B21" s="150"/>
      <c r="C21" s="106" t="s">
        <v>126</v>
      </c>
      <c r="D21" s="131">
        <v>1200</v>
      </c>
      <c r="E21" s="130">
        <v>1</v>
      </c>
      <c r="F21" s="130">
        <v>4</v>
      </c>
      <c r="G21" s="131">
        <f t="shared" si="2"/>
        <v>4800</v>
      </c>
      <c r="H21" s="100">
        <v>1200</v>
      </c>
      <c r="I21" s="100">
        <v>1</v>
      </c>
      <c r="J21" s="100">
        <v>1</v>
      </c>
      <c r="K21" s="100">
        <f t="shared" si="0"/>
        <v>1200</v>
      </c>
      <c r="L21" s="105"/>
    </row>
    <row r="22" spans="1:12" s="70" customFormat="1" ht="27.65" customHeight="1">
      <c r="A22" s="168" t="s">
        <v>141</v>
      </c>
      <c r="B22" s="169"/>
      <c r="C22" s="101" t="s">
        <v>140</v>
      </c>
      <c r="D22" s="131">
        <v>1800</v>
      </c>
      <c r="E22" s="130">
        <v>1</v>
      </c>
      <c r="F22" s="130">
        <v>2</v>
      </c>
      <c r="G22" s="131">
        <f t="shared" si="2"/>
        <v>3600</v>
      </c>
      <c r="H22" s="100">
        <v>1800</v>
      </c>
      <c r="I22" s="100">
        <v>1</v>
      </c>
      <c r="J22" s="100">
        <v>2</v>
      </c>
      <c r="K22" s="100">
        <f t="shared" si="0"/>
        <v>3600</v>
      </c>
      <c r="L22" s="78"/>
    </row>
    <row r="23" spans="1:12" s="99" customFormat="1" ht="27.65" customHeight="1">
      <c r="A23" s="167" t="s">
        <v>142</v>
      </c>
      <c r="B23" s="150"/>
      <c r="C23" s="106" t="s">
        <v>126</v>
      </c>
      <c r="D23" s="131">
        <v>1200</v>
      </c>
      <c r="E23" s="130">
        <v>1</v>
      </c>
      <c r="F23" s="130">
        <v>3</v>
      </c>
      <c r="G23" s="131">
        <f t="shared" si="2"/>
        <v>3600</v>
      </c>
      <c r="H23" s="100">
        <v>0</v>
      </c>
      <c r="I23" s="100"/>
      <c r="J23" s="100"/>
      <c r="K23" s="100">
        <f t="shared" si="0"/>
        <v>0</v>
      </c>
      <c r="L23" s="98"/>
    </row>
    <row r="24" spans="1:12" s="102" customFormat="1" ht="27.65" customHeight="1">
      <c r="A24" s="167" t="s">
        <v>144</v>
      </c>
      <c r="B24" s="150"/>
      <c r="C24" s="106" t="s">
        <v>126</v>
      </c>
      <c r="D24" s="131">
        <v>1800</v>
      </c>
      <c r="E24" s="130">
        <v>1</v>
      </c>
      <c r="F24" s="130">
        <v>1</v>
      </c>
      <c r="G24" s="131">
        <f t="shared" si="2"/>
        <v>1800</v>
      </c>
      <c r="H24" s="100">
        <v>1800</v>
      </c>
      <c r="I24" s="100">
        <v>1</v>
      </c>
      <c r="J24" s="100">
        <v>1</v>
      </c>
      <c r="K24" s="100">
        <f t="shared" si="0"/>
        <v>1800</v>
      </c>
      <c r="L24" s="100"/>
    </row>
    <row r="25" spans="1:12" s="70" customFormat="1" ht="27.65" customHeight="1">
      <c r="A25" s="167" t="s">
        <v>143</v>
      </c>
      <c r="B25" s="150"/>
      <c r="C25" s="106" t="s">
        <v>123</v>
      </c>
      <c r="D25" s="131">
        <v>400</v>
      </c>
      <c r="E25" s="130">
        <v>5</v>
      </c>
      <c r="F25" s="130">
        <v>6</v>
      </c>
      <c r="G25" s="131">
        <f t="shared" si="2"/>
        <v>12000</v>
      </c>
      <c r="H25" s="100">
        <v>400</v>
      </c>
      <c r="I25" s="100">
        <v>5</v>
      </c>
      <c r="J25" s="100">
        <v>6</v>
      </c>
      <c r="K25" s="100">
        <f t="shared" si="0"/>
        <v>12000</v>
      </c>
      <c r="L25" s="78"/>
    </row>
    <row r="26" spans="1:12" s="70" customFormat="1" ht="23.4" customHeight="1">
      <c r="A26" s="138" t="s">
        <v>111</v>
      </c>
      <c r="B26" s="138"/>
      <c r="C26" s="138"/>
      <c r="D26" s="138"/>
      <c r="E26" s="138"/>
      <c r="F26" s="138"/>
      <c r="G26" s="138" t="s">
        <v>111</v>
      </c>
      <c r="H26" s="138"/>
      <c r="I26" s="138"/>
      <c r="J26" s="138"/>
      <c r="K26" s="138"/>
      <c r="L26" s="138"/>
    </row>
    <row r="27" spans="1:12" s="70" customFormat="1" ht="18" customHeight="1">
      <c r="A27" s="154" t="s">
        <v>138</v>
      </c>
      <c r="B27" s="155"/>
      <c r="C27" s="86" t="s">
        <v>131</v>
      </c>
      <c r="D27" s="130">
        <v>50</v>
      </c>
      <c r="E27" s="133">
        <v>3</v>
      </c>
      <c r="F27" s="130">
        <v>12</v>
      </c>
      <c r="G27" s="131">
        <f>D27*E27*F27</f>
        <v>1800</v>
      </c>
      <c r="H27" s="100">
        <v>0</v>
      </c>
      <c r="I27" s="100">
        <v>0</v>
      </c>
      <c r="J27" s="100">
        <v>0</v>
      </c>
      <c r="K27" s="100">
        <v>0</v>
      </c>
      <c r="L27" s="89" t="s">
        <v>136</v>
      </c>
    </row>
    <row r="28" spans="1:12" s="71" customFormat="1" ht="15" customHeight="1">
      <c r="A28" s="156"/>
      <c r="B28" s="157"/>
      <c r="C28" s="86" t="s">
        <v>132</v>
      </c>
      <c r="D28" s="130">
        <v>10</v>
      </c>
      <c r="E28" s="133">
        <v>1</v>
      </c>
      <c r="F28" s="130">
        <v>80</v>
      </c>
      <c r="G28" s="131">
        <f t="shared" ref="G28:G43" si="3">D28*E28*F28</f>
        <v>800</v>
      </c>
      <c r="H28" s="100">
        <v>10</v>
      </c>
      <c r="I28" s="100">
        <v>1</v>
      </c>
      <c r="J28" s="100">
        <v>100</v>
      </c>
      <c r="K28" s="100">
        <f>H28*I28*J28</f>
        <v>1000</v>
      </c>
      <c r="L28" s="89"/>
    </row>
    <row r="29" spans="1:12" s="71" customFormat="1" ht="15" customHeight="1">
      <c r="A29" s="156"/>
      <c r="B29" s="157"/>
      <c r="C29" s="101" t="s">
        <v>167</v>
      </c>
      <c r="D29" s="130">
        <v>0</v>
      </c>
      <c r="E29" s="133">
        <v>0</v>
      </c>
      <c r="F29" s="130">
        <v>0</v>
      </c>
      <c r="G29" s="131">
        <v>0</v>
      </c>
      <c r="H29" s="100">
        <v>400</v>
      </c>
      <c r="I29" s="100">
        <v>2</v>
      </c>
      <c r="J29" s="100">
        <v>1</v>
      </c>
      <c r="K29" s="100">
        <f t="shared" ref="K29:K43" si="4">H29*I29*J29</f>
        <v>800</v>
      </c>
      <c r="L29" s="89"/>
    </row>
    <row r="30" spans="1:12">
      <c r="A30" s="156"/>
      <c r="B30" s="157"/>
      <c r="C30" s="86" t="s">
        <v>133</v>
      </c>
      <c r="D30" s="130">
        <v>1</v>
      </c>
      <c r="E30" s="133">
        <v>1</v>
      </c>
      <c r="F30" s="130">
        <v>120</v>
      </c>
      <c r="G30" s="131">
        <f t="shared" si="3"/>
        <v>120</v>
      </c>
      <c r="H30" s="100">
        <v>1</v>
      </c>
      <c r="I30" s="100">
        <v>1</v>
      </c>
      <c r="J30" s="100">
        <v>120</v>
      </c>
      <c r="K30" s="100">
        <f t="shared" si="4"/>
        <v>120</v>
      </c>
      <c r="L30" s="89"/>
    </row>
    <row r="31" spans="1:12" s="103" customFormat="1">
      <c r="A31" s="156"/>
      <c r="B31" s="157"/>
      <c r="C31" s="101" t="s">
        <v>168</v>
      </c>
      <c r="D31" s="130">
        <v>0</v>
      </c>
      <c r="E31" s="133">
        <v>0</v>
      </c>
      <c r="F31" s="130">
        <v>0</v>
      </c>
      <c r="G31" s="131">
        <v>0</v>
      </c>
      <c r="H31" s="100">
        <v>40</v>
      </c>
      <c r="I31" s="100">
        <v>5</v>
      </c>
      <c r="J31" s="100">
        <v>1</v>
      </c>
      <c r="K31" s="100">
        <f t="shared" si="4"/>
        <v>200</v>
      </c>
      <c r="L31" s="89"/>
    </row>
    <row r="32" spans="1:12">
      <c r="A32" s="156"/>
      <c r="B32" s="157"/>
      <c r="C32" s="86" t="s">
        <v>134</v>
      </c>
      <c r="D32" s="130">
        <v>2</v>
      </c>
      <c r="E32" s="133">
        <v>1</v>
      </c>
      <c r="F32" s="130">
        <v>120</v>
      </c>
      <c r="G32" s="131">
        <f t="shared" si="3"/>
        <v>240</v>
      </c>
      <c r="H32" s="100">
        <v>0</v>
      </c>
      <c r="I32" s="100">
        <v>0</v>
      </c>
      <c r="J32" s="100">
        <v>0</v>
      </c>
      <c r="K32" s="100">
        <f t="shared" si="4"/>
        <v>0</v>
      </c>
      <c r="L32" s="89"/>
    </row>
    <row r="33" spans="1:12">
      <c r="A33" s="156"/>
      <c r="B33" s="157"/>
      <c r="C33" s="86" t="s">
        <v>135</v>
      </c>
      <c r="D33" s="130">
        <v>2500</v>
      </c>
      <c r="E33" s="133">
        <v>1</v>
      </c>
      <c r="F33" s="130">
        <v>1</v>
      </c>
      <c r="G33" s="131">
        <f t="shared" si="3"/>
        <v>2500</v>
      </c>
      <c r="H33" s="100">
        <v>1800</v>
      </c>
      <c r="I33" s="100">
        <v>1</v>
      </c>
      <c r="J33" s="100">
        <v>1</v>
      </c>
      <c r="K33" s="100">
        <f t="shared" si="4"/>
        <v>1800</v>
      </c>
      <c r="L33" s="89"/>
    </row>
    <row r="34" spans="1:12" s="103" customFormat="1">
      <c r="A34" s="156"/>
      <c r="B34" s="157"/>
      <c r="C34" s="101" t="s">
        <v>169</v>
      </c>
      <c r="D34" s="130">
        <v>0</v>
      </c>
      <c r="E34" s="130">
        <v>0</v>
      </c>
      <c r="F34" s="130">
        <v>0</v>
      </c>
      <c r="G34" s="130">
        <v>0</v>
      </c>
      <c r="H34" s="100">
        <v>30</v>
      </c>
      <c r="I34" s="100">
        <v>1</v>
      </c>
      <c r="J34" s="100">
        <v>2</v>
      </c>
      <c r="K34" s="100">
        <f t="shared" si="4"/>
        <v>60</v>
      </c>
      <c r="L34" s="89"/>
    </row>
    <row r="35" spans="1:12" s="103" customFormat="1">
      <c r="A35" s="156"/>
      <c r="B35" s="157"/>
      <c r="C35" s="101" t="s">
        <v>147</v>
      </c>
      <c r="D35" s="130">
        <v>80</v>
      </c>
      <c r="E35" s="133">
        <v>1</v>
      </c>
      <c r="F35" s="130">
        <v>6</v>
      </c>
      <c r="G35" s="131">
        <f t="shared" si="3"/>
        <v>480</v>
      </c>
      <c r="H35" s="100">
        <v>80</v>
      </c>
      <c r="I35" s="100">
        <v>1</v>
      </c>
      <c r="J35" s="100">
        <v>2</v>
      </c>
      <c r="K35" s="100">
        <f t="shared" si="4"/>
        <v>160</v>
      </c>
      <c r="L35" s="89"/>
    </row>
    <row r="36" spans="1:12" s="103" customFormat="1">
      <c r="A36" s="156"/>
      <c r="B36" s="157"/>
      <c r="C36" s="101" t="s">
        <v>150</v>
      </c>
      <c r="D36" s="130">
        <v>5</v>
      </c>
      <c r="E36" s="133">
        <v>1</v>
      </c>
      <c r="F36" s="130">
        <v>100</v>
      </c>
      <c r="G36" s="131">
        <f t="shared" si="3"/>
        <v>500</v>
      </c>
      <c r="H36" s="100">
        <v>5</v>
      </c>
      <c r="I36" s="100">
        <v>1</v>
      </c>
      <c r="J36" s="100">
        <v>100</v>
      </c>
      <c r="K36" s="100">
        <f t="shared" si="4"/>
        <v>500</v>
      </c>
      <c r="L36" s="89"/>
    </row>
    <row r="37" spans="1:12" s="103" customFormat="1">
      <c r="A37" s="156"/>
      <c r="B37" s="157"/>
      <c r="C37" s="116" t="s">
        <v>170</v>
      </c>
      <c r="D37" s="130">
        <v>0</v>
      </c>
      <c r="E37" s="130">
        <v>0</v>
      </c>
      <c r="F37" s="130">
        <v>0</v>
      </c>
      <c r="G37" s="131">
        <v>0</v>
      </c>
      <c r="H37" s="123">
        <v>2132</v>
      </c>
      <c r="I37" s="100">
        <v>1</v>
      </c>
      <c r="J37" s="100">
        <v>1</v>
      </c>
      <c r="K37" s="123">
        <f t="shared" si="4"/>
        <v>2132</v>
      </c>
      <c r="L37" s="89"/>
    </row>
    <row r="38" spans="1:12" s="103" customFormat="1">
      <c r="A38" s="156"/>
      <c r="B38" s="157"/>
      <c r="C38" s="116" t="s">
        <v>171</v>
      </c>
      <c r="D38" s="130">
        <v>0</v>
      </c>
      <c r="E38" s="130">
        <v>0</v>
      </c>
      <c r="F38" s="130">
        <v>0</v>
      </c>
      <c r="G38" s="131">
        <v>0</v>
      </c>
      <c r="H38" s="123">
        <v>407.63</v>
      </c>
      <c r="I38" s="100">
        <v>1</v>
      </c>
      <c r="J38" s="100">
        <v>1</v>
      </c>
      <c r="K38" s="124">
        <f>H38*I38*J38</f>
        <v>407.63</v>
      </c>
      <c r="L38" s="89"/>
    </row>
    <row r="39" spans="1:12" s="103" customFormat="1">
      <c r="A39" s="156"/>
      <c r="B39" s="157"/>
      <c r="C39" s="116" t="s">
        <v>172</v>
      </c>
      <c r="D39" s="130">
        <v>0</v>
      </c>
      <c r="E39" s="130">
        <v>0</v>
      </c>
      <c r="F39" s="130">
        <v>0</v>
      </c>
      <c r="G39" s="131">
        <v>0</v>
      </c>
      <c r="H39" s="123">
        <v>6020.68</v>
      </c>
      <c r="I39" s="100">
        <v>1</v>
      </c>
      <c r="J39" s="100">
        <v>1</v>
      </c>
      <c r="K39" s="123">
        <f>H39*I39*J39</f>
        <v>6020.68</v>
      </c>
      <c r="L39" s="89"/>
    </row>
    <row r="40" spans="1:12" s="103" customFormat="1">
      <c r="A40" s="156"/>
      <c r="B40" s="157"/>
      <c r="C40" s="116" t="s">
        <v>173</v>
      </c>
      <c r="D40" s="130">
        <v>0</v>
      </c>
      <c r="E40" s="130">
        <v>0</v>
      </c>
      <c r="F40" s="130">
        <v>0</v>
      </c>
      <c r="G40" s="131">
        <v>0</v>
      </c>
      <c r="H40" s="100">
        <v>11400</v>
      </c>
      <c r="I40" s="100">
        <v>1</v>
      </c>
      <c r="J40" s="100">
        <v>1</v>
      </c>
      <c r="K40" s="100">
        <f>H40*I40*J40</f>
        <v>11400</v>
      </c>
      <c r="L40" s="89"/>
    </row>
    <row r="41" spans="1:12" s="103" customFormat="1">
      <c r="A41" s="156"/>
      <c r="B41" s="157"/>
      <c r="C41" s="116" t="s">
        <v>174</v>
      </c>
      <c r="D41" s="130">
        <v>0</v>
      </c>
      <c r="E41" s="130">
        <v>0</v>
      </c>
      <c r="F41" s="130">
        <v>0</v>
      </c>
      <c r="G41" s="131">
        <v>0</v>
      </c>
      <c r="H41" s="125">
        <v>252</v>
      </c>
      <c r="I41" s="125">
        <v>1</v>
      </c>
      <c r="J41" s="125">
        <v>1</v>
      </c>
      <c r="K41" s="125">
        <f>H41*I41*J41</f>
        <v>252</v>
      </c>
      <c r="L41" s="89"/>
    </row>
    <row r="42" spans="1:12" s="103" customFormat="1">
      <c r="A42" s="156"/>
      <c r="B42" s="157"/>
      <c r="C42" s="116" t="s">
        <v>175</v>
      </c>
      <c r="D42" s="130">
        <v>0</v>
      </c>
      <c r="E42" s="130">
        <v>0</v>
      </c>
      <c r="F42" s="130">
        <v>0</v>
      </c>
      <c r="G42" s="131">
        <v>0</v>
      </c>
      <c r="H42" s="122">
        <v>1500</v>
      </c>
      <c r="I42" s="122">
        <v>1</v>
      </c>
      <c r="J42" s="122">
        <v>1</v>
      </c>
      <c r="K42" s="122">
        <f>H42*I42*J42</f>
        <v>1500</v>
      </c>
      <c r="L42" s="89"/>
    </row>
    <row r="43" spans="1:12" s="103" customFormat="1">
      <c r="A43" s="158"/>
      <c r="B43" s="159"/>
      <c r="C43" s="110" t="s">
        <v>151</v>
      </c>
      <c r="D43" s="130">
        <v>200</v>
      </c>
      <c r="E43" s="133">
        <v>1</v>
      </c>
      <c r="F43" s="130">
        <v>6</v>
      </c>
      <c r="G43" s="131">
        <f t="shared" si="3"/>
        <v>1200</v>
      </c>
      <c r="H43" s="122">
        <v>1200</v>
      </c>
      <c r="I43" s="122">
        <v>1</v>
      </c>
      <c r="J43" s="122">
        <v>1</v>
      </c>
      <c r="K43" s="122">
        <f t="shared" si="4"/>
        <v>1200</v>
      </c>
      <c r="L43" s="89"/>
    </row>
    <row r="44" spans="1:12" s="103" customFormat="1" ht="19.850000000000001" customHeight="1">
      <c r="A44" s="160" t="s">
        <v>145</v>
      </c>
      <c r="B44" s="161"/>
      <c r="C44" s="162" t="s">
        <v>146</v>
      </c>
      <c r="D44" s="163"/>
      <c r="E44" s="163"/>
      <c r="F44" s="164"/>
      <c r="G44" s="131">
        <v>20000</v>
      </c>
      <c r="H44" s="100"/>
      <c r="I44" s="100"/>
      <c r="J44" s="100"/>
      <c r="K44" s="100">
        <v>16000</v>
      </c>
      <c r="L44" s="89" t="s">
        <v>153</v>
      </c>
    </row>
    <row r="45" spans="1:12" s="70" customFormat="1" ht="16.5" customHeight="1">
      <c r="A45" s="165" t="s">
        <v>25</v>
      </c>
      <c r="B45" s="166"/>
      <c r="C45" s="109"/>
      <c r="D45" s="134"/>
      <c r="E45" s="134"/>
      <c r="F45" s="134"/>
      <c r="G45" s="130"/>
      <c r="H45" s="104"/>
      <c r="I45" s="104"/>
      <c r="J45" s="104"/>
      <c r="K45" s="104"/>
      <c r="L45" s="77"/>
    </row>
    <row r="46" spans="1:12" s="102" customFormat="1" ht="25.75">
      <c r="A46" s="149" t="s">
        <v>102</v>
      </c>
      <c r="B46" s="150"/>
      <c r="C46" s="108"/>
      <c r="D46" s="131">
        <v>500</v>
      </c>
      <c r="E46" s="131">
        <v>1</v>
      </c>
      <c r="F46" s="131">
        <v>100</v>
      </c>
      <c r="G46" s="131">
        <f>D46*E46*F46</f>
        <v>50000</v>
      </c>
      <c r="H46" s="100"/>
      <c r="I46" s="100"/>
      <c r="J46" s="100"/>
      <c r="K46" s="100">
        <v>50000</v>
      </c>
      <c r="L46" s="101" t="s">
        <v>137</v>
      </c>
    </row>
    <row r="47" spans="1:12" s="102" customFormat="1" ht="15.65" customHeight="1">
      <c r="A47" s="149" t="s">
        <v>149</v>
      </c>
      <c r="B47" s="150"/>
      <c r="C47" s="151"/>
      <c r="D47" s="152"/>
      <c r="E47" s="152"/>
      <c r="F47" s="153"/>
      <c r="G47" s="131">
        <v>5000</v>
      </c>
      <c r="H47" s="100"/>
      <c r="I47" s="100"/>
      <c r="J47" s="100"/>
      <c r="K47" s="100"/>
      <c r="L47" s="89" t="s">
        <v>152</v>
      </c>
    </row>
    <row r="48" spans="1:12" s="102" customFormat="1" ht="16.5" customHeight="1">
      <c r="A48" s="138" t="s">
        <v>124</v>
      </c>
      <c r="B48" s="138"/>
      <c r="C48" s="138"/>
      <c r="D48" s="138"/>
      <c r="E48" s="138"/>
      <c r="F48" s="138"/>
      <c r="G48" s="130"/>
      <c r="H48" s="104"/>
      <c r="I48" s="104"/>
      <c r="J48" s="104"/>
      <c r="K48" s="104"/>
      <c r="L48" s="104"/>
    </row>
    <row r="49" spans="1:12" s="102" customFormat="1">
      <c r="A49" s="149" t="s">
        <v>125</v>
      </c>
      <c r="B49" s="150"/>
      <c r="C49" s="108"/>
      <c r="D49" s="131">
        <v>800</v>
      </c>
      <c r="E49" s="131">
        <v>4</v>
      </c>
      <c r="F49" s="131">
        <v>2</v>
      </c>
      <c r="G49" s="131">
        <f>D49*E49*F49</f>
        <v>6400</v>
      </c>
      <c r="H49" s="100">
        <v>800</v>
      </c>
      <c r="I49" s="100">
        <v>4</v>
      </c>
      <c r="J49" s="100">
        <v>2</v>
      </c>
      <c r="K49" s="100">
        <v>6400</v>
      </c>
      <c r="L49" s="101"/>
    </row>
    <row r="50" spans="1:12">
      <c r="A50" s="147" t="s">
        <v>107</v>
      </c>
      <c r="B50" s="147"/>
      <c r="C50" s="147"/>
      <c r="D50" s="147"/>
      <c r="E50" s="147"/>
      <c r="F50" s="148"/>
      <c r="G50" s="135">
        <f>SUM(G8:G49)</f>
        <v>268190</v>
      </c>
      <c r="H50" s="93"/>
      <c r="I50" s="93"/>
      <c r="J50" s="93"/>
      <c r="K50" s="93">
        <f>SUM(K27:K49,K20:K25,K8:K18)</f>
        <v>265954.31</v>
      </c>
      <c r="L50" s="86"/>
    </row>
    <row r="51" spans="1:12">
      <c r="A51" s="146" t="s">
        <v>82</v>
      </c>
      <c r="B51" s="146"/>
      <c r="C51" s="146"/>
      <c r="D51" s="146"/>
      <c r="E51" s="146"/>
      <c r="F51" s="146"/>
      <c r="G51" s="136">
        <f>G50*0.1</f>
        <v>26819</v>
      </c>
      <c r="H51" s="94"/>
      <c r="I51" s="94"/>
      <c r="J51" s="94"/>
      <c r="K51" s="94">
        <f>K50*0.1</f>
        <v>26595.431</v>
      </c>
      <c r="L51" s="92"/>
    </row>
    <row r="52" spans="1:12">
      <c r="A52" s="139" t="s">
        <v>115</v>
      </c>
      <c r="B52" s="140"/>
      <c r="C52" s="140"/>
      <c r="D52" s="140"/>
      <c r="E52" s="140"/>
      <c r="F52" s="141"/>
      <c r="G52" s="135">
        <f>SUM(G50:G51)</f>
        <v>295009</v>
      </c>
      <c r="H52" s="93"/>
      <c r="I52" s="93"/>
      <c r="J52" s="93"/>
      <c r="K52" s="93">
        <v>292550</v>
      </c>
      <c r="L52" s="85"/>
    </row>
    <row r="53" spans="1:12">
      <c r="A53" s="139" t="s">
        <v>176</v>
      </c>
      <c r="B53" s="140"/>
      <c r="C53" s="140"/>
      <c r="D53" s="140"/>
      <c r="E53" s="140"/>
      <c r="F53" s="141"/>
      <c r="G53" s="135">
        <v>295000</v>
      </c>
      <c r="H53" s="120"/>
      <c r="I53" s="120"/>
      <c r="J53" s="120"/>
      <c r="K53" s="120">
        <v>295000</v>
      </c>
    </row>
  </sheetData>
  <mergeCells count="30">
    <mergeCell ref="D5:G5"/>
    <mergeCell ref="H5:K5"/>
    <mergeCell ref="G19:L19"/>
    <mergeCell ref="A27:B43"/>
    <mergeCell ref="A44:B44"/>
    <mergeCell ref="C44:F44"/>
    <mergeCell ref="A45:B45"/>
    <mergeCell ref="A13:A18"/>
    <mergeCell ref="B13:B18"/>
    <mergeCell ref="A21:B21"/>
    <mergeCell ref="A24:B24"/>
    <mergeCell ref="A25:B25"/>
    <mergeCell ref="A22:B22"/>
    <mergeCell ref="A23:B23"/>
    <mergeCell ref="G26:L26"/>
    <mergeCell ref="A53:F53"/>
    <mergeCell ref="A20:B20"/>
    <mergeCell ref="A7:F7"/>
    <mergeCell ref="A19:F19"/>
    <mergeCell ref="A8:A11"/>
    <mergeCell ref="B8:B11"/>
    <mergeCell ref="A52:F52"/>
    <mergeCell ref="A26:F26"/>
    <mergeCell ref="A51:F51"/>
    <mergeCell ref="A50:F50"/>
    <mergeCell ref="A46:B46"/>
    <mergeCell ref="A47:B47"/>
    <mergeCell ref="C47:F47"/>
    <mergeCell ref="A49:B49"/>
    <mergeCell ref="A48:F48"/>
  </mergeCells>
  <phoneticPr fontId="34" type="noConversion"/>
  <hyperlinks>
    <hyperlink ref="B1" r:id="rId1" xr:uid="{00000000-0004-0000-0000-000000000000}"/>
    <hyperlink ref="L4" r:id="rId2" xr:uid="{00000000-0004-0000-0000-000001000000}"/>
  </hyperlinks>
  <pageMargins left="0.7" right="0.7" top="0.75" bottom="0.75" header="0.3" footer="0.3"/>
  <pageSetup paperSize="9" scale="3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49"/>
  <sheetViews>
    <sheetView topLeftCell="A13" workbookViewId="0">
      <selection activeCell="H10" sqref="H10"/>
    </sheetView>
  </sheetViews>
  <sheetFormatPr defaultColWidth="19.7109375" defaultRowHeight="12.9"/>
  <cols>
    <col min="1" max="1" width="30.0703125" style="44" customWidth="1" collapsed="1"/>
    <col min="2" max="2" width="17.5" style="45" customWidth="1" collapsed="1"/>
    <col min="3" max="3" width="31.7109375" style="45" bestFit="1" customWidth="1"/>
    <col min="4" max="7" width="12.0703125" style="46" customWidth="1"/>
    <col min="8" max="8" width="11.5" style="47" customWidth="1"/>
    <col min="9" max="16384" width="19.7109375" style="48"/>
  </cols>
  <sheetData>
    <row r="1" spans="1:8" ht="45.9" customHeight="1">
      <c r="A1" s="185"/>
      <c r="B1" s="185"/>
      <c r="C1" s="185"/>
    </row>
    <row r="2" spans="1:8" ht="32.15" customHeight="1">
      <c r="A2" s="45" t="s">
        <v>13</v>
      </c>
      <c r="B2" s="186" t="s">
        <v>29</v>
      </c>
      <c r="C2" s="186"/>
      <c r="D2" s="186"/>
      <c r="E2" s="186"/>
    </row>
    <row r="3" spans="1:8">
      <c r="A3" s="45" t="s">
        <v>14</v>
      </c>
      <c r="B3" s="49" t="s">
        <v>30</v>
      </c>
    </row>
    <row r="4" spans="1:8">
      <c r="A4" s="45" t="s">
        <v>15</v>
      </c>
    </row>
    <row r="5" spans="1:8" ht="9.75" hidden="1" customHeight="1">
      <c r="A5" s="45" t="s">
        <v>16</v>
      </c>
    </row>
    <row r="6" spans="1:8" hidden="1">
      <c r="A6" s="45" t="s">
        <v>17</v>
      </c>
    </row>
    <row r="7" spans="1:8" s="41" customFormat="1">
      <c r="A7" s="187" t="s">
        <v>31</v>
      </c>
      <c r="B7" s="187"/>
      <c r="C7" s="50" t="s">
        <v>32</v>
      </c>
      <c r="D7" s="51" t="s">
        <v>33</v>
      </c>
      <c r="E7" s="51" t="s">
        <v>34</v>
      </c>
      <c r="F7" s="51" t="s">
        <v>35</v>
      </c>
      <c r="G7" s="51" t="s">
        <v>36</v>
      </c>
      <c r="H7" s="52" t="s">
        <v>37</v>
      </c>
    </row>
    <row r="8" spans="1:8" s="41" customFormat="1" ht="15.45">
      <c r="A8" s="188" t="s">
        <v>38</v>
      </c>
      <c r="B8" s="188"/>
      <c r="C8" s="188"/>
      <c r="D8" s="188"/>
      <c r="E8" s="188"/>
      <c r="F8" s="188"/>
      <c r="G8" s="53"/>
      <c r="H8" s="54"/>
    </row>
    <row r="9" spans="1:8" s="42" customFormat="1" ht="43.2" customHeight="1">
      <c r="A9" s="171" t="s">
        <v>39</v>
      </c>
      <c r="B9" s="176" t="s">
        <v>23</v>
      </c>
      <c r="C9" s="55" t="s">
        <v>40</v>
      </c>
      <c r="D9" s="56">
        <v>1000</v>
      </c>
      <c r="E9" s="56">
        <v>1</v>
      </c>
      <c r="F9" s="56">
        <v>25</v>
      </c>
      <c r="G9" s="56">
        <f t="shared" ref="G9:G17" si="0">D9*E9*F9</f>
        <v>25000</v>
      </c>
      <c r="H9" s="57"/>
    </row>
    <row r="10" spans="1:8" s="42" customFormat="1" ht="43.2" customHeight="1">
      <c r="A10" s="172"/>
      <c r="B10" s="177"/>
      <c r="C10" s="55" t="s">
        <v>41</v>
      </c>
      <c r="D10" s="56">
        <v>1000</v>
      </c>
      <c r="E10" s="56">
        <v>1</v>
      </c>
      <c r="F10" s="56">
        <v>78</v>
      </c>
      <c r="G10" s="56">
        <f t="shared" si="0"/>
        <v>78000</v>
      </c>
      <c r="H10" s="57"/>
    </row>
    <row r="11" spans="1:8" s="42" customFormat="1" ht="42.65" customHeight="1">
      <c r="A11" s="172"/>
      <c r="B11" s="177"/>
      <c r="C11" s="55" t="s">
        <v>42</v>
      </c>
      <c r="D11" s="56">
        <v>1000</v>
      </c>
      <c r="E11" s="56">
        <v>1</v>
      </c>
      <c r="F11" s="56">
        <v>75</v>
      </c>
      <c r="G11" s="56">
        <f t="shared" si="0"/>
        <v>75000</v>
      </c>
      <c r="H11" s="57"/>
    </row>
    <row r="12" spans="1:8" s="42" customFormat="1" ht="42.65" customHeight="1">
      <c r="A12" s="172"/>
      <c r="B12" s="177"/>
      <c r="C12" s="55" t="s">
        <v>43</v>
      </c>
      <c r="D12" s="56">
        <v>1000</v>
      </c>
      <c r="E12" s="56">
        <v>1</v>
      </c>
      <c r="F12" s="56">
        <v>24</v>
      </c>
      <c r="G12" s="56">
        <f t="shared" si="0"/>
        <v>24000</v>
      </c>
      <c r="H12" s="57"/>
    </row>
    <row r="13" spans="1:8" s="42" customFormat="1" ht="42.65" customHeight="1">
      <c r="A13" s="172"/>
      <c r="B13" s="177"/>
      <c r="C13" s="55" t="s">
        <v>44</v>
      </c>
      <c r="D13" s="56">
        <v>1000</v>
      </c>
      <c r="E13" s="56">
        <v>5</v>
      </c>
      <c r="F13" s="56">
        <v>5</v>
      </c>
      <c r="G13" s="56">
        <f t="shared" si="0"/>
        <v>25000</v>
      </c>
      <c r="H13" s="57"/>
    </row>
    <row r="14" spans="1:8" s="42" customFormat="1" ht="42.65" customHeight="1">
      <c r="A14" s="173"/>
      <c r="B14" s="178"/>
      <c r="C14" s="55" t="s">
        <v>45</v>
      </c>
      <c r="D14" s="56">
        <v>1000</v>
      </c>
      <c r="E14" s="56">
        <v>2</v>
      </c>
      <c r="F14" s="56">
        <v>2</v>
      </c>
      <c r="G14" s="56">
        <f t="shared" si="0"/>
        <v>4000</v>
      </c>
      <c r="H14" s="57"/>
    </row>
    <row r="15" spans="1:8" s="42" customFormat="1" ht="30.65" customHeight="1">
      <c r="A15" s="171" t="s">
        <v>46</v>
      </c>
      <c r="B15" s="176"/>
      <c r="C15" s="55" t="s">
        <v>47</v>
      </c>
      <c r="D15" s="56">
        <v>30000</v>
      </c>
      <c r="E15" s="58">
        <v>1</v>
      </c>
      <c r="F15" s="58">
        <v>5</v>
      </c>
      <c r="G15" s="56">
        <f t="shared" si="0"/>
        <v>150000</v>
      </c>
      <c r="H15" s="57"/>
    </row>
    <row r="16" spans="1:8" s="42" customFormat="1" ht="27.9" customHeight="1">
      <c r="A16" s="173"/>
      <c r="B16" s="178"/>
      <c r="C16" s="55" t="s">
        <v>48</v>
      </c>
      <c r="D16" s="56">
        <v>150</v>
      </c>
      <c r="E16" s="58">
        <v>1</v>
      </c>
      <c r="F16" s="58">
        <v>102</v>
      </c>
      <c r="G16" s="56">
        <f t="shared" si="0"/>
        <v>15300</v>
      </c>
      <c r="H16" s="57"/>
    </row>
    <row r="17" spans="1:8" s="42" customFormat="1" ht="89.25" customHeight="1">
      <c r="A17" s="174" t="s">
        <v>49</v>
      </c>
      <c r="B17" s="59" t="s">
        <v>50</v>
      </c>
      <c r="C17" s="60" t="s">
        <v>51</v>
      </c>
      <c r="D17" s="56">
        <v>300</v>
      </c>
      <c r="E17" s="56">
        <v>1</v>
      </c>
      <c r="F17" s="58">
        <v>222</v>
      </c>
      <c r="G17" s="56">
        <f t="shared" si="0"/>
        <v>66600</v>
      </c>
      <c r="H17" s="57"/>
    </row>
    <row r="18" spans="1:8" s="42" customFormat="1" ht="33.65" customHeight="1">
      <c r="A18" s="175"/>
      <c r="B18" s="57"/>
      <c r="C18" s="61"/>
      <c r="D18" s="62"/>
      <c r="E18" s="56"/>
      <c r="F18" s="58"/>
      <c r="G18" s="56"/>
      <c r="H18" s="57"/>
    </row>
    <row r="19" spans="1:8" s="42" customFormat="1" ht="27.75" customHeight="1">
      <c r="A19" s="57" t="s">
        <v>52</v>
      </c>
      <c r="B19" s="57" t="s">
        <v>53</v>
      </c>
      <c r="C19" s="60"/>
      <c r="D19" s="56">
        <v>4000</v>
      </c>
      <c r="E19" s="56">
        <v>6</v>
      </c>
      <c r="F19" s="56">
        <v>1</v>
      </c>
      <c r="G19" s="56">
        <f>D19*E19*F19</f>
        <v>24000</v>
      </c>
      <c r="H19" s="57"/>
    </row>
    <row r="20" spans="1:8" s="41" customFormat="1" ht="15" customHeight="1">
      <c r="A20" s="183" t="s">
        <v>54</v>
      </c>
      <c r="B20" s="183"/>
      <c r="C20" s="183"/>
      <c r="D20" s="183"/>
      <c r="E20" s="183"/>
      <c r="F20" s="183"/>
      <c r="G20" s="63"/>
      <c r="H20" s="63"/>
    </row>
    <row r="21" spans="1:8" s="41" customFormat="1" ht="15" customHeight="1">
      <c r="A21" s="184" t="s">
        <v>55</v>
      </c>
      <c r="B21" s="184"/>
      <c r="C21" s="60" t="s">
        <v>56</v>
      </c>
      <c r="D21" s="56">
        <v>1500</v>
      </c>
      <c r="E21" s="56">
        <v>1</v>
      </c>
      <c r="F21" s="56">
        <v>1</v>
      </c>
      <c r="G21" s="56">
        <f>D21*E21*F21</f>
        <v>1500</v>
      </c>
      <c r="H21" s="60"/>
    </row>
    <row r="22" spans="1:8" s="42" customFormat="1" ht="14.25" customHeight="1">
      <c r="A22" s="179" t="s">
        <v>57</v>
      </c>
      <c r="B22" s="179"/>
      <c r="C22" s="60" t="s">
        <v>58</v>
      </c>
      <c r="D22" s="56">
        <v>600</v>
      </c>
      <c r="E22" s="56">
        <v>1</v>
      </c>
      <c r="F22" s="56">
        <v>3</v>
      </c>
      <c r="G22" s="56">
        <f>D22*E22*F22</f>
        <v>1800</v>
      </c>
      <c r="H22" s="60"/>
    </row>
    <row r="23" spans="1:8" s="42" customFormat="1" ht="14.25" customHeight="1">
      <c r="A23" s="179"/>
      <c r="B23" s="179"/>
      <c r="C23" s="60" t="s">
        <v>59</v>
      </c>
      <c r="D23" s="56">
        <v>1100</v>
      </c>
      <c r="E23" s="56">
        <v>1</v>
      </c>
      <c r="F23" s="56">
        <v>1</v>
      </c>
      <c r="G23" s="56">
        <f>D22*E23*F22</f>
        <v>1800</v>
      </c>
      <c r="H23" s="60"/>
    </row>
    <row r="24" spans="1:8" s="42" customFormat="1">
      <c r="A24" s="179" t="s">
        <v>60</v>
      </c>
      <c r="B24" s="179"/>
      <c r="C24" s="60" t="s">
        <v>61</v>
      </c>
      <c r="D24" s="56">
        <v>2800</v>
      </c>
      <c r="E24" s="58">
        <v>1</v>
      </c>
      <c r="F24" s="56">
        <v>2</v>
      </c>
      <c r="G24" s="58">
        <f>D23*E24*F23</f>
        <v>1100</v>
      </c>
      <c r="H24" s="60"/>
    </row>
    <row r="25" spans="1:8" s="42" customFormat="1" ht="14.25" customHeight="1">
      <c r="A25" s="179" t="s">
        <v>62</v>
      </c>
      <c r="B25" s="179"/>
      <c r="C25" s="60" t="s">
        <v>63</v>
      </c>
      <c r="D25" s="56">
        <v>1000</v>
      </c>
      <c r="E25" s="56">
        <v>1</v>
      </c>
      <c r="F25" s="56">
        <v>1</v>
      </c>
      <c r="G25" s="56">
        <f>D24*E25*F24</f>
        <v>5600</v>
      </c>
      <c r="H25" s="60"/>
    </row>
    <row r="26" spans="1:8" s="42" customFormat="1" ht="14.25" customHeight="1">
      <c r="A26" s="179"/>
      <c r="B26" s="179"/>
      <c r="C26" s="61" t="s">
        <v>64</v>
      </c>
      <c r="D26" s="56">
        <v>1500</v>
      </c>
      <c r="E26" s="56">
        <v>1</v>
      </c>
      <c r="F26" s="58">
        <v>1</v>
      </c>
      <c r="G26" s="56">
        <f>D25*E26*F25</f>
        <v>1000</v>
      </c>
      <c r="H26" s="60"/>
    </row>
    <row r="27" spans="1:8" s="42" customFormat="1">
      <c r="A27" s="179" t="s">
        <v>65</v>
      </c>
      <c r="B27" s="179"/>
      <c r="C27" s="60" t="s">
        <v>66</v>
      </c>
      <c r="D27" s="56">
        <v>1000</v>
      </c>
      <c r="E27" s="56">
        <v>1</v>
      </c>
      <c r="F27" s="56">
        <v>2</v>
      </c>
      <c r="G27" s="56">
        <f>D27*E27*F27</f>
        <v>2000</v>
      </c>
      <c r="H27" s="60"/>
    </row>
    <row r="28" spans="1:8" s="42" customFormat="1" ht="14.25" customHeight="1">
      <c r="A28" s="179"/>
      <c r="B28" s="179"/>
      <c r="C28" s="60" t="s">
        <v>59</v>
      </c>
      <c r="D28" s="56">
        <v>1100</v>
      </c>
      <c r="E28" s="56">
        <v>1</v>
      </c>
      <c r="F28" s="56">
        <v>1</v>
      </c>
      <c r="G28" s="56">
        <f>D28*E28*F28</f>
        <v>1100</v>
      </c>
      <c r="H28" s="60"/>
    </row>
    <row r="29" spans="1:8" s="42" customFormat="1" ht="14.25" customHeight="1">
      <c r="A29" s="179"/>
      <c r="B29" s="179"/>
      <c r="C29" s="61" t="s">
        <v>64</v>
      </c>
      <c r="D29" s="56">
        <v>1500</v>
      </c>
      <c r="E29" s="58">
        <v>1</v>
      </c>
      <c r="F29" s="58">
        <v>2</v>
      </c>
      <c r="G29" s="58">
        <f>D29*E29*F29</f>
        <v>3000</v>
      </c>
      <c r="H29" s="60"/>
    </row>
    <row r="30" spans="1:8" s="42" customFormat="1" ht="14.25" customHeight="1">
      <c r="A30" s="179" t="s">
        <v>67</v>
      </c>
      <c r="B30" s="179"/>
      <c r="C30" s="60" t="s">
        <v>68</v>
      </c>
      <c r="D30" s="56">
        <v>4500</v>
      </c>
      <c r="E30" s="56">
        <v>1</v>
      </c>
      <c r="F30" s="56">
        <v>2</v>
      </c>
      <c r="G30" s="56">
        <f t="shared" ref="G30:G38" si="1">D30*E30*F30</f>
        <v>9000</v>
      </c>
      <c r="H30" s="60"/>
    </row>
    <row r="31" spans="1:8" s="42" customFormat="1">
      <c r="A31" s="179" t="s">
        <v>69</v>
      </c>
      <c r="B31" s="179"/>
      <c r="C31" s="60" t="s">
        <v>63</v>
      </c>
      <c r="D31" s="56">
        <v>1000</v>
      </c>
      <c r="E31" s="56">
        <v>1</v>
      </c>
      <c r="F31" s="56">
        <v>3</v>
      </c>
      <c r="G31" s="56">
        <f t="shared" si="1"/>
        <v>3000</v>
      </c>
      <c r="H31" s="60"/>
    </row>
    <row r="32" spans="1:8" s="42" customFormat="1" ht="14.25" customHeight="1">
      <c r="A32" s="179"/>
      <c r="B32" s="179"/>
      <c r="C32" s="60" t="s">
        <v>59</v>
      </c>
      <c r="D32" s="56">
        <v>1100</v>
      </c>
      <c r="E32" s="56">
        <v>1</v>
      </c>
      <c r="F32" s="56">
        <v>1</v>
      </c>
      <c r="G32" s="56">
        <f t="shared" si="1"/>
        <v>1100</v>
      </c>
      <c r="H32" s="60"/>
    </row>
    <row r="33" spans="1:8" s="42" customFormat="1" ht="14.25" customHeight="1">
      <c r="A33" s="179" t="s">
        <v>70</v>
      </c>
      <c r="B33" s="179"/>
      <c r="C33" s="60" t="s">
        <v>58</v>
      </c>
      <c r="D33" s="56">
        <v>600</v>
      </c>
      <c r="E33" s="56">
        <v>1</v>
      </c>
      <c r="F33" s="56">
        <v>3</v>
      </c>
      <c r="G33" s="56">
        <f t="shared" si="1"/>
        <v>1800</v>
      </c>
      <c r="H33" s="60"/>
    </row>
    <row r="34" spans="1:8" s="42" customFormat="1" ht="14.25" customHeight="1">
      <c r="A34" s="179"/>
      <c r="B34" s="179"/>
      <c r="C34" s="60" t="s">
        <v>59</v>
      </c>
      <c r="D34" s="56">
        <v>1100</v>
      </c>
      <c r="E34" s="56">
        <v>1</v>
      </c>
      <c r="F34" s="56">
        <v>1</v>
      </c>
      <c r="G34" s="56">
        <f t="shared" si="1"/>
        <v>1100</v>
      </c>
      <c r="H34" s="60"/>
    </row>
    <row r="35" spans="1:8" s="42" customFormat="1" ht="14.25" customHeight="1">
      <c r="A35" s="179" t="s">
        <v>71</v>
      </c>
      <c r="B35" s="179"/>
      <c r="C35" s="60" t="s">
        <v>72</v>
      </c>
      <c r="D35" s="56">
        <v>600</v>
      </c>
      <c r="E35" s="56">
        <v>1</v>
      </c>
      <c r="F35" s="56">
        <v>3</v>
      </c>
      <c r="G35" s="56">
        <f t="shared" si="1"/>
        <v>1800</v>
      </c>
      <c r="H35" s="60"/>
    </row>
    <row r="36" spans="1:8" s="42" customFormat="1" ht="14.25" customHeight="1">
      <c r="A36" s="179"/>
      <c r="B36" s="179"/>
      <c r="C36" s="60" t="s">
        <v>59</v>
      </c>
      <c r="D36" s="56">
        <v>1100</v>
      </c>
      <c r="E36" s="56">
        <v>1</v>
      </c>
      <c r="F36" s="56">
        <v>1</v>
      </c>
      <c r="G36" s="56">
        <f t="shared" si="1"/>
        <v>1100</v>
      </c>
      <c r="H36" s="60"/>
    </row>
    <row r="37" spans="1:8" s="42" customFormat="1">
      <c r="A37" s="179" t="s">
        <v>73</v>
      </c>
      <c r="B37" s="179"/>
      <c r="C37" s="60" t="s">
        <v>63</v>
      </c>
      <c r="D37" s="56">
        <v>1000</v>
      </c>
      <c r="E37" s="56">
        <v>1</v>
      </c>
      <c r="F37" s="56">
        <v>3</v>
      </c>
      <c r="G37" s="56">
        <f t="shared" si="1"/>
        <v>3000</v>
      </c>
      <c r="H37" s="60"/>
    </row>
    <row r="38" spans="1:8" s="42" customFormat="1" ht="14.25" customHeight="1">
      <c r="A38" s="179"/>
      <c r="B38" s="179"/>
      <c r="C38" s="60" t="s">
        <v>59</v>
      </c>
      <c r="D38" s="56">
        <v>1100</v>
      </c>
      <c r="E38" s="56">
        <v>1</v>
      </c>
      <c r="F38" s="56">
        <v>1</v>
      </c>
      <c r="G38" s="56">
        <f t="shared" si="1"/>
        <v>1100</v>
      </c>
      <c r="H38" s="60"/>
    </row>
    <row r="39" spans="1:8" s="42" customFormat="1" ht="16.5" customHeight="1">
      <c r="A39" s="183" t="s">
        <v>74</v>
      </c>
      <c r="B39" s="183"/>
      <c r="C39" s="183"/>
      <c r="D39" s="183"/>
      <c r="E39" s="183"/>
      <c r="F39" s="183"/>
      <c r="G39" s="54"/>
      <c r="H39" s="54"/>
    </row>
    <row r="40" spans="1:8" s="42" customFormat="1" ht="30.75" customHeight="1">
      <c r="A40" s="180" t="s">
        <v>75</v>
      </c>
      <c r="B40" s="181"/>
      <c r="C40" s="64"/>
      <c r="D40" s="56">
        <v>800</v>
      </c>
      <c r="E40" s="56">
        <v>2</v>
      </c>
      <c r="F40" s="56">
        <v>12</v>
      </c>
      <c r="G40" s="56">
        <f>D40*E40*F40</f>
        <v>19200</v>
      </c>
      <c r="H40" s="57" t="s">
        <v>28</v>
      </c>
    </row>
    <row r="41" spans="1:8" s="42" customFormat="1" ht="30.75" customHeight="1">
      <c r="A41" s="180" t="s">
        <v>76</v>
      </c>
      <c r="B41" s="181"/>
      <c r="C41" s="64"/>
      <c r="D41" s="56">
        <v>100</v>
      </c>
      <c r="E41" s="56">
        <v>1</v>
      </c>
      <c r="F41" s="56">
        <v>12</v>
      </c>
      <c r="G41" s="56">
        <f>D41*E41*F41</f>
        <v>1200</v>
      </c>
      <c r="H41" s="57" t="s">
        <v>28</v>
      </c>
    </row>
    <row r="42" spans="1:8" s="42" customFormat="1" ht="16.5" customHeight="1">
      <c r="A42" s="183" t="s">
        <v>77</v>
      </c>
      <c r="B42" s="183"/>
      <c r="C42" s="183"/>
      <c r="D42" s="183"/>
      <c r="E42" s="183"/>
      <c r="F42" s="183"/>
      <c r="G42" s="54"/>
      <c r="H42" s="54"/>
    </row>
    <row r="43" spans="1:8" s="42" customFormat="1" ht="28.5" customHeight="1">
      <c r="A43" s="180" t="s">
        <v>78</v>
      </c>
      <c r="B43" s="181"/>
      <c r="C43" s="60"/>
      <c r="D43" s="65">
        <v>200</v>
      </c>
      <c r="E43" s="65">
        <v>3</v>
      </c>
      <c r="F43" s="56">
        <v>12</v>
      </c>
      <c r="G43" s="56">
        <f>D43*E43*F43</f>
        <v>7200</v>
      </c>
      <c r="H43" s="57" t="s">
        <v>28</v>
      </c>
    </row>
    <row r="44" spans="1:8" s="42" customFormat="1" ht="30.75" customHeight="1">
      <c r="A44" s="180" t="s">
        <v>79</v>
      </c>
      <c r="B44" s="181"/>
      <c r="C44" s="64" t="s">
        <v>27</v>
      </c>
      <c r="D44" s="56">
        <v>20000</v>
      </c>
      <c r="E44" s="56">
        <v>1</v>
      </c>
      <c r="F44" s="56">
        <v>1</v>
      </c>
      <c r="G44" s="56">
        <f>D44*E44*F44</f>
        <v>20000</v>
      </c>
      <c r="H44" s="57" t="s">
        <v>28</v>
      </c>
    </row>
    <row r="45" spans="1:8" s="42" customFormat="1" ht="30.75" customHeight="1">
      <c r="A45" s="180" t="s">
        <v>80</v>
      </c>
      <c r="B45" s="181"/>
      <c r="C45" s="64"/>
      <c r="D45" s="56">
        <v>500</v>
      </c>
      <c r="E45" s="56">
        <v>1</v>
      </c>
      <c r="F45" s="56">
        <v>94</v>
      </c>
      <c r="G45" s="56">
        <f>D45*E45*F45</f>
        <v>47000</v>
      </c>
      <c r="H45" s="57" t="s">
        <v>26</v>
      </c>
    </row>
    <row r="46" spans="1:8" s="43" customFormat="1" ht="15" customHeight="1">
      <c r="A46" s="182" t="s">
        <v>81</v>
      </c>
      <c r="B46" s="182"/>
      <c r="C46" s="182"/>
      <c r="D46" s="182"/>
      <c r="E46" s="182"/>
      <c r="F46" s="182"/>
      <c r="G46" s="67">
        <f>SUM(G9:G45)</f>
        <v>623400</v>
      </c>
    </row>
    <row r="47" spans="1:8" s="43" customFormat="1" ht="15" customHeight="1">
      <c r="A47" s="182" t="s">
        <v>82</v>
      </c>
      <c r="B47" s="182"/>
      <c r="C47" s="182"/>
      <c r="D47" s="182"/>
      <c r="E47" s="182"/>
      <c r="F47" s="182"/>
      <c r="G47" s="66">
        <f>G46*0.1</f>
        <v>62340</v>
      </c>
    </row>
    <row r="48" spans="1:8" s="43" customFormat="1" ht="15" customHeight="1">
      <c r="A48" s="182" t="s">
        <v>83</v>
      </c>
      <c r="B48" s="182"/>
      <c r="C48" s="182"/>
      <c r="D48" s="182"/>
      <c r="E48" s="182"/>
      <c r="F48" s="182"/>
      <c r="G48" s="66">
        <f>G47*0.055</f>
        <v>3428.7</v>
      </c>
    </row>
    <row r="49" spans="1:7" s="43" customFormat="1" ht="15" customHeight="1">
      <c r="A49" s="170" t="s">
        <v>84</v>
      </c>
      <c r="B49" s="170"/>
      <c r="C49" s="170"/>
      <c r="D49" s="170"/>
      <c r="E49" s="170"/>
      <c r="F49" s="170"/>
      <c r="G49" s="68">
        <f>SUM(G46:G48)</f>
        <v>689168.7</v>
      </c>
    </row>
  </sheetData>
  <mergeCells count="30">
    <mergeCell ref="A1:C1"/>
    <mergeCell ref="B2:E2"/>
    <mergeCell ref="A7:B7"/>
    <mergeCell ref="A8:F8"/>
    <mergeCell ref="A20:F20"/>
    <mergeCell ref="A42:F42"/>
    <mergeCell ref="A35:B36"/>
    <mergeCell ref="A37:B38"/>
    <mergeCell ref="A43:B43"/>
    <mergeCell ref="A21:B21"/>
    <mergeCell ref="A24:B24"/>
    <mergeCell ref="A30:B30"/>
    <mergeCell ref="A39:F39"/>
    <mergeCell ref="A40:B40"/>
    <mergeCell ref="A49:F49"/>
    <mergeCell ref="A9:A14"/>
    <mergeCell ref="A17:A18"/>
    <mergeCell ref="B9:B14"/>
    <mergeCell ref="A33:B34"/>
    <mergeCell ref="A15:B16"/>
    <mergeCell ref="A22:B23"/>
    <mergeCell ref="A27:B29"/>
    <mergeCell ref="A31:B32"/>
    <mergeCell ref="A25:B26"/>
    <mergeCell ref="A44:B44"/>
    <mergeCell ref="A45:B45"/>
    <mergeCell ref="A46:F46"/>
    <mergeCell ref="A47:F47"/>
    <mergeCell ref="A48:F48"/>
    <mergeCell ref="A41:B41"/>
  </mergeCells>
  <phoneticPr fontId="3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15"/>
  <sheetViews>
    <sheetView workbookViewId="0">
      <selection activeCell="E9" sqref="E9"/>
    </sheetView>
  </sheetViews>
  <sheetFormatPr defaultColWidth="7.92578125" defaultRowHeight="11.6"/>
  <cols>
    <col min="1" max="1" width="6.92578125" style="4" customWidth="1"/>
    <col min="2" max="2" width="28.5703125" style="5" customWidth="1"/>
    <col min="3" max="3" width="42.42578125" style="5" customWidth="1"/>
    <col min="4" max="4" width="31.42578125" style="5" bestFit="1" customWidth="1"/>
    <col min="5" max="5" width="12.5703125" style="6" customWidth="1"/>
    <col min="6" max="6" width="5.5703125" style="5" bestFit="1" customWidth="1"/>
    <col min="7" max="7" width="7" style="7" customWidth="1"/>
    <col min="8" max="8" width="15.92578125" style="8" bestFit="1" customWidth="1"/>
    <col min="9" max="9" width="10.92578125" style="5" customWidth="1"/>
    <col min="10" max="16384" width="7.92578125" style="5"/>
  </cols>
  <sheetData>
    <row r="1" spans="1:10" s="1" customFormat="1">
      <c r="A1" s="9" t="s">
        <v>0</v>
      </c>
      <c r="B1" s="10" t="s">
        <v>1</v>
      </c>
      <c r="C1" s="10"/>
      <c r="D1" s="10"/>
      <c r="E1" s="191"/>
      <c r="F1" s="191"/>
      <c r="G1" s="191"/>
      <c r="H1" s="11"/>
    </row>
    <row r="2" spans="1:10" s="1" customFormat="1">
      <c r="A2" s="9" t="s">
        <v>2</v>
      </c>
      <c r="B2" s="10"/>
      <c r="C2" s="12" t="s">
        <v>3</v>
      </c>
      <c r="D2" s="10"/>
      <c r="E2" s="191"/>
      <c r="F2" s="191"/>
      <c r="G2" s="191"/>
      <c r="H2" s="11"/>
    </row>
    <row r="3" spans="1:10" s="1" customFormat="1">
      <c r="A3" s="9" t="s">
        <v>4</v>
      </c>
      <c r="B3" s="10"/>
      <c r="C3" s="10" t="s">
        <v>5</v>
      </c>
      <c r="D3" s="10"/>
      <c r="E3" s="191"/>
      <c r="F3" s="191"/>
      <c r="G3" s="191"/>
      <c r="H3" s="11"/>
    </row>
    <row r="4" spans="1:10" s="1" customFormat="1" ht="14.25" customHeight="1">
      <c r="A4" s="13" t="s">
        <v>6</v>
      </c>
      <c r="B4" s="14" t="s">
        <v>85</v>
      </c>
      <c r="C4" s="10"/>
      <c r="D4" s="10"/>
      <c r="E4" s="10"/>
      <c r="F4" s="10"/>
      <c r="G4" s="10"/>
      <c r="H4" s="15"/>
    </row>
    <row r="5" spans="1:10" s="2" customFormat="1" ht="21" customHeight="1">
      <c r="A5" s="16" t="s">
        <v>7</v>
      </c>
      <c r="B5" s="17" t="s">
        <v>8</v>
      </c>
      <c r="C5" s="17" t="s">
        <v>9</v>
      </c>
      <c r="D5" s="17" t="s">
        <v>10</v>
      </c>
      <c r="E5" s="18" t="s">
        <v>86</v>
      </c>
      <c r="F5" s="192" t="s">
        <v>87</v>
      </c>
      <c r="G5" s="193"/>
      <c r="H5" s="19" t="s">
        <v>88</v>
      </c>
      <c r="I5" s="40"/>
    </row>
    <row r="6" spans="1:10" s="3" customFormat="1" ht="21" customHeight="1">
      <c r="A6" s="20">
        <v>1.1000000000000001</v>
      </c>
      <c r="B6" s="21" t="s">
        <v>89</v>
      </c>
      <c r="C6" s="21"/>
      <c r="D6" s="21"/>
      <c r="E6" s="21"/>
      <c r="F6" s="21"/>
      <c r="G6" s="21"/>
      <c r="H6" s="22"/>
    </row>
    <row r="7" spans="1:10" s="4" customFormat="1" ht="26.15" customHeight="1">
      <c r="A7" s="23">
        <v>1</v>
      </c>
      <c r="B7" s="24" t="s">
        <v>11</v>
      </c>
      <c r="C7" s="25" t="s">
        <v>90</v>
      </c>
      <c r="D7" s="26"/>
      <c r="E7" s="27">
        <v>2580</v>
      </c>
      <c r="F7" s="28">
        <v>26</v>
      </c>
      <c r="G7" s="29" t="s">
        <v>91</v>
      </c>
      <c r="H7" s="30">
        <f t="shared" ref="H7:H12" si="0">E7*F7</f>
        <v>67080</v>
      </c>
    </row>
    <row r="8" spans="1:10" s="4" customFormat="1" ht="26.15" customHeight="1">
      <c r="A8" s="23">
        <v>2</v>
      </c>
      <c r="B8" s="26" t="s">
        <v>11</v>
      </c>
      <c r="C8" s="25" t="s">
        <v>92</v>
      </c>
      <c r="D8" s="26"/>
      <c r="E8" s="27">
        <v>2800</v>
      </c>
      <c r="F8" s="28">
        <v>9</v>
      </c>
      <c r="G8" s="29" t="s">
        <v>91</v>
      </c>
      <c r="H8" s="30">
        <f t="shared" si="0"/>
        <v>25200</v>
      </c>
    </row>
    <row r="9" spans="1:10" s="4" customFormat="1" ht="26.15" customHeight="1">
      <c r="A9" s="23">
        <v>3</v>
      </c>
      <c r="B9" s="24" t="s">
        <v>11</v>
      </c>
      <c r="C9" s="25" t="s">
        <v>93</v>
      </c>
      <c r="D9" s="26"/>
      <c r="E9" s="27">
        <v>3620</v>
      </c>
      <c r="F9" s="28">
        <v>1</v>
      </c>
      <c r="G9" s="29" t="s">
        <v>94</v>
      </c>
      <c r="H9" s="30">
        <f t="shared" si="0"/>
        <v>3620</v>
      </c>
    </row>
    <row r="10" spans="1:10" s="4" customFormat="1" ht="26.15" customHeight="1">
      <c r="A10" s="23">
        <v>4</v>
      </c>
      <c r="B10" s="24" t="s">
        <v>11</v>
      </c>
      <c r="C10" s="25" t="s">
        <v>95</v>
      </c>
      <c r="D10" s="26"/>
      <c r="E10" s="27">
        <v>3200</v>
      </c>
      <c r="F10" s="28">
        <v>1</v>
      </c>
      <c r="G10" s="29" t="s">
        <v>94</v>
      </c>
      <c r="H10" s="30">
        <f t="shared" si="0"/>
        <v>3200</v>
      </c>
    </row>
    <row r="11" spans="1:10" s="4" customFormat="1" ht="26.15" customHeight="1">
      <c r="A11" s="23">
        <v>5</v>
      </c>
      <c r="B11" s="24" t="s">
        <v>96</v>
      </c>
      <c r="C11" s="25" t="s">
        <v>97</v>
      </c>
      <c r="D11" s="26"/>
      <c r="E11" s="27">
        <v>2860</v>
      </c>
      <c r="F11" s="28">
        <v>1</v>
      </c>
      <c r="G11" s="31" t="s">
        <v>98</v>
      </c>
      <c r="H11" s="30">
        <f t="shared" si="0"/>
        <v>2860</v>
      </c>
    </row>
    <row r="12" spans="1:10" s="4" customFormat="1" ht="26.15" customHeight="1">
      <c r="A12" s="23">
        <v>6</v>
      </c>
      <c r="B12" s="26" t="s">
        <v>99</v>
      </c>
      <c r="C12" s="25" t="s">
        <v>100</v>
      </c>
      <c r="D12" s="26"/>
      <c r="E12" s="27">
        <v>2580</v>
      </c>
      <c r="F12" s="28">
        <v>6</v>
      </c>
      <c r="G12" s="29" t="s">
        <v>94</v>
      </c>
      <c r="H12" s="30">
        <f t="shared" si="0"/>
        <v>15480</v>
      </c>
    </row>
    <row r="13" spans="1:10" s="3" customFormat="1">
      <c r="A13" s="32"/>
      <c r="B13" s="194"/>
      <c r="C13" s="194"/>
      <c r="D13" s="194"/>
      <c r="E13" s="194"/>
      <c r="F13" s="194"/>
      <c r="G13" s="194"/>
      <c r="H13" s="33">
        <f>H7+H8+H9+H10+H11+H12</f>
        <v>117440</v>
      </c>
    </row>
    <row r="14" spans="1:10" s="4" customFormat="1" ht="15">
      <c r="A14" s="34"/>
      <c r="B14" s="35"/>
      <c r="C14" s="35"/>
      <c r="D14" s="35"/>
      <c r="E14" s="36"/>
      <c r="F14" s="35"/>
      <c r="G14" s="37"/>
      <c r="H14" s="38"/>
    </row>
    <row r="15" spans="1:10" s="3" customFormat="1" ht="26.25" customHeight="1">
      <c r="A15" s="189" t="s">
        <v>12</v>
      </c>
      <c r="B15" s="190"/>
      <c r="C15" s="190"/>
      <c r="D15" s="190"/>
      <c r="E15" s="190"/>
      <c r="F15" s="190"/>
      <c r="G15" s="190"/>
      <c r="H15" s="39">
        <v>117440</v>
      </c>
      <c r="I15" s="4"/>
      <c r="J15" s="4"/>
    </row>
  </sheetData>
  <mergeCells count="6">
    <mergeCell ref="A15:G15"/>
    <mergeCell ref="E1:G1"/>
    <mergeCell ref="E2:G2"/>
    <mergeCell ref="E3:G3"/>
    <mergeCell ref="F5:G5"/>
    <mergeCell ref="B13:G13"/>
  </mergeCells>
  <phoneticPr fontId="34"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旅行社</vt:lpstr>
      <vt:lpstr>希尔顿</vt:lpstr>
      <vt:lpstr>Airfare</vt:lpstr>
      <vt:lpstr>旅行社!Print_Area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86139</cp:lastModifiedBy>
  <cp:revision>1</cp:revision>
  <cp:lastPrinted>2019-07-22T01:43:00Z</cp:lastPrinted>
  <dcterms:created xsi:type="dcterms:W3CDTF">1996-12-17T01:32:42Z</dcterms:created>
  <dcterms:modified xsi:type="dcterms:W3CDTF">2019-08-29T03:20:27Z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