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<sst xmlns="http://schemas.openxmlformats.org/spreadsheetml/2006/main" count="66" uniqueCount="66">
  <si>
    <t>【借款报销单】</t>
  </si>
  <si>
    <t xml:space="preserve">HMEA-230924-HCB726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</si>
  <si>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</si>
  <si>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</si>
  <si>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</si>
  <si>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</si>
  <si>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</si>
  <si>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</si>
  <si>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</si>
  <si>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</si>
  <si>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</si>
  <si>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</si>
  <si>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</si>
  <si>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</si>
  <si>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</si>
  <si>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</si>
  <si>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部分嘉宾机票</t>
  </si>
  <si>
    <t>可用项目：租车费、大交通、过路费、过桥费。
加油费（仅试驾活动可用，且只可使用活动当时当地的加油票）</t>
  </si>
  <si>
    <t>部分嘉宾高铁票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</si>
  <si>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</si>
  <si>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</si>
  <si>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</si>
  <si>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</si>
  <si>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</si>
  <si>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司机垫付客户费用</t>
  </si>
  <si>
    <t>需有客户邮件确认，并抄送合规部。</t>
  </si>
  <si>
    <t>仲岚垫付客户费用</t>
  </si>
  <si>
    <t>客户使用费用合计</t>
  </si>
  <si>
    <t>活动餐费</t>
  </si>
  <si>
    <t>欢迎晚宴</t>
  </si>
  <si>
    <t>需提供刷卡联、菜单（小票）</t>
  </si>
  <si>
    <t>25日机场餐费</t>
  </si>
  <si>
    <t xml:space="preserve">   </t>
  </si>
  <si>
    <t>活动餐费合计</t>
  </si>
  <si>
    <t>现地采买费用</t>
  </si>
  <si>
    <t>淘宝&amp;京东物料采购</t>
  </si>
  <si>
    <t>尽量提供可用的原始发票，发票项目不可用的，且开票需要加收税点的可以不提供原始发票。网上交易均需提供交易截图。</t>
  </si>
  <si>
    <t>宝马车模</t>
  </si>
  <si>
    <t>现地采买费用合计</t>
  </si>
  <si>
    <t>第三方人工工资</t>
  </si>
  <si>
    <t>司机人工费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</si>
  <si>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</si>
  <si>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</si>
  <si>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</si>
  <si>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</si>
  <si>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</si>
  <si>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</si>
  <si>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</si>
  <si>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</si>
  <si>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</si>
  <si>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</si>
  <si>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</si>
  <si>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部分嘉宾住宿</t>
  </si>
  <si>
    <t>视觉中国kv图</t>
  </si>
  <si>
    <t>物料运输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</si>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</sst>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90" zoomScaleNormal="90" workbookViewId="0">
      <selection activeCell="M10" sqref="M10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16894</v>
      </c>
      <c r="G8" s="15">
        <v>0</v>
      </c>
      <c r="H8" s="15">
        <f>F8+G8</f>
        <v>16894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3647.5</v>
      </c>
      <c r="G9" s="15">
        <v>0</v>
      </c>
      <c r="H9" s="15">
        <f>F9+G9</f>
        <v>3647.5</v>
      </c>
      <c r="I9" s="44" t="s">
        <v>18</v>
      </c>
      <c r="J9" s="46"/>
    </row>
    <row r="10" customHeight="1" spans="1:10">
      <c r="A10" s="13"/>
      <c r="B10" s="14"/>
      <c r="C10" s="15"/>
      <c r="D10" s="16"/>
      <c r="E10" s="15"/>
      <c r="F10" s="15">
        <v>9000</v>
      </c>
      <c r="G10" s="15">
        <v>0</v>
      </c>
      <c r="H10" s="15">
        <f>F10+G10</f>
        <v>9000</v>
      </c>
      <c r="I10" s="44"/>
      <c r="J10" s="46"/>
    </row>
    <row r="11" s="1" customFormat="1" customHeight="1" spans="1:10">
      <c r="A11" s="17"/>
      <c r="B11" s="18" t="s">
        <v>19</v>
      </c>
      <c r="C11" s="19">
        <f>SUM(C8)</f>
        <v>20000</v>
      </c>
      <c r="D11" s="19">
        <f>SUM(D8)</f>
        <v>1</v>
      </c>
      <c r="E11" s="19">
        <f>SUM(E8)</f>
        <v>20000</v>
      </c>
      <c r="F11" s="19">
        <f>SUM(F8:F10)</f>
        <v>29541.5</v>
      </c>
      <c r="G11" s="19">
        <f>SUM(G8:G10)</f>
        <v>0</v>
      </c>
      <c r="H11" s="19">
        <f>SUM(H8:H10)</f>
        <v>29541.5</v>
      </c>
      <c r="I11" s="47"/>
      <c r="J11" s="48"/>
    </row>
    <row r="12" customHeight="1" spans="1:10">
      <c r="A12" s="20">
        <v>2</v>
      </c>
      <c r="B12" s="21" t="s">
        <v>20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21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22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23</v>
      </c>
      <c r="C15" s="15">
        <v>0</v>
      </c>
      <c r="D15" s="16"/>
      <c r="E15" s="15">
        <f>C15*D15</f>
        <v>0</v>
      </c>
      <c r="F15" s="15">
        <v>391.19</v>
      </c>
      <c r="G15" s="15">
        <v>37.81</v>
      </c>
      <c r="H15" s="15">
        <f t="shared" ref="H15:H23" si="1">F15+G15</f>
        <v>429</v>
      </c>
      <c r="I15" s="44" t="s">
        <v>24</v>
      </c>
      <c r="J15" s="49" t="s">
        <v>25</v>
      </c>
    </row>
    <row r="16" customHeight="1" spans="1:10">
      <c r="A16" s="13"/>
      <c r="B16" s="14"/>
      <c r="C16" s="15"/>
      <c r="D16" s="16"/>
      <c r="E16" s="15"/>
      <c r="F16" s="15">
        <v>1328</v>
      </c>
      <c r="G16" s="15">
        <v>1306</v>
      </c>
      <c r="H16" s="15">
        <f t="shared" si="1"/>
        <v>2634</v>
      </c>
      <c r="I16" s="44" t="s">
        <v>26</v>
      </c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27</v>
      </c>
      <c r="C19" s="19">
        <f>SUM(C15)</f>
        <v>0</v>
      </c>
      <c r="D19" s="19">
        <f>SUM(D15)</f>
        <v>0</v>
      </c>
      <c r="E19" s="19">
        <f>SUM(E15)</f>
        <v>0</v>
      </c>
      <c r="F19" s="19">
        <f>SUM(F15:F18)</f>
        <v>1719.19</v>
      </c>
      <c r="G19" s="19">
        <f>SUM(G15:G18)</f>
        <v>1343.81</v>
      </c>
      <c r="H19" s="19">
        <f>SUM(H15:H18)</f>
        <v>3063</v>
      </c>
      <c r="I19" s="47"/>
      <c r="J19" s="51"/>
    </row>
    <row r="20" customFormat="1" customHeight="1" spans="1:10">
      <c r="A20" s="20">
        <v>4</v>
      </c>
      <c r="B20" s="21" t="s">
        <v>28</v>
      </c>
      <c r="C20" s="22">
        <v>20000</v>
      </c>
      <c r="D20" s="23">
        <v>1</v>
      </c>
      <c r="E20" s="22">
        <f>C20*D20</f>
        <v>20000</v>
      </c>
      <c r="F20" s="15">
        <v>15649</v>
      </c>
      <c r="G20" s="15">
        <v>0</v>
      </c>
      <c r="H20" s="15">
        <f t="shared" si="1"/>
        <v>15649</v>
      </c>
      <c r="I20" s="44" t="s">
        <v>29</v>
      </c>
      <c r="J20" s="49" t="s">
        <v>30</v>
      </c>
    </row>
    <row r="21" customHeight="1" spans="1:10">
      <c r="A21" s="28"/>
      <c r="B21" s="29"/>
      <c r="C21" s="30"/>
      <c r="D21" s="31"/>
      <c r="E21" s="30"/>
      <c r="F21" s="15">
        <v>685</v>
      </c>
      <c r="G21" s="15">
        <v>0</v>
      </c>
      <c r="H21" s="15">
        <f t="shared" si="1"/>
        <v>685</v>
      </c>
      <c r="I21" s="44" t="s">
        <v>31</v>
      </c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 t="s">
        <v>32</v>
      </c>
      <c r="J23" s="50"/>
    </row>
    <row r="24" s="1" customFormat="1" customHeight="1" spans="1:10">
      <c r="A24" s="17"/>
      <c r="B24" s="18" t="s">
        <v>33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16334</v>
      </c>
      <c r="G24" s="19">
        <f>SUM(G20:G23)</f>
        <v>0</v>
      </c>
      <c r="H24" s="19">
        <f>SUM(H20:H23)</f>
        <v>16334</v>
      </c>
      <c r="I24" s="47"/>
      <c r="J24" s="51"/>
    </row>
    <row r="25" customHeight="1" spans="1:10">
      <c r="A25" s="20">
        <v>5</v>
      </c>
      <c r="B25" s="21" t="s">
        <v>34</v>
      </c>
      <c r="C25" s="22">
        <v>10000</v>
      </c>
      <c r="D25" s="23">
        <v>1</v>
      </c>
      <c r="E25" s="22">
        <f>C25*D25</f>
        <v>10000</v>
      </c>
      <c r="F25" s="15">
        <v>6137.45</v>
      </c>
      <c r="G25" s="15">
        <v>0</v>
      </c>
      <c r="H25" s="15">
        <f>F25+G25</f>
        <v>6137.45</v>
      </c>
      <c r="I25" s="44" t="s">
        <v>35</v>
      </c>
      <c r="J25" s="45" t="s">
        <v>36</v>
      </c>
    </row>
    <row r="26" customHeight="1" spans="1:10">
      <c r="A26" s="28"/>
      <c r="B26" s="29"/>
      <c r="C26" s="30"/>
      <c r="D26" s="31"/>
      <c r="E26" s="30"/>
      <c r="F26" s="15">
        <v>880</v>
      </c>
      <c r="G26" s="15">
        <v>0</v>
      </c>
      <c r="H26" s="15">
        <f>F26+G26</f>
        <v>880</v>
      </c>
      <c r="I26" s="44" t="s">
        <v>37</v>
      </c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2">F27+G27</f>
        <v>0</v>
      </c>
      <c r="I27" s="44"/>
      <c r="J27" s="46"/>
    </row>
    <row r="28" s="1" customFormat="1" customHeight="1" spans="1:10">
      <c r="A28" s="17"/>
      <c r="B28" s="18" t="s">
        <v>38</v>
      </c>
      <c r="C28" s="19">
        <f>SUM(C25)</f>
        <v>10000</v>
      </c>
      <c r="D28" s="19">
        <f>SUM(D25)</f>
        <v>1</v>
      </c>
      <c r="E28" s="19">
        <f>SUM(E25)</f>
        <v>10000</v>
      </c>
      <c r="F28" s="19">
        <f>SUM(F25:F27)</f>
        <v>7017.45</v>
      </c>
      <c r="G28" s="19">
        <f>SUM(G25:G27)</f>
        <v>0</v>
      </c>
      <c r="H28" s="19">
        <f>SUM(H25:H27)</f>
        <v>7017.45</v>
      </c>
      <c r="I28" s="47"/>
      <c r="J28" s="48"/>
    </row>
    <row r="29" customHeight="1" spans="1:10">
      <c r="A29" s="13">
        <v>6</v>
      </c>
      <c r="B29" s="14" t="s">
        <v>39</v>
      </c>
      <c r="C29" s="15">
        <v>0</v>
      </c>
      <c r="D29" s="16"/>
      <c r="E29" s="15">
        <f>C29*D29</f>
        <v>0</v>
      </c>
      <c r="F29" s="15">
        <v>0</v>
      </c>
      <c r="G29" s="15">
        <v>1600</v>
      </c>
      <c r="H29" s="15">
        <f>F29+G29</f>
        <v>1600</v>
      </c>
      <c r="I29" s="44" t="s">
        <v>40</v>
      </c>
      <c r="J29" s="45" t="s">
        <v>41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42</v>
      </c>
      <c r="C32" s="19">
        <f>SUM(C29)</f>
        <v>0</v>
      </c>
      <c r="D32" s="19">
        <f>SUM(D29)</f>
        <v>0</v>
      </c>
      <c r="E32" s="19">
        <f>SUM(E29)</f>
        <v>0</v>
      </c>
      <c r="F32" s="19">
        <f>SUM(F29:F31)</f>
        <v>0</v>
      </c>
      <c r="G32" s="19">
        <f>SUM(G29:G31)</f>
        <v>1600</v>
      </c>
      <c r="H32" s="19">
        <f>SUM(H29:H31)</f>
        <v>1600</v>
      </c>
      <c r="I32" s="47"/>
      <c r="J32" s="51"/>
    </row>
    <row r="33" customHeight="1" spans="1:10">
      <c r="A33" s="13">
        <v>7</v>
      </c>
      <c r="B33" s="14" t="s">
        <v>43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44</v>
      </c>
      <c r="C36" s="19">
        <f>SUM(C33)</f>
        <v>0</v>
      </c>
      <c r="D36" s="19">
        <f>SUM(D33)</f>
        <v>0</v>
      </c>
      <c r="E36" s="19">
        <f>SUM(E33)</f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45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46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47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48</v>
      </c>
      <c r="C41" s="32">
        <v>0</v>
      </c>
      <c r="D41" s="20"/>
      <c r="E41" s="32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49</v>
      </c>
    </row>
    <row r="42" customHeight="1" spans="1:10">
      <c r="A42" s="13"/>
      <c r="B42" s="14"/>
      <c r="C42" s="33"/>
      <c r="D42" s="24"/>
      <c r="E42" s="33"/>
      <c r="F42" s="15">
        <v>0</v>
      </c>
      <c r="G42" s="15">
        <v>0</v>
      </c>
      <c r="H42" s="15">
        <f>F42+G42</f>
        <v>0</v>
      </c>
      <c r="I42" s="44"/>
      <c r="J42" s="46"/>
    </row>
    <row r="43" s="1" customFormat="1" customHeight="1" spans="1:10">
      <c r="A43" s="17"/>
      <c r="B43" s="18" t="s">
        <v>50</v>
      </c>
      <c r="C43" s="19">
        <f>SUM(C41)</f>
        <v>0</v>
      </c>
      <c r="D43" s="19">
        <f>SUM(D41)</f>
        <v>0</v>
      </c>
      <c r="E43" s="19">
        <f>SUM(E41)</f>
        <v>0</v>
      </c>
      <c r="F43" s="19">
        <f>SUM(F41:F42)</f>
        <v>0</v>
      </c>
      <c r="G43" s="19">
        <f>SUM(G41:G42)</f>
        <v>0</v>
      </c>
      <c r="H43" s="19">
        <f>SUM(H41:H42)</f>
        <v>0</v>
      </c>
      <c r="I43" s="47"/>
      <c r="J43" s="48"/>
    </row>
    <row r="44" customHeight="1" spans="1:10">
      <c r="A44" s="20">
        <v>10</v>
      </c>
      <c r="B44" s="21" t="s">
        <v>51</v>
      </c>
      <c r="C44" s="32">
        <v>0</v>
      </c>
      <c r="D44" s="20"/>
      <c r="E44" s="32">
        <f>C44*D44</f>
        <v>0</v>
      </c>
      <c r="F44" s="15">
        <v>1478</v>
      </c>
      <c r="G44" s="15">
        <v>0</v>
      </c>
      <c r="H44" s="15">
        <f>F44+G44</f>
        <v>1478</v>
      </c>
      <c r="I44" s="44" t="s">
        <v>52</v>
      </c>
      <c r="J44" s="52"/>
    </row>
    <row r="45" customHeight="1" spans="1:10">
      <c r="A45" s="28"/>
      <c r="B45" s="29"/>
      <c r="C45" s="34"/>
      <c r="D45" s="28"/>
      <c r="E45" s="34"/>
      <c r="F45" s="15">
        <v>1020</v>
      </c>
      <c r="G45" s="15">
        <v>0</v>
      </c>
      <c r="H45" s="15">
        <f>F45+G45</f>
        <v>1020</v>
      </c>
      <c r="I45" s="44" t="s">
        <v>53</v>
      </c>
      <c r="J45" s="53"/>
    </row>
    <row r="46" customHeight="1" spans="1:10">
      <c r="A46" s="28"/>
      <c r="B46" s="29"/>
      <c r="C46" s="34"/>
      <c r="D46" s="28"/>
      <c r="E46" s="34"/>
      <c r="F46" s="15">
        <v>171.9</v>
      </c>
      <c r="G46" s="15">
        <v>42</v>
      </c>
      <c r="H46" s="15">
        <f>F46+G46</f>
        <v>213.9</v>
      </c>
      <c r="I46" s="44" t="s">
        <v>54</v>
      </c>
      <c r="J46" s="53"/>
    </row>
    <row r="47" customHeight="1" spans="1:10">
      <c r="A47" s="28"/>
      <c r="B47" s="29"/>
      <c r="C47" s="34"/>
      <c r="D47" s="28"/>
      <c r="E47" s="34"/>
      <c r="F47" s="15">
        <v>0</v>
      </c>
      <c r="G47" s="15">
        <v>0</v>
      </c>
      <c r="H47" s="15">
        <f>F47+G47</f>
        <v>0</v>
      </c>
      <c r="I47" s="44"/>
      <c r="J47" s="53"/>
    </row>
    <row r="48" customHeight="1" spans="1:10">
      <c r="A48" s="28"/>
      <c r="B48" s="29"/>
      <c r="C48" s="34"/>
      <c r="D48" s="28"/>
      <c r="E48" s="34"/>
      <c r="F48" s="15">
        <v>0</v>
      </c>
      <c r="G48" s="15">
        <v>0</v>
      </c>
      <c r="H48" s="15">
        <f>F48+G48</f>
        <v>0</v>
      </c>
      <c r="I48" s="44"/>
      <c r="J48" s="53"/>
    </row>
    <row r="49" s="1" customFormat="1" customHeight="1" spans="1:10">
      <c r="A49" s="17"/>
      <c r="B49" s="18" t="s">
        <v>55</v>
      </c>
      <c r="C49" s="19">
        <f>SUM(C44)</f>
        <v>0</v>
      </c>
      <c r="D49" s="19">
        <f>SUM(D44)</f>
        <v>0</v>
      </c>
      <c r="E49" s="19">
        <f>SUM(E44)</f>
        <v>0</v>
      </c>
      <c r="F49" s="19">
        <f>SUM(F44:F48)</f>
        <v>2669.9</v>
      </c>
      <c r="G49" s="19">
        <f>SUM(G44:G48)</f>
        <v>42</v>
      </c>
      <c r="H49" s="19">
        <f>SUM(H44:H48)</f>
        <v>2711.9</v>
      </c>
      <c r="I49" s="47"/>
      <c r="J49" s="54"/>
    </row>
    <row r="50" customHeight="1" spans="1:10">
      <c r="A50" s="17"/>
      <c r="B50" s="18" t="s">
        <v>56</v>
      </c>
      <c r="C50" s="19">
        <f>SUM(C49,C43,C40,C36,C32,C28,C24,C19,C14,C11)</f>
        <v>50000</v>
      </c>
      <c r="D50" s="19">
        <f>SUM(D49,D43,D40,D36,D32,D28,D24,D19,D14,D11)</f>
        <v>3</v>
      </c>
      <c r="E50" s="19">
        <f>SUM(E49,E43,E40,E36,E32,E28,E24,E19,E14,E11)</f>
        <v>50000</v>
      </c>
      <c r="F50" s="19">
        <f t="shared" ref="D50:H50" si="3">SUM(F49,F43,F40,F36,F32,F28,F24,F19,F14,F11)</f>
        <v>57282.04</v>
      </c>
      <c r="G50" s="19">
        <f t="shared" si="3"/>
        <v>2985.81</v>
      </c>
      <c r="H50" s="19">
        <f t="shared" si="3"/>
        <v>60267.85</v>
      </c>
      <c r="I50" s="47"/>
      <c r="J50" s="55"/>
    </row>
    <row r="54" customHeight="1" spans="1:9">
      <c r="A54" s="35" t="s">
        <v>57</v>
      </c>
      <c r="B54" s="36"/>
      <c r="C54" s="37" t="s">
        <v>58</v>
      </c>
      <c r="D54" s="37"/>
      <c r="E54" s="37" t="s">
        <v>59</v>
      </c>
      <c r="F54" s="37"/>
      <c r="G54" s="37" t="s">
        <v>60</v>
      </c>
      <c r="H54" s="37"/>
      <c r="I54" s="56" t="s">
        <v>61</v>
      </c>
    </row>
    <row r="55" customHeight="1" spans="1:9">
      <c r="A55" s="38">
        <f>E50</f>
        <v>50000</v>
      </c>
      <c r="B55" s="39"/>
      <c r="C55" s="39">
        <f>H50</f>
        <v>60267.85</v>
      </c>
      <c r="D55" s="39"/>
      <c r="E55" s="39">
        <f>F50</f>
        <v>57282.04</v>
      </c>
      <c r="F55" s="39"/>
      <c r="G55" s="39">
        <f>G50</f>
        <v>2985.81</v>
      </c>
      <c r="H55" s="39"/>
      <c r="I55" s="57">
        <f>A55-C55</f>
        <v>-10267.85</v>
      </c>
    </row>
    <row r="57" customHeight="1" spans="1:9">
      <c r="A57" s="40" t="s">
        <v>62</v>
      </c>
      <c r="B57" s="41"/>
      <c r="C57" s="42" t="s">
        <v>63</v>
      </c>
      <c r="D57" s="40"/>
      <c r="E57" s="40" t="s">
        <v>64</v>
      </c>
      <c r="F57" s="40"/>
      <c r="G57" s="40" t="s">
        <v>65</v>
      </c>
      <c r="H57" s="40"/>
      <c r="I57" s="4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2"/>
    <mergeCell ref="A44:A48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2"/>
    <mergeCell ref="B44:B48"/>
    <mergeCell ref="C8:C10"/>
    <mergeCell ref="C12:C13"/>
    <mergeCell ref="C15:C18"/>
    <mergeCell ref="C20:C23"/>
    <mergeCell ref="C25:C27"/>
    <mergeCell ref="C29:C31"/>
    <mergeCell ref="C33:C35"/>
    <mergeCell ref="C37:C39"/>
    <mergeCell ref="C41:C42"/>
    <mergeCell ref="C44:C48"/>
    <mergeCell ref="D8:D10"/>
    <mergeCell ref="D12:D13"/>
    <mergeCell ref="D15:D18"/>
    <mergeCell ref="D20:D23"/>
    <mergeCell ref="D25:D27"/>
    <mergeCell ref="D29:D31"/>
    <mergeCell ref="D33:D35"/>
    <mergeCell ref="D37:D39"/>
    <mergeCell ref="D41:D42"/>
    <mergeCell ref="D44:D48"/>
    <mergeCell ref="E8:E10"/>
    <mergeCell ref="E12:E13"/>
    <mergeCell ref="E15:E18"/>
    <mergeCell ref="E20:E23"/>
    <mergeCell ref="E25:E27"/>
    <mergeCell ref="E29:E31"/>
    <mergeCell ref="E33:E35"/>
    <mergeCell ref="E37:E39"/>
    <mergeCell ref="E41:E42"/>
    <mergeCell ref="E44:E48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3"/>
    <mergeCell ref="J44:J49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2023-10-09T10:10:20Z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2052-12.1.0.15374</vt:lpwstr>
  </property>
</Properties>
</file>