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宝马桂林\"/>
    </mc:Choice>
  </mc:AlternateContent>
  <xr:revisionPtr revIDLastSave="0" documentId="13_ncr:1_{5E1049B6-E73B-4DA2-84B0-996CD0D882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 concurrentCalc="0"/>
</workbook>
</file>

<file path=xl/calcChain.xml><?xml version="1.0" encoding="utf-8"?>
<calcChain xmlns="http://schemas.openxmlformats.org/spreadsheetml/2006/main">
  <c r="C64" i="3" l="1"/>
  <c r="C56" i="3"/>
  <c r="C52" i="3"/>
  <c r="C49" i="3"/>
  <c r="C44" i="3"/>
  <c r="C39" i="3"/>
  <c r="C24" i="3"/>
  <c r="C21" i="3"/>
  <c r="C16" i="3"/>
  <c r="C13" i="3"/>
  <c r="C65" i="3"/>
  <c r="A70" i="3"/>
  <c r="H30" i="3"/>
  <c r="H34" i="3"/>
  <c r="H35" i="3"/>
  <c r="H36" i="3"/>
  <c r="H31" i="3"/>
  <c r="H32" i="3"/>
  <c r="H33" i="3"/>
  <c r="H37" i="3"/>
  <c r="H26" i="3"/>
  <c r="H27" i="3"/>
  <c r="H28" i="3"/>
  <c r="H29" i="3"/>
  <c r="H39" i="2"/>
  <c r="I38" i="2"/>
  <c r="I37" i="2"/>
  <c r="I36" i="2"/>
  <c r="I20" i="2"/>
  <c r="G23" i="2"/>
  <c r="H20" i="2"/>
  <c r="B23" i="2"/>
  <c r="G20" i="2"/>
  <c r="G64" i="3"/>
  <c r="F64" i="3"/>
  <c r="D64" i="3"/>
  <c r="H63" i="3"/>
  <c r="H62" i="3"/>
  <c r="H61" i="3"/>
  <c r="H60" i="3"/>
  <c r="H59" i="3"/>
  <c r="H58" i="3"/>
  <c r="H57" i="3"/>
  <c r="E57" i="3"/>
  <c r="E64" i="3"/>
  <c r="G56" i="3"/>
  <c r="F56" i="3"/>
  <c r="D56" i="3"/>
  <c r="H55" i="3"/>
  <c r="H54" i="3"/>
  <c r="H53" i="3"/>
  <c r="E53" i="3"/>
  <c r="E56" i="3"/>
  <c r="G52" i="3"/>
  <c r="F52" i="3"/>
  <c r="D52" i="3"/>
  <c r="H51" i="3"/>
  <c r="H50" i="3"/>
  <c r="E50" i="3"/>
  <c r="E52" i="3"/>
  <c r="G49" i="3"/>
  <c r="F49" i="3"/>
  <c r="D49" i="3"/>
  <c r="H48" i="3"/>
  <c r="H47" i="3"/>
  <c r="H46" i="3"/>
  <c r="H45" i="3"/>
  <c r="E45" i="3"/>
  <c r="E49" i="3"/>
  <c r="G44" i="3"/>
  <c r="F44" i="3"/>
  <c r="D44" i="3"/>
  <c r="H43" i="3"/>
  <c r="H42" i="3"/>
  <c r="H41" i="3"/>
  <c r="H40" i="3"/>
  <c r="E40" i="3"/>
  <c r="E44" i="3"/>
  <c r="G39" i="3"/>
  <c r="F39" i="3"/>
  <c r="D39" i="3"/>
  <c r="H38" i="3"/>
  <c r="H25" i="3"/>
  <c r="E25" i="3"/>
  <c r="E39" i="3"/>
  <c r="G24" i="3"/>
  <c r="F24" i="3"/>
  <c r="D24" i="3"/>
  <c r="H23" i="3"/>
  <c r="H22" i="3"/>
  <c r="E22" i="3"/>
  <c r="E24" i="3"/>
  <c r="G21" i="3"/>
  <c r="F21" i="3"/>
  <c r="D21" i="3"/>
  <c r="H20" i="3"/>
  <c r="H19" i="3"/>
  <c r="H18" i="3"/>
  <c r="H17" i="3"/>
  <c r="E17" i="3"/>
  <c r="E21" i="3"/>
  <c r="G16" i="3"/>
  <c r="F16" i="3"/>
  <c r="D16" i="3"/>
  <c r="H15" i="3"/>
  <c r="H14" i="3"/>
  <c r="E14" i="3"/>
  <c r="E16" i="3"/>
  <c r="G13" i="3"/>
  <c r="F13" i="3"/>
  <c r="D13" i="3"/>
  <c r="H12" i="3"/>
  <c r="H11" i="3"/>
  <c r="H10" i="3"/>
  <c r="H9" i="3"/>
  <c r="H8" i="3"/>
  <c r="E8" i="3"/>
  <c r="E13" i="3"/>
  <c r="K23" i="2"/>
  <c r="I39" i="2"/>
  <c r="H39" i="3"/>
  <c r="H52" i="3"/>
  <c r="H64" i="3"/>
  <c r="H16" i="3"/>
  <c r="H44" i="3"/>
  <c r="H21" i="3"/>
  <c r="H24" i="3"/>
  <c r="D65" i="3"/>
  <c r="F65" i="3"/>
  <c r="E70" i="3"/>
  <c r="G65" i="3"/>
  <c r="G70" i="3"/>
  <c r="H13" i="3"/>
  <c r="H49" i="3"/>
  <c r="H56" i="3"/>
  <c r="E65" i="3"/>
  <c r="H65" i="3"/>
  <c r="C70" i="3"/>
  <c r="I70" i="3"/>
</calcChain>
</file>

<file path=xl/sharedStrings.xml><?xml version="1.0" encoding="utf-8"?>
<sst xmlns="http://schemas.openxmlformats.org/spreadsheetml/2006/main" count="131" uniqueCount="108">
  <si>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</si>
  <si>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</si>
  <si>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</si>
  <si>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</si>
  <si>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</si>
  <si>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</si>
  <si>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</si>
  <si>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</si>
  <si>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</si>
  <si>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</si>
  <si>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</si>
  <si>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</si>
  <si>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</si>
  <si>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</si>
  <si>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</si>
  <si>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</si>
  <si>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</si>
  <si>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</si>
  <si>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</si>
  <si>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</si>
  <si>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</si>
  <si>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</si>
  <si>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</si>
  <si>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</si>
  <si>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</si>
  <si>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</si>
  <si>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</si>
  <si>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</si>
  <si>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</si>
  <si>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</si>
  <si>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</si>
  <si>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</si>
  <si>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</si>
  <si>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</si>
  <si>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</si>
  <si>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</si>
  <si>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</si>
  <si>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</si>
  <si>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</si>
  <si>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</si>
  <si>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</si>
  <si>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</si>
  <si>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</si>
  <si>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</si>
  <si>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</si>
  <si>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</si>
  <si>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</si>
  <si>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</si>
  <si>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</si>
  <si>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</si>
  <si>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</si>
  <si>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</si>
  <si>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</si>
  <si>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</si>
  <si>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</si>
  <si>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</si>
  <si>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</si>
  <si>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</si>
  <si>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</si>
  <si>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</si>
  <si>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</si>
  <si>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</si>
  <si>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</si>
  <si>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</si>
  <si>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</si>
  <si>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</si>
  <si>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</si>
  <si>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</si>
  <si>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</si>
  <si>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</si>
  <si>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</si>
  <si>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</si>
  <si>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</si>
  <si>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</si>
  <si>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</si>
  <si>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</si>
  <si>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</si>
  <si>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</si>
  <si>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</si>
  <si>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</si>
  <si>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团号：HMEA-230513-HCB854</t>
    <phoneticPr fontId="15" type="noConversion"/>
  </si>
  <si>
    <t>会议日期：5.13-5.20</t>
    <phoneticPr fontId="15" type="noConversion"/>
  </si>
  <si>
    <t>VIP备品，依云水</t>
    <phoneticPr fontId="15" type="noConversion"/>
  </si>
  <si>
    <t>VIP备品，雨伞干湿纸巾</t>
    <phoneticPr fontId="15" type="noConversion"/>
  </si>
  <si>
    <t>VIP备品，增加1雨伞</t>
    <phoneticPr fontId="15" type="noConversion"/>
  </si>
  <si>
    <t>VIP备品，巴黎水</t>
    <phoneticPr fontId="15" type="noConversion"/>
  </si>
  <si>
    <t>VIP备品，驱蚊水止痒膏</t>
    <phoneticPr fontId="15" type="noConversion"/>
  </si>
  <si>
    <t>晚宴红酒</t>
    <phoneticPr fontId="15" type="noConversion"/>
  </si>
  <si>
    <t>晚宴白葡萄酒</t>
    <phoneticPr fontId="15" type="noConversion"/>
  </si>
  <si>
    <t>红毯签名笔142+141</t>
    <phoneticPr fontId="15" type="noConversion"/>
  </si>
  <si>
    <t>晚宴软饮可乐90+229</t>
    <phoneticPr fontId="15" type="noConversion"/>
  </si>
  <si>
    <t>奖状相框</t>
    <phoneticPr fontId="15" type="noConversion"/>
  </si>
  <si>
    <t>大客户晚宴节目道具篮球+篮球架</t>
    <phoneticPr fontId="15" type="noConversion"/>
  </si>
  <si>
    <t>晚宴氛围道具荧光棒拍手器</t>
    <phoneticPr fontId="15" type="noConversion"/>
  </si>
  <si>
    <t>签到文件袋</t>
    <phoneticPr fontId="15" type="noConversion"/>
  </si>
  <si>
    <t>会议白板</t>
    <phoneticPr fontId="15" type="noConversion"/>
  </si>
  <si>
    <t>会议晚宴桌花</t>
    <phoneticPr fontId="15" type="noConversion"/>
  </si>
  <si>
    <t>客户食品</t>
    <phoneticPr fontId="15" type="noConversion"/>
  </si>
  <si>
    <t>客户餐费</t>
    <phoneticPr fontId="15" type="noConversion"/>
  </si>
  <si>
    <t>客户饮品215+25.5+31+98</t>
    <phoneticPr fontId="15" type="noConversion"/>
  </si>
  <si>
    <t>打印</t>
    <phoneticPr fontId="15" type="noConversion"/>
  </si>
  <si>
    <t>13日抵达交通</t>
    <phoneticPr fontId="15" type="noConversion"/>
  </si>
  <si>
    <t>14日踩点交通</t>
    <phoneticPr fontId="15" type="noConversion"/>
  </si>
  <si>
    <t>19日回程交通</t>
    <phoneticPr fontId="15" type="noConversion"/>
  </si>
  <si>
    <t>快递费</t>
    <phoneticPr fontId="15" type="noConversion"/>
  </si>
  <si>
    <t>奖杯236+3022+166+2051+3226</t>
    <phoneticPr fontId="15" type="noConversion"/>
  </si>
  <si>
    <t>VIP旅游及餐费，取消</t>
    <phoneticPr fontId="15" type="noConversion"/>
  </si>
  <si>
    <t>参会嘉宾接送机打车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</si>
</sst>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2"/>
  <sheetViews>
    <sheetView tabSelected="1" topLeftCell="A61" workbookViewId="0">
      <selection activeCell="J67" sqref="J6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44140625" style="29" customWidth="1"/>
    <col min="6" max="6" width="14.44140625" customWidth="1"/>
    <col min="8" max="8" width="14.109375" customWidth="1"/>
    <col min="9" max="9" width="30.109375" customWidth="1"/>
    <col min="10" max="10" width="39.441406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41"/>
      <c r="J2" s="41"/>
      <c r="K2" s="41"/>
      <c r="L2" s="41"/>
    </row>
    <row r="4" spans="1:12" ht="21" customHeight="1" x14ac:dyDescent="0.25">
      <c r="H4" s="82" t="s">
        <v>80</v>
      </c>
      <c r="I4" s="83"/>
      <c r="J4" s="82" t="s">
        <v>81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65" t="s">
        <v>1</v>
      </c>
      <c r="B6" s="7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70" t="s">
        <v>5</v>
      </c>
    </row>
    <row r="7" spans="1:12" ht="21" customHeight="1" x14ac:dyDescent="0.25">
      <c r="A7" s="65"/>
      <c r="B7" s="7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0"/>
    </row>
    <row r="8" spans="1:12" ht="21" customHeight="1" x14ac:dyDescent="0.25">
      <c r="A8" s="66">
        <v>1</v>
      </c>
      <c r="B8" s="59" t="s">
        <v>13</v>
      </c>
      <c r="C8" s="71">
        <v>0</v>
      </c>
      <c r="D8" s="75"/>
      <c r="E8" s="71">
        <f>C8*D8</f>
        <v>0</v>
      </c>
      <c r="F8" s="34">
        <v>2280.25</v>
      </c>
      <c r="G8" s="34">
        <v>0</v>
      </c>
      <c r="H8" s="34">
        <f t="shared" ref="H8:H57" si="0">F8+G8</f>
        <v>2280.25</v>
      </c>
      <c r="I8" s="52" t="s">
        <v>107</v>
      </c>
      <c r="J8" s="88" t="s">
        <v>14</v>
      </c>
    </row>
    <row r="9" spans="1:12" ht="21" customHeight="1" x14ac:dyDescent="0.25">
      <c r="A9" s="66"/>
      <c r="B9" s="59"/>
      <c r="C9" s="71"/>
      <c r="D9" s="75"/>
      <c r="E9" s="71"/>
      <c r="F9" s="34">
        <v>0</v>
      </c>
      <c r="G9" s="34">
        <v>0</v>
      </c>
      <c r="H9" s="34">
        <f t="shared" si="0"/>
        <v>0</v>
      </c>
      <c r="I9" s="42"/>
      <c r="J9" s="77"/>
    </row>
    <row r="10" spans="1:12" ht="21" customHeight="1" x14ac:dyDescent="0.25">
      <c r="A10" s="66"/>
      <c r="B10" s="59"/>
      <c r="C10" s="71"/>
      <c r="D10" s="75"/>
      <c r="E10" s="71"/>
      <c r="F10" s="34">
        <v>0</v>
      </c>
      <c r="G10" s="34">
        <v>0</v>
      </c>
      <c r="H10" s="34">
        <f t="shared" si="0"/>
        <v>0</v>
      </c>
      <c r="I10" s="42"/>
      <c r="J10" s="77"/>
    </row>
    <row r="11" spans="1:12" ht="21" customHeight="1" x14ac:dyDescent="0.25">
      <c r="A11" s="66"/>
      <c r="B11" s="59"/>
      <c r="C11" s="71"/>
      <c r="D11" s="75"/>
      <c r="E11" s="71"/>
      <c r="F11" s="34">
        <v>0</v>
      </c>
      <c r="G11" s="34">
        <v>0</v>
      </c>
      <c r="H11" s="34">
        <f t="shared" si="0"/>
        <v>0</v>
      </c>
      <c r="I11" s="42"/>
      <c r="J11" s="77"/>
    </row>
    <row r="12" spans="1:12" ht="21" customHeight="1" x14ac:dyDescent="0.25">
      <c r="A12" s="66"/>
      <c r="B12" s="59"/>
      <c r="C12" s="71"/>
      <c r="D12" s="75"/>
      <c r="E12" s="71"/>
      <c r="F12" s="34">
        <v>0</v>
      </c>
      <c r="G12" s="34">
        <v>0</v>
      </c>
      <c r="H12" s="34">
        <f t="shared" si="0"/>
        <v>0</v>
      </c>
      <c r="I12" s="42"/>
      <c r="J12" s="77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2280.25</v>
      </c>
      <c r="G13" s="37">
        <f t="shared" ref="G13:H13" si="1">SUM(G8:G12)</f>
        <v>0</v>
      </c>
      <c r="H13" s="37">
        <f t="shared" si="1"/>
        <v>2280.25</v>
      </c>
      <c r="I13" s="43"/>
      <c r="J13" s="78"/>
    </row>
    <row r="14" spans="1:12" ht="21" customHeight="1" x14ac:dyDescent="0.25">
      <c r="A14" s="67">
        <v>2</v>
      </c>
      <c r="B14" s="60" t="s">
        <v>16</v>
      </c>
      <c r="C14" s="72">
        <v>0</v>
      </c>
      <c r="D14" s="67"/>
      <c r="E14" s="72">
        <f t="shared" ref="E14:E57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6" t="s">
        <v>17</v>
      </c>
    </row>
    <row r="15" spans="1:12" ht="21" customHeight="1" x14ac:dyDescent="0.25">
      <c r="A15" s="68"/>
      <c r="B15" s="61"/>
      <c r="C15" s="73"/>
      <c r="D15" s="68"/>
      <c r="E15" s="73"/>
      <c r="F15" s="34">
        <v>0</v>
      </c>
      <c r="G15" s="34">
        <v>0</v>
      </c>
      <c r="H15" s="34">
        <f t="shared" ref="H15" si="3">F15+G15</f>
        <v>0</v>
      </c>
      <c r="I15" s="42"/>
      <c r="J15" s="77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8"/>
    </row>
    <row r="17" spans="1:10" ht="21" customHeight="1" x14ac:dyDescent="0.25">
      <c r="A17" s="66">
        <v>3</v>
      </c>
      <c r="B17" s="59" t="s">
        <v>19</v>
      </c>
      <c r="C17" s="71">
        <v>0</v>
      </c>
      <c r="D17" s="75"/>
      <c r="E17" s="7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5" t="s">
        <v>20</v>
      </c>
    </row>
    <row r="18" spans="1:10" ht="21" customHeight="1" x14ac:dyDescent="0.25">
      <c r="A18" s="66"/>
      <c r="B18" s="59"/>
      <c r="C18" s="71"/>
      <c r="D18" s="75"/>
      <c r="E18" s="71"/>
      <c r="F18" s="34">
        <v>0</v>
      </c>
      <c r="G18" s="34">
        <v>0</v>
      </c>
      <c r="H18" s="34">
        <f t="shared" si="0"/>
        <v>0</v>
      </c>
      <c r="I18" s="42"/>
      <c r="J18" s="86"/>
    </row>
    <row r="19" spans="1:10" ht="21" customHeight="1" x14ac:dyDescent="0.25">
      <c r="A19" s="66"/>
      <c r="B19" s="59"/>
      <c r="C19" s="71"/>
      <c r="D19" s="75"/>
      <c r="E19" s="71"/>
      <c r="F19" s="34">
        <v>0</v>
      </c>
      <c r="G19" s="34">
        <v>0</v>
      </c>
      <c r="H19" s="34">
        <f t="shared" si="0"/>
        <v>0</v>
      </c>
      <c r="I19" s="42"/>
      <c r="J19" s="86"/>
    </row>
    <row r="20" spans="1:10" ht="21" customHeight="1" x14ac:dyDescent="0.25">
      <c r="A20" s="66"/>
      <c r="B20" s="59"/>
      <c r="C20" s="71"/>
      <c r="D20" s="75"/>
      <c r="E20" s="71"/>
      <c r="F20" s="34">
        <v>0</v>
      </c>
      <c r="G20" s="34">
        <v>0</v>
      </c>
      <c r="H20" s="34">
        <f t="shared" si="0"/>
        <v>0</v>
      </c>
      <c r="I20" s="42"/>
      <c r="J20" s="86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7"/>
    </row>
    <row r="22" spans="1:10" ht="21" customHeight="1" x14ac:dyDescent="0.25">
      <c r="A22" s="66">
        <v>4</v>
      </c>
      <c r="B22" s="59" t="s">
        <v>22</v>
      </c>
      <c r="C22" s="71">
        <v>10000</v>
      </c>
      <c r="D22" s="75"/>
      <c r="E22" s="71">
        <f t="shared" si="2"/>
        <v>0</v>
      </c>
      <c r="F22" s="34">
        <v>0</v>
      </c>
      <c r="G22" s="34">
        <v>0</v>
      </c>
      <c r="H22" s="34">
        <f t="shared" si="0"/>
        <v>0</v>
      </c>
      <c r="I22" s="52" t="s">
        <v>106</v>
      </c>
      <c r="J22" s="85" t="s">
        <v>23</v>
      </c>
    </row>
    <row r="23" spans="1:10" ht="21" customHeight="1" x14ac:dyDescent="0.25">
      <c r="A23" s="66"/>
      <c r="B23" s="59"/>
      <c r="C23" s="71"/>
      <c r="D23" s="75"/>
      <c r="E23" s="71"/>
      <c r="F23" s="34">
        <v>0</v>
      </c>
      <c r="G23" s="34">
        <v>0</v>
      </c>
      <c r="H23" s="34">
        <f t="shared" si="0"/>
        <v>0</v>
      </c>
      <c r="I23" s="42"/>
      <c r="J23" s="86"/>
    </row>
    <row r="24" spans="1:10" s="27" customFormat="1" ht="21" customHeight="1" x14ac:dyDescent="0.25">
      <c r="A24" s="35"/>
      <c r="B24" s="36" t="s">
        <v>24</v>
      </c>
      <c r="C24" s="37">
        <f>SUM(C22)</f>
        <v>10000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7"/>
    </row>
    <row r="25" spans="1:10" ht="21" customHeight="1" x14ac:dyDescent="0.25">
      <c r="A25" s="67">
        <v>5</v>
      </c>
      <c r="B25" s="60" t="s">
        <v>25</v>
      </c>
      <c r="C25" s="72">
        <v>45000</v>
      </c>
      <c r="D25" s="67"/>
      <c r="E25" s="72">
        <f t="shared" si="2"/>
        <v>0</v>
      </c>
      <c r="F25" s="34">
        <v>151.55000000000001</v>
      </c>
      <c r="G25" s="34">
        <v>0</v>
      </c>
      <c r="H25" s="34">
        <f t="shared" si="0"/>
        <v>151.55000000000001</v>
      </c>
      <c r="I25" s="51" t="s">
        <v>82</v>
      </c>
      <c r="J25" s="76" t="s">
        <v>26</v>
      </c>
    </row>
    <row r="26" spans="1:10" ht="21" customHeight="1" x14ac:dyDescent="0.25">
      <c r="A26" s="69"/>
      <c r="B26" s="62"/>
      <c r="C26" s="74"/>
      <c r="D26" s="69"/>
      <c r="E26" s="74"/>
      <c r="F26" s="34">
        <v>142.4</v>
      </c>
      <c r="G26" s="34"/>
      <c r="H26" s="34">
        <f t="shared" si="0"/>
        <v>142.4</v>
      </c>
      <c r="I26" s="51" t="s">
        <v>83</v>
      </c>
      <c r="J26" s="77"/>
    </row>
    <row r="27" spans="1:10" ht="21" customHeight="1" x14ac:dyDescent="0.25">
      <c r="A27" s="69"/>
      <c r="B27" s="62"/>
      <c r="C27" s="74"/>
      <c r="D27" s="69"/>
      <c r="E27" s="74"/>
      <c r="F27" s="34">
        <v>55.9</v>
      </c>
      <c r="G27" s="34"/>
      <c r="H27" s="34">
        <f t="shared" si="0"/>
        <v>55.9</v>
      </c>
      <c r="I27" s="51" t="s">
        <v>84</v>
      </c>
      <c r="J27" s="77"/>
    </row>
    <row r="28" spans="1:10" ht="21" customHeight="1" x14ac:dyDescent="0.25">
      <c r="A28" s="69"/>
      <c r="B28" s="62"/>
      <c r="C28" s="74"/>
      <c r="D28" s="69"/>
      <c r="E28" s="74"/>
      <c r="F28" s="34">
        <v>159</v>
      </c>
      <c r="G28" s="34"/>
      <c r="H28" s="34">
        <f t="shared" si="0"/>
        <v>159</v>
      </c>
      <c r="I28" s="51" t="s">
        <v>85</v>
      </c>
      <c r="J28" s="77"/>
    </row>
    <row r="29" spans="1:10" ht="21" customHeight="1" x14ac:dyDescent="0.25">
      <c r="A29" s="69"/>
      <c r="B29" s="62"/>
      <c r="C29" s="74"/>
      <c r="D29" s="69"/>
      <c r="E29" s="74"/>
      <c r="F29" s="34">
        <v>149.46</v>
      </c>
      <c r="G29" s="34"/>
      <c r="H29" s="34">
        <f t="shared" si="0"/>
        <v>149.46</v>
      </c>
      <c r="I29" s="51" t="s">
        <v>86</v>
      </c>
      <c r="J29" s="77"/>
    </row>
    <row r="30" spans="1:10" ht="21" customHeight="1" x14ac:dyDescent="0.25">
      <c r="A30" s="69"/>
      <c r="B30" s="62"/>
      <c r="C30" s="74"/>
      <c r="D30" s="69"/>
      <c r="E30" s="74"/>
      <c r="F30" s="34">
        <v>2540</v>
      </c>
      <c r="G30" s="34"/>
      <c r="H30" s="34">
        <f t="shared" si="0"/>
        <v>2540</v>
      </c>
      <c r="I30" s="51" t="s">
        <v>96</v>
      </c>
      <c r="J30" s="77"/>
    </row>
    <row r="31" spans="1:10" ht="21" customHeight="1" x14ac:dyDescent="0.25">
      <c r="A31" s="69"/>
      <c r="B31" s="62"/>
      <c r="C31" s="74"/>
      <c r="D31" s="69"/>
      <c r="E31" s="74"/>
      <c r="F31" s="34">
        <v>319</v>
      </c>
      <c r="G31" s="34"/>
      <c r="H31" s="34">
        <f t="shared" si="0"/>
        <v>319</v>
      </c>
      <c r="I31" s="51" t="s">
        <v>90</v>
      </c>
      <c r="J31" s="77"/>
    </row>
    <row r="32" spans="1:10" ht="21" customHeight="1" x14ac:dyDescent="0.25">
      <c r="A32" s="69"/>
      <c r="B32" s="62"/>
      <c r="C32" s="74"/>
      <c r="D32" s="69"/>
      <c r="E32" s="74"/>
      <c r="F32" s="34">
        <v>27008</v>
      </c>
      <c r="G32" s="34"/>
      <c r="H32" s="34">
        <f t="shared" si="0"/>
        <v>27008</v>
      </c>
      <c r="I32" s="51" t="s">
        <v>87</v>
      </c>
      <c r="J32" s="77"/>
    </row>
    <row r="33" spans="1:10" ht="21" customHeight="1" x14ac:dyDescent="0.25">
      <c r="A33" s="69"/>
      <c r="B33" s="62"/>
      <c r="C33" s="74"/>
      <c r="D33" s="69"/>
      <c r="E33" s="74"/>
      <c r="F33" s="34">
        <v>6432</v>
      </c>
      <c r="G33" s="34"/>
      <c r="H33" s="34">
        <f t="shared" si="0"/>
        <v>6432</v>
      </c>
      <c r="I33" s="51" t="s">
        <v>88</v>
      </c>
      <c r="J33" s="77"/>
    </row>
    <row r="34" spans="1:10" ht="21" customHeight="1" x14ac:dyDescent="0.25">
      <c r="A34" s="69"/>
      <c r="B34" s="62"/>
      <c r="C34" s="74"/>
      <c r="D34" s="69"/>
      <c r="E34" s="74"/>
      <c r="F34" s="34">
        <v>283</v>
      </c>
      <c r="G34" s="34"/>
      <c r="H34" s="34">
        <f t="shared" si="0"/>
        <v>283</v>
      </c>
      <c r="I34" s="51" t="s">
        <v>89</v>
      </c>
      <c r="J34" s="77"/>
    </row>
    <row r="35" spans="1:10" ht="21" customHeight="1" x14ac:dyDescent="0.25">
      <c r="A35" s="69"/>
      <c r="B35" s="62"/>
      <c r="C35" s="74"/>
      <c r="D35" s="69"/>
      <c r="E35" s="74"/>
      <c r="F35" s="34">
        <v>564</v>
      </c>
      <c r="G35" s="34"/>
      <c r="H35" s="34">
        <f t="shared" si="0"/>
        <v>564</v>
      </c>
      <c r="I35" s="51" t="s">
        <v>92</v>
      </c>
      <c r="J35" s="77"/>
    </row>
    <row r="36" spans="1:10" ht="21" customHeight="1" x14ac:dyDescent="0.25">
      <c r="A36" s="69"/>
      <c r="B36" s="62"/>
      <c r="C36" s="74"/>
      <c r="D36" s="69"/>
      <c r="E36" s="74"/>
      <c r="F36" s="34">
        <v>949.62</v>
      </c>
      <c r="G36" s="34"/>
      <c r="H36" s="34">
        <f t="shared" si="0"/>
        <v>949.62</v>
      </c>
      <c r="I36" s="51" t="s">
        <v>93</v>
      </c>
      <c r="J36" s="77"/>
    </row>
    <row r="37" spans="1:10" ht="21" customHeight="1" x14ac:dyDescent="0.25">
      <c r="A37" s="69"/>
      <c r="B37" s="62"/>
      <c r="C37" s="74"/>
      <c r="D37" s="69"/>
      <c r="E37" s="74"/>
      <c r="F37" s="34">
        <v>612</v>
      </c>
      <c r="G37" s="34"/>
      <c r="H37" s="34">
        <f t="shared" si="0"/>
        <v>612</v>
      </c>
      <c r="I37" s="51" t="s">
        <v>94</v>
      </c>
      <c r="J37" s="77"/>
    </row>
    <row r="38" spans="1:10" ht="21" customHeight="1" x14ac:dyDescent="0.25">
      <c r="A38" s="68"/>
      <c r="B38" s="61"/>
      <c r="C38" s="73"/>
      <c r="D38" s="68"/>
      <c r="E38" s="73"/>
      <c r="F38" s="34">
        <v>1030</v>
      </c>
      <c r="G38" s="34">
        <v>0</v>
      </c>
      <c r="H38" s="34">
        <f t="shared" ref="H38" si="8">F38+G38</f>
        <v>1030</v>
      </c>
      <c r="I38" s="52" t="s">
        <v>95</v>
      </c>
      <c r="J38" s="77"/>
    </row>
    <row r="39" spans="1:10" s="27" customFormat="1" ht="21" customHeight="1" x14ac:dyDescent="0.25">
      <c r="A39" s="35"/>
      <c r="B39" s="36" t="s">
        <v>27</v>
      </c>
      <c r="C39" s="37">
        <f>SUM(C25)</f>
        <v>45000</v>
      </c>
      <c r="D39" s="37">
        <f>SUM(D25)</f>
        <v>0</v>
      </c>
      <c r="E39" s="37">
        <f>SUM(E25)</f>
        <v>0</v>
      </c>
      <c r="F39" s="37">
        <f>SUM(F25:F38)</f>
        <v>40395.93</v>
      </c>
      <c r="G39" s="37">
        <f>SUM(G25:G38)</f>
        <v>0</v>
      </c>
      <c r="H39" s="37">
        <f>SUM(H25:H38)</f>
        <v>40395.93</v>
      </c>
      <c r="I39" s="43"/>
      <c r="J39" s="78"/>
    </row>
    <row r="40" spans="1:10" ht="21" customHeight="1" x14ac:dyDescent="0.25">
      <c r="A40" s="66">
        <v>6</v>
      </c>
      <c r="B40" s="59" t="s">
        <v>28</v>
      </c>
      <c r="C40" s="71">
        <v>0</v>
      </c>
      <c r="D40" s="75"/>
      <c r="E40" s="71">
        <f t="shared" si="2"/>
        <v>0</v>
      </c>
      <c r="F40" s="34">
        <v>0</v>
      </c>
      <c r="G40" s="34">
        <v>0</v>
      </c>
      <c r="H40" s="34">
        <f t="shared" si="0"/>
        <v>0</v>
      </c>
      <c r="I40" s="42"/>
      <c r="J40" s="76" t="s">
        <v>29</v>
      </c>
    </row>
    <row r="41" spans="1:10" ht="21" customHeight="1" x14ac:dyDescent="0.25">
      <c r="A41" s="66"/>
      <c r="B41" s="59"/>
      <c r="C41" s="71"/>
      <c r="D41" s="75"/>
      <c r="E41" s="71"/>
      <c r="F41" s="34">
        <v>0</v>
      </c>
      <c r="G41" s="34">
        <v>0</v>
      </c>
      <c r="H41" s="34">
        <f t="shared" si="0"/>
        <v>0</v>
      </c>
      <c r="I41" s="42"/>
      <c r="J41" s="86"/>
    </row>
    <row r="42" spans="1:10" ht="21" customHeight="1" x14ac:dyDescent="0.25">
      <c r="A42" s="66"/>
      <c r="B42" s="59"/>
      <c r="C42" s="71"/>
      <c r="D42" s="75"/>
      <c r="E42" s="71"/>
      <c r="F42" s="34">
        <v>0</v>
      </c>
      <c r="G42" s="34">
        <v>0</v>
      </c>
      <c r="H42" s="34">
        <f t="shared" si="0"/>
        <v>0</v>
      </c>
      <c r="I42" s="42"/>
      <c r="J42" s="86"/>
    </row>
    <row r="43" spans="1:10" ht="21" customHeight="1" x14ac:dyDescent="0.25">
      <c r="A43" s="66"/>
      <c r="B43" s="59"/>
      <c r="C43" s="71"/>
      <c r="D43" s="75"/>
      <c r="E43" s="71"/>
      <c r="F43" s="34">
        <v>0</v>
      </c>
      <c r="G43" s="34">
        <v>0</v>
      </c>
      <c r="H43" s="34">
        <f t="shared" si="0"/>
        <v>0</v>
      </c>
      <c r="I43" s="42"/>
      <c r="J43" s="86"/>
    </row>
    <row r="44" spans="1:10" s="27" customFormat="1" ht="21" customHeight="1" x14ac:dyDescent="0.25">
      <c r="A44" s="35"/>
      <c r="B44" s="36" t="s">
        <v>30</v>
      </c>
      <c r="C44" s="37">
        <f>SUM(C40)</f>
        <v>0</v>
      </c>
      <c r="D44" s="37">
        <f t="shared" ref="D44:E44" si="9">SUM(D40)</f>
        <v>0</v>
      </c>
      <c r="E44" s="37">
        <f t="shared" si="9"/>
        <v>0</v>
      </c>
      <c r="F44" s="37">
        <f>SUM(F40:F43)</f>
        <v>0</v>
      </c>
      <c r="G44" s="37">
        <f t="shared" ref="G44:H44" si="10">SUM(G40:G43)</f>
        <v>0</v>
      </c>
      <c r="H44" s="37">
        <f t="shared" si="10"/>
        <v>0</v>
      </c>
      <c r="I44" s="43"/>
      <c r="J44" s="87"/>
    </row>
    <row r="45" spans="1:10" ht="21" customHeight="1" x14ac:dyDescent="0.25">
      <c r="A45" s="66">
        <v>7</v>
      </c>
      <c r="B45" s="59" t="s">
        <v>31</v>
      </c>
      <c r="C45" s="71">
        <v>9100</v>
      </c>
      <c r="D45" s="75"/>
      <c r="E45" s="71">
        <f t="shared" si="2"/>
        <v>0</v>
      </c>
      <c r="F45" s="34">
        <v>8701</v>
      </c>
      <c r="G45" s="34">
        <v>0</v>
      </c>
      <c r="H45" s="34">
        <f t="shared" si="0"/>
        <v>8701</v>
      </c>
      <c r="I45" s="52" t="s">
        <v>105</v>
      </c>
      <c r="J45" s="79"/>
    </row>
    <row r="46" spans="1:10" ht="21" customHeight="1" x14ac:dyDescent="0.25">
      <c r="A46" s="66"/>
      <c r="B46" s="59"/>
      <c r="C46" s="71"/>
      <c r="D46" s="75"/>
      <c r="E46" s="71"/>
      <c r="F46" s="34">
        <v>2391</v>
      </c>
      <c r="G46" s="34">
        <v>0</v>
      </c>
      <c r="H46" s="34">
        <f t="shared" si="0"/>
        <v>2391</v>
      </c>
      <c r="I46" s="52" t="s">
        <v>91</v>
      </c>
      <c r="J46" s="80"/>
    </row>
    <row r="47" spans="1:10" ht="21" customHeight="1" x14ac:dyDescent="0.25">
      <c r="A47" s="66"/>
      <c r="B47" s="59"/>
      <c r="C47" s="71"/>
      <c r="D47" s="75"/>
      <c r="E47" s="71"/>
      <c r="F47" s="34">
        <v>0</v>
      </c>
      <c r="G47" s="34">
        <v>14</v>
      </c>
      <c r="H47" s="34">
        <f t="shared" si="0"/>
        <v>14</v>
      </c>
      <c r="I47" s="52" t="s">
        <v>100</v>
      </c>
      <c r="J47" s="80"/>
    </row>
    <row r="48" spans="1:10" ht="21" customHeight="1" x14ac:dyDescent="0.25">
      <c r="A48" s="66"/>
      <c r="B48" s="59"/>
      <c r="C48" s="71"/>
      <c r="D48" s="75"/>
      <c r="E48" s="71"/>
      <c r="F48" s="34">
        <v>0</v>
      </c>
      <c r="G48" s="34">
        <v>0</v>
      </c>
      <c r="H48" s="34">
        <f t="shared" si="0"/>
        <v>0</v>
      </c>
      <c r="I48" s="42"/>
      <c r="J48" s="80"/>
    </row>
    <row r="49" spans="1:10" s="27" customFormat="1" ht="21" customHeight="1" x14ac:dyDescent="0.25">
      <c r="A49" s="35"/>
      <c r="B49" s="36" t="s">
        <v>32</v>
      </c>
      <c r="C49" s="37">
        <f>SUM(C45)</f>
        <v>9100</v>
      </c>
      <c r="D49" s="37">
        <f t="shared" ref="D49:E49" si="11">SUM(D45)</f>
        <v>0</v>
      </c>
      <c r="E49" s="37">
        <f t="shared" si="11"/>
        <v>0</v>
      </c>
      <c r="F49" s="37">
        <f>SUM(F45:F48)</f>
        <v>11092</v>
      </c>
      <c r="G49" s="37">
        <f t="shared" ref="G49:H49" si="12">SUM(G45:G48)</f>
        <v>14</v>
      </c>
      <c r="H49" s="37">
        <f t="shared" si="12"/>
        <v>11106</v>
      </c>
      <c r="I49" s="43"/>
      <c r="J49" s="81"/>
    </row>
    <row r="50" spans="1:10" ht="21" customHeight="1" x14ac:dyDescent="0.25">
      <c r="A50" s="66">
        <v>8</v>
      </c>
      <c r="B50" s="59" t="s">
        <v>33</v>
      </c>
      <c r="C50" s="71">
        <v>0</v>
      </c>
      <c r="D50" s="75"/>
      <c r="E50" s="71">
        <f t="shared" si="2"/>
        <v>0</v>
      </c>
      <c r="F50" s="34">
        <v>0</v>
      </c>
      <c r="G50" s="34">
        <v>0</v>
      </c>
      <c r="H50" s="34">
        <f t="shared" si="0"/>
        <v>0</v>
      </c>
      <c r="I50" s="42"/>
      <c r="J50" s="85" t="s">
        <v>34</v>
      </c>
    </row>
    <row r="51" spans="1:10" ht="21" customHeight="1" x14ac:dyDescent="0.25">
      <c r="A51" s="66"/>
      <c r="B51" s="59"/>
      <c r="C51" s="71"/>
      <c r="D51" s="75"/>
      <c r="E51" s="71"/>
      <c r="F51" s="34">
        <v>0</v>
      </c>
      <c r="G51" s="34">
        <v>0</v>
      </c>
      <c r="H51" s="34">
        <f t="shared" si="0"/>
        <v>0</v>
      </c>
      <c r="I51" s="42"/>
      <c r="J51" s="86"/>
    </row>
    <row r="52" spans="1:10" s="27" customFormat="1" ht="21" customHeight="1" x14ac:dyDescent="0.25">
      <c r="A52" s="35"/>
      <c r="B52" s="36" t="s">
        <v>35</v>
      </c>
      <c r="C52" s="37">
        <f>SUM(C50)</f>
        <v>0</v>
      </c>
      <c r="D52" s="37">
        <f t="shared" ref="D52:E52" si="13">SUM(D50)</f>
        <v>0</v>
      </c>
      <c r="E52" s="37">
        <f t="shared" si="13"/>
        <v>0</v>
      </c>
      <c r="F52" s="37">
        <f>SUM(F50:F51)</f>
        <v>0</v>
      </c>
      <c r="G52" s="37">
        <f t="shared" ref="G52:H52" si="14">SUM(G50:G51)</f>
        <v>0</v>
      </c>
      <c r="H52" s="37">
        <f t="shared" si="14"/>
        <v>0</v>
      </c>
      <c r="I52" s="43"/>
      <c r="J52" s="87"/>
    </row>
    <row r="53" spans="1:10" ht="21" customHeight="1" x14ac:dyDescent="0.25">
      <c r="A53" s="66">
        <v>9</v>
      </c>
      <c r="B53" s="59" t="s">
        <v>36</v>
      </c>
      <c r="C53" s="71">
        <v>0</v>
      </c>
      <c r="D53" s="75"/>
      <c r="E53" s="71">
        <f t="shared" si="2"/>
        <v>0</v>
      </c>
      <c r="F53" s="34">
        <v>0</v>
      </c>
      <c r="G53" s="34">
        <v>0</v>
      </c>
      <c r="H53" s="34">
        <f t="shared" si="0"/>
        <v>0</v>
      </c>
      <c r="I53" s="42"/>
      <c r="J53" s="76" t="s">
        <v>37</v>
      </c>
    </row>
    <row r="54" spans="1:10" ht="21" customHeight="1" x14ac:dyDescent="0.25">
      <c r="A54" s="66"/>
      <c r="B54" s="59"/>
      <c r="C54" s="71"/>
      <c r="D54" s="75"/>
      <c r="E54" s="71"/>
      <c r="F54" s="34">
        <v>0</v>
      </c>
      <c r="G54" s="34">
        <v>0</v>
      </c>
      <c r="H54" s="34">
        <f t="shared" si="0"/>
        <v>0</v>
      </c>
      <c r="I54" s="42"/>
      <c r="J54" s="77"/>
    </row>
    <row r="55" spans="1:10" ht="21" customHeight="1" x14ac:dyDescent="0.25">
      <c r="A55" s="66"/>
      <c r="B55" s="59"/>
      <c r="C55" s="71"/>
      <c r="D55" s="75"/>
      <c r="E55" s="71"/>
      <c r="F55" s="34">
        <v>0</v>
      </c>
      <c r="G55" s="34">
        <v>0</v>
      </c>
      <c r="H55" s="34">
        <f t="shared" si="0"/>
        <v>0</v>
      </c>
      <c r="I55" s="42"/>
      <c r="J55" s="77"/>
    </row>
    <row r="56" spans="1:10" s="27" customFormat="1" ht="21" customHeight="1" x14ac:dyDescent="0.25">
      <c r="A56" s="35"/>
      <c r="B56" s="36" t="s">
        <v>38</v>
      </c>
      <c r="C56" s="37">
        <f>SUM(C53)</f>
        <v>0</v>
      </c>
      <c r="D56" s="37">
        <f t="shared" ref="D56:E56" si="15">SUM(D53)</f>
        <v>0</v>
      </c>
      <c r="E56" s="37">
        <f t="shared" si="15"/>
        <v>0</v>
      </c>
      <c r="F56" s="37">
        <f>SUM(F53:F55)</f>
        <v>0</v>
      </c>
      <c r="G56" s="37">
        <f t="shared" ref="G56:H56" si="16">SUM(G53:G55)</f>
        <v>0</v>
      </c>
      <c r="H56" s="37">
        <f t="shared" si="16"/>
        <v>0</v>
      </c>
      <c r="I56" s="43"/>
      <c r="J56" s="78"/>
    </row>
    <row r="57" spans="1:10" ht="21" customHeight="1" x14ac:dyDescent="0.25">
      <c r="A57" s="67">
        <v>10</v>
      </c>
      <c r="B57" s="59" t="s">
        <v>39</v>
      </c>
      <c r="C57" s="71">
        <v>9500</v>
      </c>
      <c r="D57" s="75"/>
      <c r="E57" s="71">
        <f t="shared" si="2"/>
        <v>0</v>
      </c>
      <c r="F57" s="34">
        <v>278.3</v>
      </c>
      <c r="G57" s="34">
        <v>0</v>
      </c>
      <c r="H57" s="34">
        <f t="shared" si="0"/>
        <v>278.3</v>
      </c>
      <c r="I57" s="52" t="s">
        <v>97</v>
      </c>
      <c r="J57" s="79"/>
    </row>
    <row r="58" spans="1:10" ht="21" customHeight="1" x14ac:dyDescent="0.25">
      <c r="A58" s="69"/>
      <c r="B58" s="59"/>
      <c r="C58" s="71"/>
      <c r="D58" s="75"/>
      <c r="E58" s="71"/>
      <c r="F58" s="34">
        <v>0</v>
      </c>
      <c r="G58" s="34">
        <v>369</v>
      </c>
      <c r="H58" s="34">
        <f t="shared" ref="H58:H63" si="17">F58+G58</f>
        <v>369</v>
      </c>
      <c r="I58" s="52" t="s">
        <v>99</v>
      </c>
      <c r="J58" s="80"/>
    </row>
    <row r="59" spans="1:10" ht="21" customHeight="1" x14ac:dyDescent="0.25">
      <c r="A59" s="69"/>
      <c r="B59" s="59"/>
      <c r="C59" s="71"/>
      <c r="D59" s="75"/>
      <c r="E59" s="71"/>
      <c r="F59" s="34">
        <v>0</v>
      </c>
      <c r="G59" s="34">
        <v>215</v>
      </c>
      <c r="H59" s="34">
        <f t="shared" si="17"/>
        <v>215</v>
      </c>
      <c r="I59" s="52" t="s">
        <v>98</v>
      </c>
      <c r="J59" s="80"/>
    </row>
    <row r="60" spans="1:10" ht="21" customHeight="1" x14ac:dyDescent="0.25">
      <c r="A60" s="69"/>
      <c r="B60" s="59"/>
      <c r="C60" s="71"/>
      <c r="D60" s="75"/>
      <c r="E60" s="71"/>
      <c r="F60" s="34">
        <v>511</v>
      </c>
      <c r="G60" s="34">
        <v>0</v>
      </c>
      <c r="H60" s="34">
        <f t="shared" si="17"/>
        <v>511</v>
      </c>
      <c r="I60" s="52" t="s">
        <v>104</v>
      </c>
      <c r="J60" s="80"/>
    </row>
    <row r="61" spans="1:10" ht="21" customHeight="1" x14ac:dyDescent="0.25">
      <c r="A61" s="69"/>
      <c r="B61" s="59"/>
      <c r="C61" s="71"/>
      <c r="D61" s="75"/>
      <c r="E61" s="71"/>
      <c r="F61" s="34">
        <v>0</v>
      </c>
      <c r="G61" s="34">
        <v>0</v>
      </c>
      <c r="H61" s="34">
        <f t="shared" si="17"/>
        <v>0</v>
      </c>
      <c r="I61" s="42"/>
      <c r="J61" s="80"/>
    </row>
    <row r="62" spans="1:10" ht="21" customHeight="1" x14ac:dyDescent="0.25">
      <c r="A62" s="69"/>
      <c r="B62" s="59"/>
      <c r="C62" s="71"/>
      <c r="D62" s="75"/>
      <c r="E62" s="71"/>
      <c r="F62" s="34">
        <v>0</v>
      </c>
      <c r="G62" s="34">
        <v>0</v>
      </c>
      <c r="H62" s="34">
        <f t="shared" si="17"/>
        <v>0</v>
      </c>
      <c r="I62" s="42"/>
      <c r="J62" s="80"/>
    </row>
    <row r="63" spans="1:10" ht="21" customHeight="1" x14ac:dyDescent="0.25">
      <c r="A63" s="68"/>
      <c r="B63" s="59"/>
      <c r="C63" s="71"/>
      <c r="D63" s="75"/>
      <c r="E63" s="71"/>
      <c r="F63" s="34">
        <v>0</v>
      </c>
      <c r="G63" s="34">
        <v>0</v>
      </c>
      <c r="H63" s="34">
        <f t="shared" si="17"/>
        <v>0</v>
      </c>
      <c r="I63" s="42"/>
      <c r="J63" s="80"/>
    </row>
    <row r="64" spans="1:10" s="27" customFormat="1" ht="21" customHeight="1" x14ac:dyDescent="0.25">
      <c r="A64" s="35"/>
      <c r="B64" s="36" t="s">
        <v>40</v>
      </c>
      <c r="C64" s="37">
        <f>SUM(C57)</f>
        <v>9500</v>
      </c>
      <c r="D64" s="37">
        <f t="shared" ref="D64:E64" si="18">SUM(D57)</f>
        <v>0</v>
      </c>
      <c r="E64" s="37">
        <f t="shared" si="18"/>
        <v>0</v>
      </c>
      <c r="F64" s="37">
        <f>SUM(F57:F63)</f>
        <v>789.3</v>
      </c>
      <c r="G64" s="37">
        <f t="shared" ref="G64:H64" si="19">SUM(G57:G63)</f>
        <v>584</v>
      </c>
      <c r="H64" s="37">
        <f t="shared" si="19"/>
        <v>1373.3</v>
      </c>
      <c r="I64" s="43"/>
      <c r="J64" s="81"/>
    </row>
    <row r="65" spans="1:10" ht="21" customHeight="1" x14ac:dyDescent="0.25">
      <c r="A65" s="35"/>
      <c r="B65" s="36" t="s">
        <v>41</v>
      </c>
      <c r="C65" s="37">
        <f t="shared" ref="C65:H65" si="20">SUM(C64,C56,C52,C49,C44,C39,C24,C21,C16,C13)</f>
        <v>73600</v>
      </c>
      <c r="D65" s="37">
        <f t="shared" si="20"/>
        <v>0</v>
      </c>
      <c r="E65" s="37">
        <f t="shared" si="20"/>
        <v>0</v>
      </c>
      <c r="F65" s="37">
        <f t="shared" si="20"/>
        <v>54557.479999999996</v>
      </c>
      <c r="G65" s="37">
        <f t="shared" si="20"/>
        <v>598</v>
      </c>
      <c r="H65" s="37">
        <f t="shared" si="20"/>
        <v>55155.479999999996</v>
      </c>
      <c r="I65" s="43"/>
      <c r="J65" s="44"/>
    </row>
    <row r="69" spans="1:10" ht="21" customHeight="1" x14ac:dyDescent="0.25">
      <c r="A69" s="56" t="s">
        <v>42</v>
      </c>
      <c r="B69" s="57"/>
      <c r="C69" s="58" t="s">
        <v>43</v>
      </c>
      <c r="D69" s="58"/>
      <c r="E69" s="58" t="s">
        <v>44</v>
      </c>
      <c r="F69" s="58"/>
      <c r="G69" s="58" t="s">
        <v>45</v>
      </c>
      <c r="H69" s="58"/>
      <c r="I69" s="45" t="s">
        <v>46</v>
      </c>
    </row>
    <row r="70" spans="1:10" ht="21" customHeight="1" x14ac:dyDescent="0.25">
      <c r="A70" s="63">
        <f>C65</f>
        <v>73600</v>
      </c>
      <c r="B70" s="64"/>
      <c r="C70" s="64">
        <f>H65</f>
        <v>55155.479999999996</v>
      </c>
      <c r="D70" s="64"/>
      <c r="E70" s="64">
        <f>F65</f>
        <v>54557.479999999996</v>
      </c>
      <c r="F70" s="64"/>
      <c r="G70" s="64">
        <f>G65</f>
        <v>598</v>
      </c>
      <c r="H70" s="64"/>
      <c r="I70" s="46">
        <f>A70-C70</f>
        <v>18444.520000000004</v>
      </c>
    </row>
    <row r="72" spans="1:10" ht="21" customHeight="1" x14ac:dyDescent="0.25">
      <c r="A72" s="38" t="s">
        <v>47</v>
      </c>
      <c r="B72" s="39"/>
      <c r="C72" s="40" t="s">
        <v>48</v>
      </c>
      <c r="D72" s="38"/>
      <c r="E72" s="38" t="s">
        <v>49</v>
      </c>
      <c r="F72" s="38"/>
      <c r="G72" s="38" t="s">
        <v>50</v>
      </c>
      <c r="H72" s="38"/>
      <c r="I72" s="39"/>
    </row>
  </sheetData>
  <mergeCells count="76">
    <mergeCell ref="J53:J56"/>
    <mergeCell ref="J57:J64"/>
    <mergeCell ref="H4:I5"/>
    <mergeCell ref="J22:J24"/>
    <mergeCell ref="J25:J39"/>
    <mergeCell ref="J40:J44"/>
    <mergeCell ref="J45:J49"/>
    <mergeCell ref="J50:J52"/>
    <mergeCell ref="J4:J5"/>
    <mergeCell ref="J6:J7"/>
    <mergeCell ref="J8:J13"/>
    <mergeCell ref="J14:J16"/>
    <mergeCell ref="J17:J21"/>
    <mergeCell ref="E40:E43"/>
    <mergeCell ref="E45:E48"/>
    <mergeCell ref="E50:E51"/>
    <mergeCell ref="E53:E55"/>
    <mergeCell ref="E57:E63"/>
    <mergeCell ref="E8:E12"/>
    <mergeCell ref="E14:E15"/>
    <mergeCell ref="E17:E20"/>
    <mergeCell ref="E22:E23"/>
    <mergeCell ref="E25:E38"/>
    <mergeCell ref="D40:D43"/>
    <mergeCell ref="D45:D48"/>
    <mergeCell ref="D50:D51"/>
    <mergeCell ref="D53:D55"/>
    <mergeCell ref="D57:D63"/>
    <mergeCell ref="D8:D12"/>
    <mergeCell ref="D14:D15"/>
    <mergeCell ref="D17:D20"/>
    <mergeCell ref="D22:D23"/>
    <mergeCell ref="D25:D38"/>
    <mergeCell ref="B57:B63"/>
    <mergeCell ref="C8:C12"/>
    <mergeCell ref="C14:C15"/>
    <mergeCell ref="C17:C20"/>
    <mergeCell ref="C22:C23"/>
    <mergeCell ref="C25:C38"/>
    <mergeCell ref="C40:C43"/>
    <mergeCell ref="C45:C48"/>
    <mergeCell ref="C50:C51"/>
    <mergeCell ref="C53:C55"/>
    <mergeCell ref="C57:C63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C2:H2"/>
    <mergeCell ref="C6:E6"/>
    <mergeCell ref="F6:I6"/>
    <mergeCell ref="A69:B69"/>
    <mergeCell ref="C69:D69"/>
    <mergeCell ref="E69:F69"/>
    <mergeCell ref="G69:H69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</mergeCells>
  <phoneticPr fontId="15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0" workbookViewId="0">
      <selection activeCell="P21" sqref="P2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9"/>
      <c r="G5" s="99"/>
      <c r="H5" s="5" t="s">
        <v>53</v>
      </c>
      <c r="I5" s="4"/>
      <c r="J5" s="99"/>
      <c r="K5" s="100"/>
    </row>
    <row r="6" spans="2:11" ht="20.100000000000001" customHeight="1" x14ac:dyDescent="0.25">
      <c r="B6" s="6"/>
      <c r="C6" s="7"/>
      <c r="D6" s="8" t="s">
        <v>54</v>
      </c>
      <c r="E6" s="8"/>
      <c r="F6" s="93"/>
      <c r="G6" s="93"/>
      <c r="H6" s="8" t="s">
        <v>55</v>
      </c>
      <c r="I6" s="7"/>
      <c r="J6" s="93"/>
      <c r="K6" s="94"/>
    </row>
    <row r="7" spans="2:11" ht="20.100000000000001" customHeight="1" x14ac:dyDescent="0.25">
      <c r="B7" s="6"/>
      <c r="C7" s="7"/>
      <c r="D7" s="8" t="s">
        <v>56</v>
      </c>
      <c r="E7" s="8"/>
      <c r="F7" s="93"/>
      <c r="G7" s="93"/>
      <c r="H7" s="8" t="s">
        <v>57</v>
      </c>
      <c r="I7" s="7"/>
      <c r="J7" s="93"/>
      <c r="K7" s="9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5"/>
      <c r="K8" s="96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7" t="s">
        <v>1</v>
      </c>
      <c r="C10" s="98"/>
      <c r="D10" s="13" t="s">
        <v>59</v>
      </c>
      <c r="E10" s="97" t="s">
        <v>60</v>
      </c>
      <c r="F10" s="98"/>
      <c r="G10" s="15" t="s">
        <v>61</v>
      </c>
      <c r="H10" s="14" t="s">
        <v>62</v>
      </c>
      <c r="I10" s="97" t="s">
        <v>63</v>
      </c>
      <c r="J10" s="98"/>
      <c r="K10" s="15" t="s">
        <v>64</v>
      </c>
    </row>
    <row r="11" spans="2:11" ht="20.100000000000001" customHeight="1" x14ac:dyDescent="0.25">
      <c r="B11" s="89">
        <v>1</v>
      </c>
      <c r="C11" s="90"/>
      <c r="D11" s="107" t="s">
        <v>65</v>
      </c>
      <c r="E11" s="89" t="s">
        <v>66</v>
      </c>
      <c r="F11" s="90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89">
        <v>2</v>
      </c>
      <c r="C12" s="90"/>
      <c r="D12" s="108"/>
      <c r="E12" s="101" t="s">
        <v>68</v>
      </c>
      <c r="F12" s="101"/>
      <c r="G12" s="16">
        <v>429.4</v>
      </c>
      <c r="H12" s="16">
        <v>429.4</v>
      </c>
      <c r="I12" s="91"/>
      <c r="J12" s="92"/>
      <c r="K12" s="21" t="s">
        <v>101</v>
      </c>
    </row>
    <row r="13" spans="2:11" ht="20.100000000000001" customHeight="1" x14ac:dyDescent="0.25">
      <c r="B13" s="47"/>
      <c r="C13" s="48"/>
      <c r="D13" s="108"/>
      <c r="E13" s="101" t="s">
        <v>68</v>
      </c>
      <c r="F13" s="101"/>
      <c r="G13" s="16">
        <v>23.97</v>
      </c>
      <c r="H13" s="16">
        <v>23.97</v>
      </c>
      <c r="I13" s="49"/>
      <c r="J13" s="50"/>
      <c r="K13" s="21" t="s">
        <v>102</v>
      </c>
    </row>
    <row r="14" spans="2:11" ht="20.100000000000001" customHeight="1" x14ac:dyDescent="0.25">
      <c r="B14" s="47"/>
      <c r="C14" s="48"/>
      <c r="D14" s="108"/>
      <c r="E14" s="101" t="s">
        <v>68</v>
      </c>
      <c r="F14" s="101"/>
      <c r="G14" s="16"/>
      <c r="H14" s="16"/>
      <c r="I14" s="49"/>
      <c r="J14" s="50"/>
      <c r="K14" s="21" t="s">
        <v>103</v>
      </c>
    </row>
    <row r="15" spans="2:11" ht="20.100000000000001" customHeight="1" x14ac:dyDescent="0.25">
      <c r="B15" s="89">
        <v>3</v>
      </c>
      <c r="C15" s="90"/>
      <c r="D15" s="108"/>
      <c r="E15" s="89" t="s">
        <v>69</v>
      </c>
      <c r="F15" s="90"/>
      <c r="G15" s="16">
        <v>0</v>
      </c>
      <c r="H15" s="16"/>
      <c r="I15" s="91"/>
      <c r="J15" s="92"/>
      <c r="K15" s="21" t="s">
        <v>67</v>
      </c>
    </row>
    <row r="16" spans="2:11" ht="20.100000000000001" customHeight="1" x14ac:dyDescent="0.25">
      <c r="B16" s="89">
        <v>4</v>
      </c>
      <c r="C16" s="90"/>
      <c r="D16" s="108"/>
      <c r="E16" s="89" t="s">
        <v>70</v>
      </c>
      <c r="F16" s="90"/>
      <c r="G16" s="16">
        <v>0</v>
      </c>
      <c r="H16" s="16"/>
      <c r="I16" s="91">
        <v>282</v>
      </c>
      <c r="J16" s="92"/>
      <c r="K16" s="21"/>
    </row>
    <row r="17" spans="1:11" ht="20.100000000000001" customHeight="1" x14ac:dyDescent="0.25">
      <c r="B17" s="89">
        <v>5</v>
      </c>
      <c r="C17" s="90"/>
      <c r="D17" s="107" t="s">
        <v>39</v>
      </c>
      <c r="E17" s="101"/>
      <c r="F17" s="101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9">
        <v>6</v>
      </c>
      <c r="C18" s="90"/>
      <c r="D18" s="108"/>
      <c r="E18" s="101"/>
      <c r="F18" s="101"/>
      <c r="G18" s="16">
        <v>0</v>
      </c>
      <c r="H18" s="16"/>
      <c r="I18" s="91"/>
      <c r="J18" s="92"/>
      <c r="K18" s="21"/>
    </row>
    <row r="19" spans="1:11" ht="20.100000000000001" customHeight="1" x14ac:dyDescent="0.25">
      <c r="B19" s="89">
        <v>7</v>
      </c>
      <c r="C19" s="90"/>
      <c r="D19" s="109"/>
      <c r="E19" s="101"/>
      <c r="F19" s="101"/>
      <c r="G19" s="16">
        <v>0</v>
      </c>
      <c r="H19" s="16"/>
      <c r="I19" s="91"/>
      <c r="J19" s="92"/>
      <c r="K19" s="21"/>
    </row>
    <row r="20" spans="1:11" ht="20.100000000000001" customHeight="1" x14ac:dyDescent="0.25">
      <c r="B20" s="97" t="s">
        <v>41</v>
      </c>
      <c r="C20" s="102"/>
      <c r="D20" s="102"/>
      <c r="E20" s="102"/>
      <c r="F20" s="98"/>
      <c r="G20" s="17">
        <f>SUM(G11:G19)</f>
        <v>453.37</v>
      </c>
      <c r="H20" s="17">
        <f>SUM(H11:H19)</f>
        <v>453.37</v>
      </c>
      <c r="I20" s="103">
        <f>SUM(I11:J19)</f>
        <v>282</v>
      </c>
      <c r="J20" s="104"/>
      <c r="K20" s="22"/>
    </row>
    <row r="21" spans="1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00000000000001" customHeight="1" x14ac:dyDescent="0.25">
      <c r="B22" s="105" t="s">
        <v>62</v>
      </c>
      <c r="C22" s="105"/>
      <c r="D22" s="105"/>
      <c r="E22" s="105"/>
      <c r="F22" s="105"/>
      <c r="G22" s="105" t="s">
        <v>71</v>
      </c>
      <c r="H22" s="105"/>
      <c r="I22" s="105"/>
      <c r="J22" s="105"/>
      <c r="K22" s="15" t="s">
        <v>72</v>
      </c>
    </row>
    <row r="23" spans="1:11" ht="20.100000000000001" customHeight="1" x14ac:dyDescent="0.25">
      <c r="B23" s="106">
        <f>H20</f>
        <v>453.37</v>
      </c>
      <c r="C23" s="106"/>
      <c r="D23" s="106"/>
      <c r="E23" s="106"/>
      <c r="F23" s="106"/>
      <c r="G23" s="106">
        <f>I20</f>
        <v>282</v>
      </c>
      <c r="H23" s="106"/>
      <c r="I23" s="106"/>
      <c r="J23" s="106"/>
      <c r="K23" s="24">
        <f>SUM(B23:J23)</f>
        <v>735.37</v>
      </c>
    </row>
    <row r="24" spans="1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25">
      <c r="B25" s="7" t="s">
        <v>73</v>
      </c>
      <c r="C25" s="7"/>
      <c r="D25" s="7"/>
      <c r="E25" s="7"/>
      <c r="F25" s="7" t="s">
        <v>48</v>
      </c>
      <c r="G25" s="7" t="s">
        <v>74</v>
      </c>
      <c r="H25" s="7"/>
      <c r="I25" s="7"/>
      <c r="J25" s="7" t="s">
        <v>50</v>
      </c>
      <c r="K25" s="7"/>
    </row>
    <row r="28" spans="1:11" ht="17.399999999999999" x14ac:dyDescent="0.25">
      <c r="A28" s="53" t="s">
        <v>75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30" spans="1:11" ht="20.100000000000001" customHeight="1" x14ac:dyDescent="0.25">
      <c r="B30" s="3"/>
      <c r="C30" s="4"/>
      <c r="D30" s="5" t="s">
        <v>52</v>
      </c>
      <c r="E30" s="5"/>
      <c r="F30" s="99"/>
      <c r="G30" s="99"/>
      <c r="H30" s="5" t="s">
        <v>53</v>
      </c>
      <c r="I30" s="4"/>
      <c r="J30" s="99"/>
      <c r="K30" s="100"/>
    </row>
    <row r="31" spans="1:11" ht="20.100000000000001" customHeight="1" x14ac:dyDescent="0.25">
      <c r="B31" s="6"/>
      <c r="C31" s="7"/>
      <c r="D31" s="8" t="s">
        <v>54</v>
      </c>
      <c r="E31" s="8"/>
      <c r="F31" s="93"/>
      <c r="G31" s="93"/>
      <c r="H31" s="8" t="s">
        <v>55</v>
      </c>
      <c r="I31" s="7"/>
      <c r="J31" s="93"/>
      <c r="K31" s="94"/>
    </row>
    <row r="32" spans="1:11" ht="20.100000000000001" customHeight="1" x14ac:dyDescent="0.25">
      <c r="B32" s="6"/>
      <c r="C32" s="7"/>
      <c r="D32" s="8" t="s">
        <v>56</v>
      </c>
      <c r="E32" s="8"/>
      <c r="F32" s="93"/>
      <c r="G32" s="93"/>
      <c r="H32" s="8" t="s">
        <v>57</v>
      </c>
      <c r="I32" s="7"/>
      <c r="J32" s="93"/>
      <c r="K32" s="94"/>
    </row>
    <row r="33" spans="2:11" ht="20.100000000000001" customHeight="1" x14ac:dyDescent="0.25">
      <c r="B33" s="9"/>
      <c r="C33" s="10"/>
      <c r="D33" s="11"/>
      <c r="E33" s="11"/>
      <c r="F33" s="12"/>
      <c r="G33" s="12"/>
      <c r="H33" s="11" t="s">
        <v>58</v>
      </c>
      <c r="I33" s="10"/>
      <c r="J33" s="95"/>
      <c r="K33" s="96"/>
    </row>
    <row r="34" spans="2:11" ht="20.100000000000001" customHeight="1" x14ac:dyDescent="0.25"/>
    <row r="35" spans="2:11" ht="20.100000000000001" customHeight="1" x14ac:dyDescent="0.25">
      <c r="B35" s="101"/>
      <c r="C35" s="101"/>
      <c r="D35" s="18" t="s">
        <v>76</v>
      </c>
      <c r="E35" s="101" t="s">
        <v>77</v>
      </c>
      <c r="F35" s="101"/>
      <c r="G35" s="16" t="s">
        <v>78</v>
      </c>
      <c r="H35" s="16" t="s">
        <v>79</v>
      </c>
      <c r="I35" s="110" t="s">
        <v>41</v>
      </c>
      <c r="J35" s="110"/>
      <c r="K35" s="25" t="s">
        <v>64</v>
      </c>
    </row>
    <row r="36" spans="2:11" ht="20.100000000000001" customHeight="1" x14ac:dyDescent="0.25">
      <c r="B36" s="101">
        <v>1</v>
      </c>
      <c r="C36" s="101"/>
      <c r="D36" s="19"/>
      <c r="E36" s="101"/>
      <c r="F36" s="101"/>
      <c r="G36" s="16">
        <v>100</v>
      </c>
      <c r="H36" s="16">
        <v>2</v>
      </c>
      <c r="I36" s="91">
        <f>G36*H36</f>
        <v>200</v>
      </c>
      <c r="J36" s="92"/>
      <c r="K36" s="26"/>
    </row>
    <row r="37" spans="2:11" ht="20.100000000000001" customHeight="1" x14ac:dyDescent="0.25">
      <c r="B37" s="101">
        <v>2</v>
      </c>
      <c r="C37" s="101"/>
      <c r="D37" s="19"/>
      <c r="E37" s="101"/>
      <c r="F37" s="101"/>
      <c r="G37" s="16">
        <v>0</v>
      </c>
      <c r="H37" s="16">
        <v>2</v>
      </c>
      <c r="I37" s="91">
        <f t="shared" ref="I37:I38" si="0">G37*H37</f>
        <v>0</v>
      </c>
      <c r="J37" s="92"/>
      <c r="K37" s="26"/>
    </row>
    <row r="38" spans="2:11" ht="20.100000000000001" customHeight="1" x14ac:dyDescent="0.25">
      <c r="B38" s="101">
        <v>3</v>
      </c>
      <c r="C38" s="101"/>
      <c r="D38" s="19"/>
      <c r="E38" s="101"/>
      <c r="F38" s="101"/>
      <c r="G38" s="16">
        <v>0</v>
      </c>
      <c r="H38" s="16">
        <v>2</v>
      </c>
      <c r="I38" s="91">
        <f t="shared" si="0"/>
        <v>0</v>
      </c>
      <c r="J38" s="92"/>
      <c r="K38" s="26"/>
    </row>
    <row r="39" spans="2:11" ht="20.100000000000001" customHeight="1" x14ac:dyDescent="0.25">
      <c r="B39" s="97" t="s">
        <v>41</v>
      </c>
      <c r="C39" s="102"/>
      <c r="D39" s="102"/>
      <c r="E39" s="102"/>
      <c r="F39" s="98"/>
      <c r="G39" s="17"/>
      <c r="H39" s="17">
        <f>SUM(H21:H38)</f>
        <v>6</v>
      </c>
      <c r="I39" s="103">
        <f>SUM(I36:J38)</f>
        <v>200</v>
      </c>
      <c r="J39" s="104"/>
      <c r="K39" s="22"/>
    </row>
    <row r="40" spans="2:11" ht="20.100000000000001" customHeight="1" x14ac:dyDescent="0.25">
      <c r="B40" s="7" t="s">
        <v>73</v>
      </c>
      <c r="C40" s="7"/>
      <c r="D40" s="7"/>
      <c r="E40" s="7"/>
      <c r="F40" s="7" t="s">
        <v>48</v>
      </c>
      <c r="G40" s="7" t="s">
        <v>74</v>
      </c>
      <c r="H40" s="7"/>
      <c r="I40" s="7"/>
      <c r="J40" s="7" t="s">
        <v>50</v>
      </c>
      <c r="K40" s="7"/>
    </row>
  </sheetData>
  <mergeCells count="64"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A28:K28"/>
    <mergeCell ref="I36:J36"/>
    <mergeCell ref="F30:G30"/>
    <mergeCell ref="J30:K30"/>
    <mergeCell ref="F31:G31"/>
    <mergeCell ref="J31:K31"/>
    <mergeCell ref="F32:G32"/>
    <mergeCell ref="J32:K32"/>
    <mergeCell ref="B20:F20"/>
    <mergeCell ref="I20:J20"/>
    <mergeCell ref="B22:F22"/>
    <mergeCell ref="G22:J22"/>
    <mergeCell ref="B23:F23"/>
    <mergeCell ref="G23:J23"/>
    <mergeCell ref="B18:C18"/>
    <mergeCell ref="E18:F18"/>
    <mergeCell ref="I18:J18"/>
    <mergeCell ref="B19:C19"/>
    <mergeCell ref="E19:F19"/>
    <mergeCell ref="I19:J19"/>
    <mergeCell ref="B16:C16"/>
    <mergeCell ref="E16:F16"/>
    <mergeCell ref="I16:J16"/>
    <mergeCell ref="B17:C17"/>
    <mergeCell ref="E17:F17"/>
    <mergeCell ref="I17:J17"/>
    <mergeCell ref="B12:C12"/>
    <mergeCell ref="E12:F12"/>
    <mergeCell ref="I12:J12"/>
    <mergeCell ref="B15:C15"/>
    <mergeCell ref="E15:F15"/>
    <mergeCell ref="I15:J15"/>
    <mergeCell ref="E13:F13"/>
    <mergeCell ref="E14:F14"/>
    <mergeCell ref="B3:K3"/>
    <mergeCell ref="F5:G5"/>
    <mergeCell ref="J5:K5"/>
    <mergeCell ref="F6:G6"/>
    <mergeCell ref="J6:K6"/>
    <mergeCell ref="B11:C11"/>
    <mergeCell ref="E11:F11"/>
    <mergeCell ref="I11:J11"/>
    <mergeCell ref="F7:G7"/>
    <mergeCell ref="J7:K7"/>
    <mergeCell ref="J8:K8"/>
    <mergeCell ref="B10:C10"/>
    <mergeCell ref="E10:F10"/>
    <mergeCell ref="I10:J10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2023-05-30T05:39:38Z</cp:lastPrinted>
  <dcterms:created xsi:type="dcterms:W3CDTF">2014-04-15T08:52:00Z</dcterms:created>
  <dcterms:modified xsi:type="dcterms:W3CDTF">2023-05-30T05:39:44Z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