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H29" i="3"/>
  <c r="F29"/>
  <c r="H26"/>
  <c r="H27"/>
  <c r="H28"/>
  <c r="H22" i="2"/>
  <c r="G22"/>
  <c r="G17"/>
  <c r="G18"/>
  <c r="G15"/>
  <c r="G16"/>
  <c r="G19"/>
  <c r="G12"/>
  <c r="G13"/>
  <c r="G14"/>
  <c r="G20"/>
  <c r="G21"/>
  <c r="G11"/>
  <c r="I40"/>
  <c r="I39"/>
  <c r="I38"/>
  <c r="J35"/>
  <c r="J34"/>
  <c r="J33"/>
  <c r="J32"/>
  <c r="F34"/>
  <c r="F33"/>
  <c r="F32"/>
  <c r="H41"/>
  <c r="I41" l="1"/>
  <c r="G54" i="3"/>
  <c r="F54"/>
  <c r="C54"/>
  <c r="G46"/>
  <c r="F46"/>
  <c r="G42"/>
  <c r="F42"/>
  <c r="G39"/>
  <c r="F39"/>
  <c r="G34"/>
  <c r="F34"/>
  <c r="G29"/>
  <c r="G24"/>
  <c r="F24"/>
  <c r="G21"/>
  <c r="F21"/>
  <c r="D21"/>
  <c r="C21"/>
  <c r="G16"/>
  <c r="F16"/>
  <c r="D16"/>
  <c r="C16"/>
  <c r="G13"/>
  <c r="F13"/>
  <c r="D13"/>
  <c r="C13"/>
  <c r="G55" l="1"/>
  <c r="G60" s="1"/>
  <c r="F55"/>
  <c r="E60" s="1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0"/>
  <c r="H31"/>
  <c r="H32"/>
  <c r="H33"/>
  <c r="H35"/>
  <c r="H36"/>
  <c r="H37"/>
  <c r="H38"/>
  <c r="H40"/>
  <c r="H41"/>
  <c r="H43"/>
  <c r="H44"/>
  <c r="H45"/>
  <c r="H47"/>
  <c r="E14"/>
  <c r="E16" s="1"/>
  <c r="E17"/>
  <c r="E21" s="1"/>
  <c r="E22"/>
  <c r="E24" s="1"/>
  <c r="E25"/>
  <c r="E29" s="1"/>
  <c r="E30"/>
  <c r="E34" s="1"/>
  <c r="E35"/>
  <c r="E39" s="1"/>
  <c r="E40"/>
  <c r="E42" s="1"/>
  <c r="E43"/>
  <c r="E46" s="1"/>
  <c r="E47"/>
  <c r="E54" s="1"/>
  <c r="H54" l="1"/>
  <c r="C55"/>
  <c r="H24"/>
  <c r="H13"/>
  <c r="D55"/>
  <c r="E55"/>
  <c r="A60" s="1"/>
  <c r="H46"/>
  <c r="H21"/>
  <c r="H42"/>
  <c r="H39"/>
  <c r="H34"/>
  <c r="I22" i="2"/>
  <c r="G25" s="1"/>
  <c r="B25"/>
  <c r="H55" i="3" l="1"/>
  <c r="C60" s="1"/>
  <c r="I60" s="1"/>
  <c r="K25" i="2"/>
</calcChain>
</file>

<file path=xl/sharedStrings.xml><?xml version="1.0" encoding="utf-8"?>
<sst xmlns="http://schemas.openxmlformats.org/spreadsheetml/2006/main" count="127" uniqueCount="109">
  <si>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</si>
  <si>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</si>
  <si>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</si>
  <si>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</si>
  <si>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</si>
  <si>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</si>
  <si>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</si>
  <si>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</si>
  <si>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</si>
  <si>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</si>
  <si>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</si>
  <si>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</si>
  <si>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</si>
  <si>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</si>
  <si>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</si>
  <si>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</si>
  <si>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</si>
  <si>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</si>
  <si>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</si>
  <si>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</si>
  <si>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</si>
  <si>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</si>
  <si>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</si>
  <si>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</si>
  <si>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</si>
  <si>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</si>
  <si>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</si>
  <si>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</si>
  <si>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</si>
  <si>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</si>
  <si>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</si>
  <si>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</si>
  <si>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</si>
  <si>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</si>
  <si>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</si>
  <si>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</si>
  <si>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</si>
  <si>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</si>
  <si>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</si>
  <si>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</si>
  <si>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</si>
  <si>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</si>
  <si>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</si>
  <si>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</si>
  <si>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</si>
  <si>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</si>
  <si>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</si>
  <si>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</si>
  <si>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</si>
  <si>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</si>
  <si>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</si>
  <si>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</si>
  <si>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</si>
  <si>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</si>
  <si>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</si>
  <si>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</si>
  <si>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</si>
  <si>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</si>
  <si>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</si>
  <si>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</si>
  <si>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</si>
  <si>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</si>
  <si>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</si>
  <si>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</si>
  <si>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</si>
  <si>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</si>
  <si>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</si>
  <si>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</si>
  <si>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</si>
  <si>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</si>
  <si>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</si>
  <si>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</si>
  <si>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</si>
  <si>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</si>
  <si>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</si>
  <si>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</si>
  <si>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</si>
  <si>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</si>
  <si>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</si>
  <si>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</si>
  <si>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</si>
  <si>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</si>
  <si>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</si>
  <si>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</si>
  <si>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</si>
  <si>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</si>
  <si>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</si>
  <si>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赛道午餐现结费用</t>
    <phoneticPr fontId="1" type="noConversion"/>
  </si>
  <si>
    <t>媒体费用借款</t>
    <phoneticPr fontId="1" type="noConversion"/>
  </si>
  <si>
    <t>保险费用，快递费用等</t>
    <phoneticPr fontId="1" type="noConversion"/>
  </si>
  <si>
    <t>安黎欢，张维北京-宁波往返火车票</t>
    <phoneticPr fontId="1" type="noConversion"/>
  </si>
  <si>
    <t>安黎欢</t>
    <phoneticPr fontId="1" type="noConversion"/>
  </si>
  <si>
    <t>北京，宁波</t>
    <phoneticPr fontId="1" type="noConversion"/>
  </si>
  <si>
    <t>8月12-17日</t>
    <phoneticPr fontId="1" type="noConversion"/>
  </si>
  <si>
    <t>经理</t>
    <phoneticPr fontId="1" type="noConversion"/>
  </si>
  <si>
    <t>业务6组</t>
    <phoneticPr fontId="1" type="noConversion"/>
  </si>
  <si>
    <t>团号：HMEA-180812-STY299</t>
    <phoneticPr fontId="1" type="noConversion"/>
  </si>
  <si>
    <t>HMEA-180812-STY299</t>
    <phoneticPr fontId="1" type="noConversion"/>
  </si>
  <si>
    <t>12日住宿费用</t>
    <phoneticPr fontId="1" type="noConversion"/>
  </si>
  <si>
    <t>家-火车站</t>
    <phoneticPr fontId="1" type="noConversion"/>
  </si>
  <si>
    <t>火车站-酒店</t>
    <phoneticPr fontId="1" type="noConversion"/>
  </si>
  <si>
    <t>火车站-家</t>
    <phoneticPr fontId="1" type="noConversion"/>
  </si>
  <si>
    <t>16日餐费，安黎欢，张维</t>
    <phoneticPr fontId="1" type="noConversion"/>
  </si>
  <si>
    <t>17日餐费，安黎欢，张维</t>
    <phoneticPr fontId="1" type="noConversion"/>
  </si>
  <si>
    <t>12日餐费，安黎欢</t>
    <phoneticPr fontId="1" type="noConversion"/>
  </si>
  <si>
    <t>保洁人员工资</t>
    <phoneticPr fontId="1" type="noConversion"/>
  </si>
  <si>
    <t>购买湿毛巾</t>
    <phoneticPr fontId="1" type="noConversion"/>
  </si>
  <si>
    <t>快递费用</t>
    <phoneticPr fontId="1" type="noConversion"/>
  </si>
  <si>
    <t>工程师住宿费用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</si>
</sst>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view="pageBreakPreview" topLeftCell="A40" zoomScale="70" zoomScaleNormal="100" zoomScaleSheetLayoutView="70" workbookViewId="0">
      <selection activeCell="I50" sqref="I5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4.125" style="29" bestFit="1" customWidth="1"/>
    <col min="4" max="4" width="9.125" bestFit="1" customWidth="1"/>
    <col min="5" max="5" width="14.125" bestFit="1" customWidth="1"/>
    <col min="6" max="6" width="13.375" bestFit="1" customWidth="1"/>
    <col min="7" max="7" width="9.125" bestFit="1" customWidth="1"/>
    <col min="8" max="8" width="12.75" bestFit="1" customWidth="1"/>
    <col min="9" max="9" width="24.875" customWidth="1"/>
    <col min="10" max="10" width="39.5" customWidth="1"/>
  </cols>
  <sheetData>
    <row r="2" spans="1:12" ht="21" customHeight="1">
      <c r="C2" s="86" t="s">
        <v>73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73" t="s">
        <v>96</v>
      </c>
      <c r="I4" s="73"/>
      <c r="J4" s="73" t="s">
        <v>78</v>
      </c>
    </row>
    <row r="5" spans="1:12" ht="21" customHeight="1">
      <c r="H5" s="74"/>
      <c r="I5" s="74"/>
      <c r="J5" s="74"/>
    </row>
    <row r="6" spans="1:12" ht="21" customHeight="1">
      <c r="A6" s="89" t="s">
        <v>45</v>
      </c>
      <c r="B6" s="78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8" t="s">
        <v>6</v>
      </c>
    </row>
    <row r="7" spans="1:12" ht="21" customHeight="1">
      <c r="A7" s="89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8"/>
    </row>
    <row r="8" spans="1:12" ht="21" customHeight="1">
      <c r="A8" s="85">
        <v>1</v>
      </c>
      <c r="B8" s="62" t="s">
        <v>2</v>
      </c>
      <c r="C8" s="64">
        <v>0</v>
      </c>
      <c r="D8" s="65"/>
      <c r="E8" s="64">
        <f>C8*D8</f>
        <v>0</v>
      </c>
      <c r="F8" s="115">
        <v>2699.43</v>
      </c>
      <c r="G8" s="115">
        <v>135</v>
      </c>
      <c r="H8" s="36">
        <f t="shared" ref="H8:H47" si="0">F8+G8</f>
        <v>2834.43</v>
      </c>
      <c r="I8" s="2"/>
      <c r="J8" s="79" t="s">
        <v>72</v>
      </c>
    </row>
    <row r="9" spans="1:12" ht="21" customHeight="1">
      <c r="A9" s="85"/>
      <c r="B9" s="62"/>
      <c r="C9" s="64"/>
      <c r="D9" s="65"/>
      <c r="E9" s="64"/>
      <c r="F9" s="115">
        <v>1900</v>
      </c>
      <c r="G9" s="115">
        <v>0</v>
      </c>
      <c r="H9" s="36">
        <f t="shared" si="0"/>
        <v>1900</v>
      </c>
      <c r="I9" s="2"/>
      <c r="J9" s="70"/>
    </row>
    <row r="10" spans="1:12" ht="21" customHeight="1">
      <c r="A10" s="85"/>
      <c r="B10" s="62"/>
      <c r="C10" s="64"/>
      <c r="D10" s="65"/>
      <c r="E10" s="64"/>
      <c r="F10" s="115">
        <v>0</v>
      </c>
      <c r="G10" s="115">
        <v>200</v>
      </c>
      <c r="H10" s="36">
        <f t="shared" si="0"/>
        <v>200</v>
      </c>
      <c r="I10" s="2"/>
      <c r="J10" s="70"/>
    </row>
    <row r="11" spans="1:12" ht="21" customHeight="1">
      <c r="A11" s="85"/>
      <c r="B11" s="62"/>
      <c r="C11" s="64"/>
      <c r="D11" s="65"/>
      <c r="E11" s="64"/>
      <c r="F11" s="115">
        <v>0</v>
      </c>
      <c r="G11" s="115">
        <v>0</v>
      </c>
      <c r="H11" s="36">
        <f t="shared" si="0"/>
        <v>0</v>
      </c>
      <c r="I11" s="2"/>
      <c r="J11" s="70"/>
    </row>
    <row r="12" spans="1:12" ht="21" customHeight="1">
      <c r="A12" s="85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0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4599.43</v>
      </c>
      <c r="G13" s="37">
        <f t="shared" ref="G13" si="1">SUM(G8:G12)</f>
        <v>335</v>
      </c>
      <c r="H13" s="37">
        <f>SUM(H8:H12)</f>
        <v>4934.43</v>
      </c>
      <c r="I13" s="35"/>
      <c r="J13" s="71"/>
    </row>
    <row r="14" spans="1:12" ht="21" customHeight="1">
      <c r="A14" s="57">
        <v>2</v>
      </c>
      <c r="B14" s="66" t="s">
        <v>48</v>
      </c>
      <c r="C14" s="68">
        <v>5000</v>
      </c>
      <c r="D14" s="57">
        <v>1</v>
      </c>
      <c r="E14" s="68">
        <f t="shared" ref="E14:E47" si="2">C14*D14</f>
        <v>5000</v>
      </c>
      <c r="F14" s="115">
        <v>1000</v>
      </c>
      <c r="G14" s="36">
        <v>0</v>
      </c>
      <c r="H14" s="36">
        <f t="shared" si="0"/>
        <v>1000</v>
      </c>
      <c r="I14" s="2" t="s">
        <v>88</v>
      </c>
      <c r="J14" s="59" t="s">
        <v>64</v>
      </c>
    </row>
    <row r="15" spans="1:12" ht="21" customHeight="1">
      <c r="A15" s="58"/>
      <c r="B15" s="67"/>
      <c r="C15" s="69"/>
      <c r="D15" s="58"/>
      <c r="E15" s="69"/>
      <c r="F15" s="36">
        <v>0</v>
      </c>
      <c r="G15" s="36">
        <v>0</v>
      </c>
      <c r="H15" s="36">
        <f t="shared" ref="H15" si="3">F15+G15</f>
        <v>0</v>
      </c>
      <c r="I15" s="2"/>
      <c r="J15" s="70"/>
    </row>
    <row r="16" spans="1:12" s="31" customFormat="1" ht="21" customHeight="1">
      <c r="A16" s="34"/>
      <c r="B16" s="30" t="s">
        <v>49</v>
      </c>
      <c r="C16" s="37">
        <f>SUM(C14)</f>
        <v>5000</v>
      </c>
      <c r="D16" s="37">
        <f>SUM(D14)</f>
        <v>1</v>
      </c>
      <c r="E16" s="37">
        <f>SUM(E14)</f>
        <v>5000</v>
      </c>
      <c r="F16" s="37">
        <f>SUM(F14:F15)</f>
        <v>1000</v>
      </c>
      <c r="G16" s="37">
        <f>SUM(G14:G15)</f>
        <v>0</v>
      </c>
      <c r="H16" s="37">
        <f>SUM(H14:H15)</f>
        <v>1000</v>
      </c>
      <c r="I16" s="35"/>
      <c r="J16" s="71"/>
    </row>
    <row r="17" spans="1:10" ht="21" customHeight="1">
      <c r="A17" s="85">
        <v>3</v>
      </c>
      <c r="B17" s="62" t="s">
        <v>50</v>
      </c>
      <c r="C17" s="64">
        <v>0</v>
      </c>
      <c r="D17" s="65"/>
      <c r="E17" s="64">
        <f t="shared" si="2"/>
        <v>0</v>
      </c>
      <c r="F17" s="115">
        <v>1839.92</v>
      </c>
      <c r="G17" s="36">
        <v>0</v>
      </c>
      <c r="H17" s="36">
        <f t="shared" si="0"/>
        <v>1839.92</v>
      </c>
      <c r="I17" s="2"/>
      <c r="J17" s="72" t="s">
        <v>65</v>
      </c>
    </row>
    <row r="18" spans="1:10" ht="21" customHeight="1">
      <c r="A18" s="85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60"/>
    </row>
    <row r="19" spans="1:10" ht="21" customHeight="1">
      <c r="A19" s="85"/>
      <c r="B19" s="62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60"/>
    </row>
    <row r="20" spans="1:10" ht="21" customHeight="1">
      <c r="A20" s="85"/>
      <c r="B20" s="62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60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1839.92</v>
      </c>
      <c r="G21" s="37">
        <f t="shared" ref="G21:H21" si="5">SUM(G17:G20)</f>
        <v>0</v>
      </c>
      <c r="H21" s="37">
        <f t="shared" si="5"/>
        <v>1839.92</v>
      </c>
      <c r="I21" s="35"/>
      <c r="J21" s="61"/>
    </row>
    <row r="22" spans="1:10" ht="21" customHeight="1">
      <c r="A22" s="85">
        <v>4</v>
      </c>
      <c r="B22" s="62" t="s">
        <v>4</v>
      </c>
      <c r="C22" s="64">
        <v>3000</v>
      </c>
      <c r="D22" s="65">
        <v>1</v>
      </c>
      <c r="E22" s="64">
        <f t="shared" si="2"/>
        <v>3000</v>
      </c>
      <c r="F22" s="115">
        <v>1578.34</v>
      </c>
      <c r="G22" s="36">
        <v>0</v>
      </c>
      <c r="H22" s="36">
        <f t="shared" si="0"/>
        <v>1578.34</v>
      </c>
      <c r="I22" s="2" t="s">
        <v>87</v>
      </c>
      <c r="J22" s="72" t="s">
        <v>66</v>
      </c>
    </row>
    <row r="23" spans="1:10" ht="21" customHeight="1">
      <c r="A23" s="85"/>
      <c r="B23" s="62"/>
      <c r="C23" s="64"/>
      <c r="D23" s="65"/>
      <c r="E23" s="64"/>
      <c r="F23" s="36">
        <v>0</v>
      </c>
      <c r="G23" s="36">
        <v>0</v>
      </c>
      <c r="H23" s="36">
        <f t="shared" si="0"/>
        <v>0</v>
      </c>
      <c r="I23" s="2"/>
      <c r="J23" s="60"/>
    </row>
    <row r="24" spans="1:10" s="31" customFormat="1" ht="21" customHeight="1">
      <c r="A24" s="34"/>
      <c r="B24" s="30" t="s">
        <v>52</v>
      </c>
      <c r="C24" s="37">
        <f>SUM(C22)</f>
        <v>3000</v>
      </c>
      <c r="D24" s="37">
        <f t="shared" ref="D24:E24" si="6">SUM(D22)</f>
        <v>1</v>
      </c>
      <c r="E24" s="37">
        <f t="shared" si="6"/>
        <v>3000</v>
      </c>
      <c r="F24" s="37">
        <f>SUM(F22:F23)</f>
        <v>1578.34</v>
      </c>
      <c r="G24" s="37">
        <f t="shared" ref="G24" si="7">SUM(G22:G23)</f>
        <v>0</v>
      </c>
      <c r="H24" s="37">
        <f>SUM(H22:H23)</f>
        <v>1578.34</v>
      </c>
      <c r="I24" s="35"/>
      <c r="J24" s="61"/>
    </row>
    <row r="25" spans="1:10" ht="21" customHeight="1">
      <c r="A25" s="57">
        <v>5</v>
      </c>
      <c r="B25" s="66" t="s">
        <v>53</v>
      </c>
      <c r="C25" s="68">
        <v>0</v>
      </c>
      <c r="D25" s="57"/>
      <c r="E25" s="68">
        <f t="shared" si="2"/>
        <v>0</v>
      </c>
      <c r="F25" s="115">
        <v>140</v>
      </c>
      <c r="G25" s="36">
        <v>0</v>
      </c>
      <c r="H25" s="36">
        <f t="shared" si="0"/>
        <v>140</v>
      </c>
      <c r="I25" s="2" t="s">
        <v>106</v>
      </c>
      <c r="J25" s="59" t="s">
        <v>67</v>
      </c>
    </row>
    <row r="26" spans="1:10" ht="21" customHeight="1">
      <c r="A26" s="58"/>
      <c r="B26" s="116"/>
      <c r="C26" s="117"/>
      <c r="D26" s="63"/>
      <c r="E26" s="117"/>
      <c r="F26" s="115">
        <v>348.45</v>
      </c>
      <c r="G26" s="50">
        <v>0</v>
      </c>
      <c r="H26" s="50">
        <f t="shared" si="0"/>
        <v>348.45</v>
      </c>
      <c r="I26" s="2"/>
      <c r="J26" s="70"/>
    </row>
    <row r="27" spans="1:10" ht="21" customHeight="1">
      <c r="A27" s="51"/>
      <c r="B27" s="116"/>
      <c r="C27" s="117"/>
      <c r="D27" s="63"/>
      <c r="E27" s="117"/>
      <c r="F27" s="115">
        <v>249</v>
      </c>
      <c r="G27" s="50">
        <v>0</v>
      </c>
      <c r="H27" s="50">
        <f t="shared" si="0"/>
        <v>249</v>
      </c>
      <c r="I27" s="2"/>
      <c r="J27" s="70"/>
    </row>
    <row r="28" spans="1:10" ht="21" customHeight="1">
      <c r="A28" s="51"/>
      <c r="B28" s="67"/>
      <c r="C28" s="69"/>
      <c r="D28" s="58"/>
      <c r="E28" s="69"/>
      <c r="F28" s="115">
        <v>1869.2</v>
      </c>
      <c r="G28" s="50">
        <v>0</v>
      </c>
      <c r="H28" s="50">
        <f t="shared" si="0"/>
        <v>1869.2</v>
      </c>
      <c r="I28" s="2"/>
      <c r="J28" s="70"/>
    </row>
    <row r="29" spans="1:10" s="31" customFormat="1" ht="21" customHeight="1">
      <c r="A29" s="34"/>
      <c r="B29" s="30" t="s">
        <v>58</v>
      </c>
      <c r="C29" s="37">
        <f>SUM(C25)</f>
        <v>0</v>
      </c>
      <c r="D29" s="37">
        <f t="shared" ref="D29:E29" si="8">SUM(D25)</f>
        <v>0</v>
      </c>
      <c r="E29" s="37">
        <f t="shared" si="8"/>
        <v>0</v>
      </c>
      <c r="F29" s="37">
        <f>SUM(F25:F28)</f>
        <v>2606.65</v>
      </c>
      <c r="G29" s="37">
        <f>SUM(G25:G26)</f>
        <v>0</v>
      </c>
      <c r="H29" s="37">
        <f>SUM(H25:H28)</f>
        <v>2606.65</v>
      </c>
      <c r="I29" s="35"/>
      <c r="J29" s="71"/>
    </row>
    <row r="30" spans="1:10" ht="21" customHeight="1">
      <c r="A30" s="85">
        <v>6</v>
      </c>
      <c r="B30" s="62" t="s">
        <v>54</v>
      </c>
      <c r="C30" s="64">
        <v>0</v>
      </c>
      <c r="D30" s="65"/>
      <c r="E30" s="64">
        <f t="shared" si="2"/>
        <v>0</v>
      </c>
      <c r="F30" s="115">
        <v>700</v>
      </c>
      <c r="G30" s="36">
        <v>0</v>
      </c>
      <c r="H30" s="36">
        <f t="shared" si="0"/>
        <v>700</v>
      </c>
      <c r="I30" s="2" t="s">
        <v>105</v>
      </c>
      <c r="J30" s="59" t="s">
        <v>68</v>
      </c>
    </row>
    <row r="31" spans="1:10" ht="21" customHeight="1">
      <c r="A31" s="85"/>
      <c r="B31" s="62"/>
      <c r="C31" s="64"/>
      <c r="D31" s="65"/>
      <c r="E31" s="64"/>
      <c r="F31" s="36">
        <v>0</v>
      </c>
      <c r="G31" s="36">
        <v>0</v>
      </c>
      <c r="H31" s="36">
        <f t="shared" si="0"/>
        <v>0</v>
      </c>
      <c r="I31" s="2"/>
      <c r="J31" s="60"/>
    </row>
    <row r="32" spans="1:10" ht="21" customHeight="1">
      <c r="A32" s="85"/>
      <c r="B32" s="62"/>
      <c r="C32" s="64"/>
      <c r="D32" s="65"/>
      <c r="E32" s="64"/>
      <c r="F32" s="36">
        <v>0</v>
      </c>
      <c r="G32" s="36">
        <v>0</v>
      </c>
      <c r="H32" s="36">
        <f t="shared" si="0"/>
        <v>0</v>
      </c>
      <c r="I32" s="2"/>
      <c r="J32" s="60"/>
    </row>
    <row r="33" spans="1:10" ht="21" customHeight="1">
      <c r="A33" s="85"/>
      <c r="B33" s="62"/>
      <c r="C33" s="64"/>
      <c r="D33" s="65"/>
      <c r="E33" s="64"/>
      <c r="F33" s="36">
        <v>0</v>
      </c>
      <c r="G33" s="36">
        <v>0</v>
      </c>
      <c r="H33" s="36">
        <f t="shared" si="0"/>
        <v>0</v>
      </c>
      <c r="I33" s="2"/>
      <c r="J33" s="60"/>
    </row>
    <row r="34" spans="1:10" s="31" customFormat="1" ht="21" customHeight="1">
      <c r="A34" s="34"/>
      <c r="B34" s="30" t="s">
        <v>59</v>
      </c>
      <c r="C34" s="37">
        <f>SUM(C30)</f>
        <v>0</v>
      </c>
      <c r="D34" s="37">
        <f t="shared" ref="D34:E34" si="9">SUM(D30)</f>
        <v>0</v>
      </c>
      <c r="E34" s="37">
        <f t="shared" si="9"/>
        <v>0</v>
      </c>
      <c r="F34" s="37">
        <f>SUM(F30:F33)</f>
        <v>700</v>
      </c>
      <c r="G34" s="37">
        <f t="shared" ref="G34" si="10">SUM(G30:G33)</f>
        <v>0</v>
      </c>
      <c r="H34" s="37">
        <f>SUM(H30:H33)</f>
        <v>700</v>
      </c>
      <c r="I34" s="35"/>
      <c r="J34" s="61"/>
    </row>
    <row r="35" spans="1:10" ht="21" customHeight="1">
      <c r="A35" s="85">
        <v>7</v>
      </c>
      <c r="B35" s="62" t="s">
        <v>55</v>
      </c>
      <c r="C35" s="64">
        <v>0</v>
      </c>
      <c r="D35" s="65"/>
      <c r="E35" s="64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>
      <c r="A36" s="85"/>
      <c r="B36" s="62"/>
      <c r="C36" s="64"/>
      <c r="D36" s="65"/>
      <c r="E36" s="64"/>
      <c r="F36" s="36">
        <v>0</v>
      </c>
      <c r="G36" s="36">
        <v>0</v>
      </c>
      <c r="H36" s="36">
        <f t="shared" si="0"/>
        <v>0</v>
      </c>
      <c r="I36" s="2"/>
      <c r="J36" s="76"/>
    </row>
    <row r="37" spans="1:10" ht="21" customHeight="1">
      <c r="A37" s="85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76"/>
    </row>
    <row r="38" spans="1:10" ht="21" customHeight="1">
      <c r="A38" s="85"/>
      <c r="B38" s="62"/>
      <c r="C38" s="64"/>
      <c r="D38" s="65"/>
      <c r="E38" s="64"/>
      <c r="F38" s="36">
        <v>0</v>
      </c>
      <c r="G38" s="36">
        <v>0</v>
      </c>
      <c r="H38" s="36">
        <f t="shared" si="0"/>
        <v>0</v>
      </c>
      <c r="I38" s="2"/>
      <c r="J38" s="76"/>
    </row>
    <row r="39" spans="1:10" s="31" customFormat="1" ht="21" customHeight="1">
      <c r="A39" s="34"/>
      <c r="B39" s="30" t="s">
        <v>60</v>
      </c>
      <c r="C39" s="37">
        <f>SUM(C35)</f>
        <v>0</v>
      </c>
      <c r="D39" s="37">
        <f t="shared" ref="D39:E39" si="11">SUM(D35)</f>
        <v>0</v>
      </c>
      <c r="E39" s="37">
        <f t="shared" si="11"/>
        <v>0</v>
      </c>
      <c r="F39" s="37">
        <f>SUM(F35:F38)</f>
        <v>0</v>
      </c>
      <c r="G39" s="37">
        <f t="shared" ref="G39:H39" si="12">SUM(G35:G38)</f>
        <v>0</v>
      </c>
      <c r="H39" s="37">
        <f t="shared" si="12"/>
        <v>0</v>
      </c>
      <c r="I39" s="35"/>
      <c r="J39" s="77"/>
    </row>
    <row r="40" spans="1:10" ht="21" customHeight="1">
      <c r="A40" s="85">
        <v>8</v>
      </c>
      <c r="B40" s="62" t="s">
        <v>3</v>
      </c>
      <c r="C40" s="64">
        <v>0</v>
      </c>
      <c r="D40" s="65"/>
      <c r="E40" s="64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2" t="s">
        <v>69</v>
      </c>
    </row>
    <row r="41" spans="1:10" ht="21" customHeight="1">
      <c r="A41" s="85"/>
      <c r="B41" s="62"/>
      <c r="C41" s="64"/>
      <c r="D41" s="65"/>
      <c r="E41" s="64"/>
      <c r="F41" s="36">
        <v>0</v>
      </c>
      <c r="G41" s="36">
        <v>0</v>
      </c>
      <c r="H41" s="36">
        <f t="shared" si="0"/>
        <v>0</v>
      </c>
      <c r="I41" s="2"/>
      <c r="J41" s="60"/>
    </row>
    <row r="42" spans="1:10" s="31" customFormat="1" ht="21" customHeight="1">
      <c r="A42" s="34"/>
      <c r="B42" s="30" t="s">
        <v>56</v>
      </c>
      <c r="C42" s="37">
        <f>SUM(C40)</f>
        <v>0</v>
      </c>
      <c r="D42" s="37">
        <f t="shared" ref="D42:E42" si="13">SUM(D40)</f>
        <v>0</v>
      </c>
      <c r="E42" s="37">
        <f t="shared" si="13"/>
        <v>0</v>
      </c>
      <c r="F42" s="37">
        <f>SUM(F40:F41)</f>
        <v>0</v>
      </c>
      <c r="G42" s="37">
        <f t="shared" ref="G42:H42" si="14">SUM(G40:G41)</f>
        <v>0</v>
      </c>
      <c r="H42" s="37">
        <f t="shared" si="14"/>
        <v>0</v>
      </c>
      <c r="I42" s="35"/>
      <c r="J42" s="61"/>
    </row>
    <row r="43" spans="1:10" ht="21" customHeight="1">
      <c r="A43" s="85">
        <v>9</v>
      </c>
      <c r="B43" s="62" t="s">
        <v>57</v>
      </c>
      <c r="C43" s="64">
        <v>0</v>
      </c>
      <c r="D43" s="65"/>
      <c r="E43" s="64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70</v>
      </c>
    </row>
    <row r="44" spans="1:10" ht="21" customHeight="1">
      <c r="A44" s="85"/>
      <c r="B44" s="62"/>
      <c r="C44" s="64"/>
      <c r="D44" s="65"/>
      <c r="E44" s="64"/>
      <c r="F44" s="36">
        <v>0</v>
      </c>
      <c r="G44" s="36">
        <v>0</v>
      </c>
      <c r="H44" s="36">
        <f t="shared" si="0"/>
        <v>0</v>
      </c>
      <c r="I44" s="2"/>
      <c r="J44" s="70"/>
    </row>
    <row r="45" spans="1:10" ht="21" customHeight="1">
      <c r="A45" s="85"/>
      <c r="B45" s="62"/>
      <c r="C45" s="64"/>
      <c r="D45" s="65"/>
      <c r="E45" s="64"/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s="31" customFormat="1" ht="21" customHeight="1">
      <c r="A46" s="34"/>
      <c r="B46" s="30" t="s">
        <v>61</v>
      </c>
      <c r="C46" s="37">
        <f>SUM(C43)</f>
        <v>0</v>
      </c>
      <c r="D46" s="37">
        <f t="shared" ref="D46:E46" si="15">SUM(D43)</f>
        <v>0</v>
      </c>
      <c r="E46" s="37">
        <f t="shared" si="15"/>
        <v>0</v>
      </c>
      <c r="F46" s="37">
        <f>SUM(F43:F45)</f>
        <v>0</v>
      </c>
      <c r="G46" s="37">
        <f t="shared" ref="G46:H46" si="16">SUM(G43:G45)</f>
        <v>0</v>
      </c>
      <c r="H46" s="37">
        <f t="shared" si="16"/>
        <v>0</v>
      </c>
      <c r="I46" s="35"/>
      <c r="J46" s="71"/>
    </row>
    <row r="47" spans="1:10" ht="21" customHeight="1">
      <c r="A47" s="57">
        <v>10</v>
      </c>
      <c r="B47" s="62" t="s">
        <v>5</v>
      </c>
      <c r="C47" s="64">
        <v>2000</v>
      </c>
      <c r="D47" s="65">
        <v>1</v>
      </c>
      <c r="E47" s="64">
        <f t="shared" si="2"/>
        <v>2000</v>
      </c>
      <c r="F47" s="115">
        <v>144</v>
      </c>
      <c r="G47" s="36">
        <v>0</v>
      </c>
      <c r="H47" s="36">
        <f t="shared" si="0"/>
        <v>144</v>
      </c>
      <c r="I47" s="2"/>
      <c r="J47" s="75" t="s">
        <v>89</v>
      </c>
    </row>
    <row r="48" spans="1:10" ht="21" customHeight="1">
      <c r="A48" s="63"/>
      <c r="B48" s="62"/>
      <c r="C48" s="64"/>
      <c r="D48" s="65"/>
      <c r="E48" s="64"/>
      <c r="F48" s="115">
        <v>1191</v>
      </c>
      <c r="G48" s="36">
        <v>0</v>
      </c>
      <c r="H48" s="36">
        <f t="shared" ref="H48:H53" si="17">F48+G48</f>
        <v>1191</v>
      </c>
      <c r="I48" s="2"/>
      <c r="J48" s="76"/>
    </row>
    <row r="49" spans="1:10" ht="21" customHeight="1">
      <c r="A49" s="63"/>
      <c r="B49" s="62"/>
      <c r="C49" s="64"/>
      <c r="D49" s="65"/>
      <c r="E49" s="64"/>
      <c r="F49" s="115">
        <v>595.5</v>
      </c>
      <c r="G49" s="36">
        <v>0</v>
      </c>
      <c r="H49" s="36">
        <f t="shared" si="17"/>
        <v>595.5</v>
      </c>
      <c r="I49" s="2"/>
      <c r="J49" s="76"/>
    </row>
    <row r="50" spans="1:10" ht="21" customHeight="1">
      <c r="A50" s="63"/>
      <c r="B50" s="62"/>
      <c r="C50" s="64"/>
      <c r="D50" s="65"/>
      <c r="E50" s="64"/>
      <c r="F50" s="115">
        <v>565</v>
      </c>
      <c r="G50" s="36">
        <v>0</v>
      </c>
      <c r="H50" s="36">
        <f t="shared" si="17"/>
        <v>565</v>
      </c>
      <c r="I50" s="2" t="s">
        <v>107</v>
      </c>
      <c r="J50" s="76"/>
    </row>
    <row r="51" spans="1:10" ht="21" customHeight="1">
      <c r="A51" s="63"/>
      <c r="B51" s="62"/>
      <c r="C51" s="64"/>
      <c r="D51" s="65"/>
      <c r="E51" s="64"/>
      <c r="F51" s="115">
        <v>480</v>
      </c>
      <c r="G51" s="36">
        <v>0</v>
      </c>
      <c r="H51" s="36">
        <f t="shared" si="17"/>
        <v>480</v>
      </c>
      <c r="I51" s="2" t="s">
        <v>108</v>
      </c>
      <c r="J51" s="76"/>
    </row>
    <row r="52" spans="1:10" ht="21" customHeight="1">
      <c r="A52" s="63"/>
      <c r="B52" s="62"/>
      <c r="C52" s="64"/>
      <c r="D52" s="65"/>
      <c r="E52" s="64"/>
      <c r="F52" s="115">
        <v>0</v>
      </c>
      <c r="G52" s="36">
        <v>0</v>
      </c>
      <c r="H52" s="36">
        <f t="shared" si="17"/>
        <v>0</v>
      </c>
      <c r="I52" s="2"/>
      <c r="J52" s="76"/>
    </row>
    <row r="53" spans="1:10" ht="21" customHeight="1">
      <c r="A53" s="58"/>
      <c r="B53" s="62"/>
      <c r="C53" s="64"/>
      <c r="D53" s="65"/>
      <c r="E53" s="64"/>
      <c r="F53" s="115">
        <v>0</v>
      </c>
      <c r="G53" s="36">
        <v>0</v>
      </c>
      <c r="H53" s="36">
        <f t="shared" si="17"/>
        <v>0</v>
      </c>
      <c r="I53" s="2"/>
      <c r="J53" s="76"/>
    </row>
    <row r="54" spans="1:10" s="31" customFormat="1" ht="21" customHeight="1">
      <c r="A54" s="34"/>
      <c r="B54" s="30" t="s">
        <v>62</v>
      </c>
      <c r="C54" s="37">
        <f>SUM(C47)</f>
        <v>2000</v>
      </c>
      <c r="D54" s="37">
        <f t="shared" ref="D54:E54" si="18">SUM(D47)</f>
        <v>1</v>
      </c>
      <c r="E54" s="37">
        <f t="shared" si="18"/>
        <v>2000</v>
      </c>
      <c r="F54" s="37">
        <f>SUM(F47:F53)</f>
        <v>2975.5</v>
      </c>
      <c r="G54" s="37">
        <f t="shared" ref="G54:H54" si="19">SUM(G47:G53)</f>
        <v>0</v>
      </c>
      <c r="H54" s="37">
        <f t="shared" si="19"/>
        <v>2975.5</v>
      </c>
      <c r="I54" s="35"/>
      <c r="J54" s="77"/>
    </row>
    <row r="55" spans="1:10" ht="21" customHeight="1">
      <c r="A55" s="34"/>
      <c r="B55" s="30" t="s">
        <v>63</v>
      </c>
      <c r="C55" s="37">
        <f>SUM(C54,C46,C42,C39,C34,C29,C24,C21,C16,C13)</f>
        <v>10000</v>
      </c>
      <c r="D55" s="37">
        <f t="shared" ref="D55:H55" si="20">SUM(D54,D46,D42,D39,D34,D29,D24,D21,D16,D13)</f>
        <v>3</v>
      </c>
      <c r="E55" s="37">
        <f t="shared" si="20"/>
        <v>10000</v>
      </c>
      <c r="F55" s="37">
        <f t="shared" si="20"/>
        <v>15299.84</v>
      </c>
      <c r="G55" s="37">
        <f t="shared" si="20"/>
        <v>335</v>
      </c>
      <c r="H55" s="37">
        <f t="shared" si="20"/>
        <v>15634.84</v>
      </c>
      <c r="I55" s="35"/>
      <c r="J55" s="39"/>
    </row>
    <row r="59" spans="1:10" ht="21" customHeight="1">
      <c r="A59" s="83" t="s">
        <v>12</v>
      </c>
      <c r="B59" s="84"/>
      <c r="C59" s="82" t="s">
        <v>13</v>
      </c>
      <c r="D59" s="82"/>
      <c r="E59" s="82" t="s">
        <v>17</v>
      </c>
      <c r="F59" s="82"/>
      <c r="G59" s="82" t="s">
        <v>18</v>
      </c>
      <c r="H59" s="82"/>
      <c r="I59" s="32" t="s">
        <v>14</v>
      </c>
    </row>
    <row r="60" spans="1:10" ht="21" customHeight="1">
      <c r="A60" s="80">
        <f>E55</f>
        <v>10000</v>
      </c>
      <c r="B60" s="81"/>
      <c r="C60" s="81">
        <f>H55</f>
        <v>15634.84</v>
      </c>
      <c r="D60" s="81"/>
      <c r="E60" s="81">
        <f>F55</f>
        <v>15299.84</v>
      </c>
      <c r="F60" s="81"/>
      <c r="G60" s="81">
        <f>G55</f>
        <v>335</v>
      </c>
      <c r="H60" s="81"/>
      <c r="I60" s="33">
        <f>A60-C60</f>
        <v>-5634.84</v>
      </c>
    </row>
    <row r="62" spans="1:10" ht="21" customHeight="1">
      <c r="A62" s="40" t="s">
        <v>74</v>
      </c>
      <c r="B62" s="41"/>
      <c r="C62" s="42" t="s">
        <v>75</v>
      </c>
      <c r="D62" s="40"/>
      <c r="E62" s="40" t="s">
        <v>76</v>
      </c>
      <c r="F62" s="40"/>
      <c r="G62" s="40" t="s">
        <v>77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C17:C20"/>
    <mergeCell ref="E17:E20"/>
    <mergeCell ref="D17:D20"/>
    <mergeCell ref="D22:D23"/>
    <mergeCell ref="C22:C23"/>
    <mergeCell ref="E22:E23"/>
    <mergeCell ref="C25:C28"/>
    <mergeCell ref="D25:D28"/>
    <mergeCell ref="E25:E28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A14:A15"/>
    <mergeCell ref="B14:B15"/>
    <mergeCell ref="C14:C15"/>
    <mergeCell ref="D14:D15"/>
    <mergeCell ref="E14:E15"/>
    <mergeCell ref="A25:A26"/>
    <mergeCell ref="J30:J34"/>
    <mergeCell ref="B47:B53"/>
    <mergeCell ref="A47:A53"/>
    <mergeCell ref="C47:C53"/>
    <mergeCell ref="D47:D53"/>
    <mergeCell ref="E47:E53"/>
    <mergeCell ref="D35:D38"/>
    <mergeCell ref="E35:E38"/>
    <mergeCell ref="C40:C41"/>
    <mergeCell ref="E40:E41"/>
    <mergeCell ref="D40:D41"/>
    <mergeCell ref="C30:C33"/>
    <mergeCell ref="D30:D33"/>
    <mergeCell ref="E30:E33"/>
    <mergeCell ref="C35:C38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opLeftCell="A13" zoomScaleNormal="100" workbookViewId="0">
      <selection activeCell="K39" sqref="K3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6" t="s">
        <v>71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91</v>
      </c>
      <c r="G5" s="102"/>
      <c r="H5" s="46" t="s">
        <v>20</v>
      </c>
      <c r="I5" s="8"/>
      <c r="J5" s="102" t="s">
        <v>94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92</v>
      </c>
      <c r="G6" s="104"/>
      <c r="H6" s="11" t="s">
        <v>22</v>
      </c>
      <c r="I6" s="10"/>
      <c r="J6" s="104" t="s">
        <v>95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93</v>
      </c>
      <c r="G7" s="104"/>
      <c r="H7" s="11" t="s">
        <v>24</v>
      </c>
      <c r="I7" s="12"/>
      <c r="J7" s="114">
        <v>43332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10" t="s">
        <v>97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>
      <c r="B11" s="96">
        <v>1</v>
      </c>
      <c r="C11" s="97"/>
      <c r="D11" s="106" t="s">
        <v>32</v>
      </c>
      <c r="E11" s="96" t="s">
        <v>33</v>
      </c>
      <c r="F11" s="97"/>
      <c r="G11" s="19">
        <f>H11+I11</f>
        <v>3197</v>
      </c>
      <c r="H11" s="19">
        <v>3197</v>
      </c>
      <c r="I11" s="91"/>
      <c r="J11" s="92"/>
      <c r="K11" s="20" t="s">
        <v>90</v>
      </c>
    </row>
    <row r="12" spans="2:11" ht="20.100000000000001" customHeight="1">
      <c r="B12" s="96">
        <v>2</v>
      </c>
      <c r="C12" s="97"/>
      <c r="D12" s="107"/>
      <c r="E12" s="95" t="s">
        <v>34</v>
      </c>
      <c r="F12" s="95"/>
      <c r="G12" s="56">
        <f t="shared" ref="G12:G21" si="0">H12+I12</f>
        <v>89.6</v>
      </c>
      <c r="H12" s="19">
        <v>89.6</v>
      </c>
      <c r="I12" s="91"/>
      <c r="J12" s="92"/>
      <c r="K12" s="20" t="s">
        <v>99</v>
      </c>
    </row>
    <row r="13" spans="2:11" ht="20.100000000000001" customHeight="1">
      <c r="B13" s="54"/>
      <c r="C13" s="55"/>
      <c r="D13" s="107"/>
      <c r="E13" s="95" t="s">
        <v>34</v>
      </c>
      <c r="F13" s="95"/>
      <c r="G13" s="56">
        <f t="shared" si="0"/>
        <v>21</v>
      </c>
      <c r="H13" s="56">
        <v>21</v>
      </c>
      <c r="I13" s="52"/>
      <c r="J13" s="53"/>
      <c r="K13" s="20" t="s">
        <v>100</v>
      </c>
    </row>
    <row r="14" spans="2:11" ht="20.100000000000001" customHeight="1">
      <c r="B14" s="54"/>
      <c r="C14" s="55"/>
      <c r="D14" s="107"/>
      <c r="E14" s="95" t="s">
        <v>34</v>
      </c>
      <c r="F14" s="95"/>
      <c r="G14" s="56">
        <f t="shared" si="0"/>
        <v>88.24</v>
      </c>
      <c r="H14" s="56">
        <v>88.24</v>
      </c>
      <c r="I14" s="52"/>
      <c r="J14" s="53"/>
      <c r="K14" s="20" t="s">
        <v>101</v>
      </c>
    </row>
    <row r="15" spans="2:11" ht="20.100000000000001" customHeight="1">
      <c r="B15" s="96">
        <v>3</v>
      </c>
      <c r="C15" s="97"/>
      <c r="D15" s="107"/>
      <c r="E15" s="96" t="s">
        <v>35</v>
      </c>
      <c r="F15" s="97"/>
      <c r="G15" s="56">
        <f t="shared" si="0"/>
        <v>388</v>
      </c>
      <c r="H15" s="19">
        <v>388</v>
      </c>
      <c r="I15" s="91"/>
      <c r="J15" s="92"/>
      <c r="K15" s="20" t="s">
        <v>98</v>
      </c>
    </row>
    <row r="16" spans="2:11" ht="20.100000000000001" customHeight="1">
      <c r="B16" s="54"/>
      <c r="C16" s="55"/>
      <c r="D16" s="107"/>
      <c r="E16" s="96" t="s">
        <v>36</v>
      </c>
      <c r="F16" s="97"/>
      <c r="G16" s="56">
        <f t="shared" si="0"/>
        <v>142</v>
      </c>
      <c r="H16" s="56">
        <v>142</v>
      </c>
      <c r="I16" s="52"/>
      <c r="J16" s="53"/>
      <c r="K16" s="20" t="s">
        <v>102</v>
      </c>
    </row>
    <row r="17" spans="1:11" ht="20.100000000000001" customHeight="1">
      <c r="B17" s="54"/>
      <c r="C17" s="55"/>
      <c r="D17" s="107"/>
      <c r="E17" s="96" t="s">
        <v>36</v>
      </c>
      <c r="F17" s="97"/>
      <c r="G17" s="56">
        <f t="shared" si="0"/>
        <v>128</v>
      </c>
      <c r="H17" s="56">
        <v>128</v>
      </c>
      <c r="I17" s="52"/>
      <c r="J17" s="53"/>
      <c r="K17" s="20" t="s">
        <v>103</v>
      </c>
    </row>
    <row r="18" spans="1:11" ht="20.100000000000001" customHeight="1">
      <c r="B18" s="96">
        <v>4</v>
      </c>
      <c r="C18" s="97"/>
      <c r="D18" s="107"/>
      <c r="E18" s="96" t="s">
        <v>36</v>
      </c>
      <c r="F18" s="97"/>
      <c r="G18" s="56">
        <f t="shared" si="0"/>
        <v>6</v>
      </c>
      <c r="H18" s="19">
        <v>6</v>
      </c>
      <c r="I18" s="91"/>
      <c r="J18" s="92"/>
      <c r="K18" s="20" t="s">
        <v>104</v>
      </c>
    </row>
    <row r="19" spans="1:11" ht="20.100000000000001" customHeight="1">
      <c r="B19" s="96">
        <v>5</v>
      </c>
      <c r="C19" s="97"/>
      <c r="D19" s="106" t="s">
        <v>37</v>
      </c>
      <c r="E19" s="95"/>
      <c r="F19" s="95"/>
      <c r="G19" s="56">
        <f t="shared" si="0"/>
        <v>0</v>
      </c>
      <c r="H19" s="19"/>
      <c r="I19" s="91"/>
      <c r="J19" s="92"/>
      <c r="K19" s="20"/>
    </row>
    <row r="20" spans="1:11" ht="20.100000000000001" customHeight="1">
      <c r="B20" s="96">
        <v>6</v>
      </c>
      <c r="C20" s="97"/>
      <c r="D20" s="107"/>
      <c r="E20" s="95"/>
      <c r="F20" s="95"/>
      <c r="G20" s="56">
        <f t="shared" si="0"/>
        <v>0</v>
      </c>
      <c r="H20" s="19"/>
      <c r="I20" s="91"/>
      <c r="J20" s="92"/>
      <c r="K20" s="20"/>
    </row>
    <row r="21" spans="1:11" ht="20.100000000000001" customHeight="1">
      <c r="B21" s="96">
        <v>7</v>
      </c>
      <c r="C21" s="97"/>
      <c r="D21" s="108"/>
      <c r="E21" s="95"/>
      <c r="F21" s="95"/>
      <c r="G21" s="56">
        <f t="shared" si="0"/>
        <v>0</v>
      </c>
      <c r="H21" s="19"/>
      <c r="I21" s="91"/>
      <c r="J21" s="92"/>
      <c r="K21" s="20"/>
    </row>
    <row r="22" spans="1:11" ht="20.100000000000001" customHeight="1">
      <c r="B22" s="98" t="s">
        <v>38</v>
      </c>
      <c r="C22" s="99"/>
      <c r="D22" s="99"/>
      <c r="E22" s="99"/>
      <c r="F22" s="100"/>
      <c r="G22" s="21">
        <f>SUM(G11:G21)</f>
        <v>4059.8399999999997</v>
      </c>
      <c r="H22" s="21">
        <f>SUM(H11:H21)</f>
        <v>4059.8399999999997</v>
      </c>
      <c r="I22" s="93">
        <f>SUM(I11:J21)</f>
        <v>0</v>
      </c>
      <c r="J22" s="94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01" t="s">
        <v>29</v>
      </c>
      <c r="C24" s="101"/>
      <c r="D24" s="101"/>
      <c r="E24" s="101"/>
      <c r="F24" s="101"/>
      <c r="G24" s="101" t="s">
        <v>39</v>
      </c>
      <c r="H24" s="101"/>
      <c r="I24" s="101"/>
      <c r="J24" s="101"/>
      <c r="K24" s="17" t="s">
        <v>40</v>
      </c>
    </row>
    <row r="25" spans="1:11" ht="20.100000000000001" customHeight="1">
      <c r="B25" s="90">
        <f>H22</f>
        <v>4059.8399999999997</v>
      </c>
      <c r="C25" s="90"/>
      <c r="D25" s="90"/>
      <c r="E25" s="90"/>
      <c r="F25" s="90"/>
      <c r="G25" s="90">
        <f>I22</f>
        <v>0</v>
      </c>
      <c r="H25" s="90"/>
      <c r="I25" s="90"/>
      <c r="J25" s="90"/>
      <c r="K25" s="24">
        <f>SUM(B25:J25)</f>
        <v>4059.8399999999997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41</v>
      </c>
      <c r="C27" s="15"/>
      <c r="D27" s="15"/>
      <c r="E27" s="15"/>
      <c r="F27" s="15" t="s">
        <v>42</v>
      </c>
      <c r="G27" s="15" t="s">
        <v>43</v>
      </c>
      <c r="H27" s="15"/>
      <c r="I27" s="15"/>
      <c r="J27" s="15" t="s">
        <v>44</v>
      </c>
      <c r="K27" s="15"/>
    </row>
    <row r="30" spans="1:11" ht="18.75">
      <c r="A30" s="86" t="s">
        <v>80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2" spans="1:11" ht="20.100000000000001" customHeight="1">
      <c r="B32" s="7"/>
      <c r="C32" s="8"/>
      <c r="D32" s="46" t="s">
        <v>19</v>
      </c>
      <c r="E32" s="46"/>
      <c r="F32" s="102" t="str">
        <f>F5</f>
        <v>安黎欢</v>
      </c>
      <c r="G32" s="102"/>
      <c r="H32" s="46" t="s">
        <v>20</v>
      </c>
      <c r="I32" s="8"/>
      <c r="J32" s="102" t="str">
        <f>J5</f>
        <v>经理</v>
      </c>
      <c r="K32" s="103"/>
    </row>
    <row r="33" spans="2:11" ht="20.100000000000001" customHeight="1">
      <c r="B33" s="9"/>
      <c r="C33" s="10"/>
      <c r="D33" s="11" t="s">
        <v>21</v>
      </c>
      <c r="E33" s="11"/>
      <c r="F33" s="104" t="str">
        <f>F6</f>
        <v>北京，宁波</v>
      </c>
      <c r="G33" s="104"/>
      <c r="H33" s="11" t="s">
        <v>22</v>
      </c>
      <c r="I33" s="10"/>
      <c r="J33" s="104" t="str">
        <f>J6</f>
        <v>业务6组</v>
      </c>
      <c r="K33" s="105"/>
    </row>
    <row r="34" spans="2:11" ht="20.100000000000001" customHeight="1">
      <c r="B34" s="9"/>
      <c r="C34" s="10"/>
      <c r="D34" s="11" t="s">
        <v>23</v>
      </c>
      <c r="E34" s="11"/>
      <c r="F34" s="104" t="str">
        <f>F7</f>
        <v>8月12-17日</v>
      </c>
      <c r="G34" s="104"/>
      <c r="H34" s="11" t="s">
        <v>24</v>
      </c>
      <c r="I34" s="12"/>
      <c r="J34" s="104">
        <f>J7</f>
        <v>43332</v>
      </c>
      <c r="K34" s="105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79</v>
      </c>
      <c r="I35" s="49"/>
      <c r="J35" s="110" t="str">
        <f>J8</f>
        <v>HMEA-180812-STY299</v>
      </c>
      <c r="K35" s="111"/>
    </row>
    <row r="36" spans="2:11" ht="20.100000000000001" customHeight="1"/>
    <row r="37" spans="2:11" ht="20.100000000000001" customHeight="1">
      <c r="B37" s="95"/>
      <c r="C37" s="95"/>
      <c r="D37" s="44" t="s">
        <v>85</v>
      </c>
      <c r="E37" s="95" t="s">
        <v>86</v>
      </c>
      <c r="F37" s="95"/>
      <c r="G37" s="19" t="s">
        <v>84</v>
      </c>
      <c r="H37" s="19" t="s">
        <v>82</v>
      </c>
      <c r="I37" s="109" t="s">
        <v>83</v>
      </c>
      <c r="J37" s="109"/>
      <c r="K37" s="45" t="s">
        <v>81</v>
      </c>
    </row>
    <row r="38" spans="2:11" ht="20.100000000000001" customHeight="1">
      <c r="B38" s="95">
        <v>1</v>
      </c>
      <c r="C38" s="95"/>
      <c r="D38" s="43"/>
      <c r="E38" s="95" t="s">
        <v>93</v>
      </c>
      <c r="F38" s="95"/>
      <c r="G38" s="19">
        <v>200</v>
      </c>
      <c r="H38" s="19">
        <v>1</v>
      </c>
      <c r="I38" s="91">
        <f>G38*H38</f>
        <v>200</v>
      </c>
      <c r="J38" s="92"/>
      <c r="K38" s="25"/>
    </row>
    <row r="39" spans="2:11" ht="20.100000000000001" customHeight="1">
      <c r="B39" s="95">
        <v>2</v>
      </c>
      <c r="C39" s="95"/>
      <c r="D39" s="43"/>
      <c r="E39" s="95"/>
      <c r="F39" s="95"/>
      <c r="G39" s="19">
        <v>100</v>
      </c>
      <c r="H39" s="19">
        <v>5</v>
      </c>
      <c r="I39" s="91">
        <f t="shared" ref="I39:I40" si="1">G39*H39</f>
        <v>500</v>
      </c>
      <c r="J39" s="92"/>
      <c r="K39" s="25"/>
    </row>
    <row r="40" spans="2:11" ht="20.100000000000001" customHeight="1">
      <c r="B40" s="95">
        <v>3</v>
      </c>
      <c r="C40" s="95"/>
      <c r="D40" s="43"/>
      <c r="E40" s="95"/>
      <c r="F40" s="95"/>
      <c r="G40" s="19">
        <v>0</v>
      </c>
      <c r="H40" s="19">
        <v>0</v>
      </c>
      <c r="I40" s="91">
        <f t="shared" si="1"/>
        <v>0</v>
      </c>
      <c r="J40" s="92"/>
      <c r="K40" s="25"/>
    </row>
    <row r="41" spans="2:11" ht="20.100000000000001" customHeight="1">
      <c r="B41" s="98" t="s">
        <v>38</v>
      </c>
      <c r="C41" s="99"/>
      <c r="D41" s="99"/>
      <c r="E41" s="99"/>
      <c r="F41" s="100"/>
      <c r="G41" s="21"/>
      <c r="H41" s="21">
        <f>SUM(H23:H40)</f>
        <v>6</v>
      </c>
      <c r="I41" s="93">
        <f>SUM(I38:J40)</f>
        <v>700</v>
      </c>
      <c r="J41" s="94"/>
      <c r="K41" s="22"/>
    </row>
    <row r="42" spans="2:11" ht="20.100000000000001" customHeight="1">
      <c r="B42" s="15" t="s">
        <v>41</v>
      </c>
      <c r="C42" s="15"/>
      <c r="D42" s="15"/>
      <c r="E42" s="15"/>
      <c r="F42" s="15" t="s">
        <v>42</v>
      </c>
      <c r="G42" s="15" t="s">
        <v>43</v>
      </c>
      <c r="H42" s="15"/>
      <c r="I42" s="15"/>
      <c r="J42" s="15" t="s">
        <v>44</v>
      </c>
      <c r="K42" s="15"/>
    </row>
  </sheetData>
  <mergeCells count="66">
    <mergeCell ref="E13:F13"/>
    <mergeCell ref="E14:F14"/>
    <mergeCell ref="E16:F16"/>
    <mergeCell ref="E17:F17"/>
    <mergeCell ref="A30:K3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5:C15"/>
    <mergeCell ref="B18:C18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5:J15"/>
    <mergeCell ref="F5:G5"/>
    <mergeCell ref="F6:G6"/>
    <mergeCell ref="F7:G7"/>
    <mergeCell ref="D19:D21"/>
    <mergeCell ref="I18:J18"/>
    <mergeCell ref="I10:J10"/>
    <mergeCell ref="I11:J11"/>
    <mergeCell ref="I12:J12"/>
    <mergeCell ref="E15:F15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2018-08-08T08:05:33Z</cp:lastPrinted>
  <dcterms:created xsi:type="dcterms:W3CDTF">2014-04-15T08:52:03Z</dcterms:created>
  <dcterms:modified xsi:type="dcterms:W3CDTF">2018-08-20T03:43:09Z</dcterms:modified>
</cp:coreProperties>
</file>