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<sst xmlns="http://schemas.openxmlformats.org/spreadsheetml/2006/main" count="120">
  <si>
    <t>【借款报销单】</t>
  </si>
  <si>
    <t>团号：HMP-171204-STY562</t>
  </si>
  <si>
    <t>会议日期：12月3日-8日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</si>
  <si>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</si>
  <si>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</si>
  <si>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</si>
  <si>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</si>
  <si>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</si>
  <si>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</si>
  <si>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</si>
  <si>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</si>
  <si>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</si>
  <si>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</si>
  <si>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</si>
  <si>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</si>
  <si>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</si>
  <si>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</si>
  <si>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</si>
  <si>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</si>
  <si>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</si>
  <si>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</si>
  <si>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</si>
  <si>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</si>
  <si>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</si>
  <si>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</si>
  <si>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客户自买肯德基</t>
  </si>
  <si>
    <t>需提供刷卡联、菜单（小票）</t>
  </si>
  <si>
    <t>替客户买外卖</t>
  </si>
  <si>
    <t>客户酒店用餐挂账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</si>
  <si>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</si>
  <si>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</si>
  <si>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</si>
  <si>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</si>
  <si>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</si>
  <si>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</si>
  <si>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</si>
  <si>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</si>
  <si>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手举灯，荧光棒，总价846.7+税费39.4=总计886.1</t>
  </si>
  <si>
    <t>话筒LOGO套，制作物</t>
  </si>
  <si>
    <t>7号信封，信封</t>
  </si>
  <si>
    <t>引导牌，指示牌</t>
  </si>
  <si>
    <t>抢答器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</si>
  <si>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</si>
  <si>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</si>
  <si>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</si>
  <si>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</si>
  <si>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</si>
  <si>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</si>
  <si>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</si>
  <si>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</si>
  <si>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客户物料，宝鸡-上海，顺丰</t>
  </si>
  <si>
    <t>客户物料，宝鸡-郑州，德邦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</si>
  <si>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</si>
  <si>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</si>
  <si>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</si>
  <si>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</si>
  <si>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</si>
  <si>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</si>
  <si>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</si>
  <si>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</si>
  <si>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</si>
  <si>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</si>
  <si>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</si>
  <si>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</si>
  <si>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</si>
  <si>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</si>
  <si>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</si>
  <si>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业务助理</t>
  </si>
  <si>
    <t>发生地:</t>
  </si>
  <si>
    <t>成都-宝鸡-西安</t>
  </si>
  <si>
    <t>部门:</t>
  </si>
  <si>
    <t>成都事业部</t>
  </si>
  <si>
    <t>发生日期:</t>
  </si>
  <si>
    <t>12月3日-9日</t>
  </si>
  <si>
    <t>报销日期:</t>
  </si>
  <si>
    <t>团号:</t>
  </si>
  <si>
    <t>HMP-171204-STY562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</si>
  <si>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</si>
  <si>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</si>
  <si>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</si>
  <si>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</si>
  <si>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</si>
  <si>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</si>
  <si>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</si>
  <si>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</si>
  <si>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成都-西安，西安-成都</t>
  </si>
  <si>
    <t>西安-宝鸡，长途大巴</t>
  </si>
  <si>
    <t>宝鸡-西安，高铁</t>
  </si>
  <si>
    <t>市内交通（打车）</t>
  </si>
  <si>
    <t>家-成都机场</t>
  </si>
  <si>
    <t>高速路费</t>
  </si>
  <si>
    <t>酒店-外出采买饮料</t>
  </si>
  <si>
    <t>商店-外出餐厅-酒店</t>
  </si>
  <si>
    <t>酒店-火车站</t>
  </si>
  <si>
    <t>成都机场-家</t>
  </si>
  <si>
    <t>住宿费</t>
  </si>
  <si>
    <t>8入住-9退房，见供应商</t>
  </si>
  <si>
    <t>餐费</t>
  </si>
  <si>
    <t>3号中午</t>
  </si>
  <si>
    <t>3号晚上</t>
  </si>
  <si>
    <t>4号中午</t>
  </si>
  <si>
    <t>4号晚上</t>
  </si>
  <si>
    <t>5号中午</t>
  </si>
  <si>
    <t xml:space="preserve">            </t>
  </si>
  <si>
    <t>5号晚上、6号中午、6号晚上</t>
  </si>
  <si>
    <t>7号、8号全天</t>
  </si>
  <si>
    <t>快递费</t>
  </si>
  <si>
    <t>机票行程单快递费</t>
  </si>
  <si>
    <t>物料回寄成都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</si>
  <si>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</si>
  <si>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</si>
  <si>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</si>
  <si>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</si>
  <si>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</si>
  <si>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</si>
  <si>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</si>
  <si>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</si>
  <si>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</si>
  <si>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4-8号</t>
  </si>
  <si>
    <t>3号，周日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</si>
</sst>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m&quot;月&quot;d&quot;日&quot;;@"/>
    <numFmt numFmtId="181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16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8" borderId="18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26" fillId="29" borderId="1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80" fontId="4" fillId="2" borderId="0" xfId="50" applyNumberFormat="1" applyFont="1" applyFill="1" applyBorder="1" applyAlignment="1">
      <alignment horizontal="center" vertical="center"/>
    </xf>
    <xf numFmtId="180" fontId="4" fillId="2" borderId="13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34" workbookViewId="0">
      <selection activeCell="I22" sqref="I22:I23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100"/>
      <c r="J8" s="101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100"/>
      <c r="J9" s="102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100"/>
      <c r="J10" s="102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100"/>
      <c r="J11" s="102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100"/>
      <c r="J12" s="102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103"/>
      <c r="J13" s="104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100"/>
      <c r="J14" s="10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100"/>
      <c r="J15" s="102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103"/>
      <c r="J16" s="104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100"/>
      <c r="J17" s="10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100"/>
      <c r="J18" s="10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ref="H19:H24" si="2">F19+G19</f>
        <v>0</v>
      </c>
      <c r="I19" s="100"/>
      <c r="J19" s="10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2"/>
        <v>0</v>
      </c>
      <c r="I20" s="100"/>
      <c r="J20" s="10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3">SUM(D17)</f>
        <v>0</v>
      </c>
      <c r="E21" s="74">
        <f t="shared" si="3"/>
        <v>0</v>
      </c>
      <c r="F21" s="74">
        <f>SUM(F17:F20)</f>
        <v>0</v>
      </c>
      <c r="G21" s="74">
        <f t="shared" ref="G21:H21" si="4">SUM(G17:G20)</f>
        <v>0</v>
      </c>
      <c r="H21" s="74">
        <f t="shared" si="4"/>
        <v>0</v>
      </c>
      <c r="I21" s="103"/>
      <c r="J21" s="108"/>
    </row>
    <row r="22" customHeight="1" spans="1:10">
      <c r="A22" s="81">
        <v>4</v>
      </c>
      <c r="B22" s="82" t="s">
        <v>24</v>
      </c>
      <c r="C22" s="83">
        <v>0</v>
      </c>
      <c r="D22" s="81"/>
      <c r="E22" s="83">
        <f>C22*D22</f>
        <v>0</v>
      </c>
      <c r="F22" s="70">
        <v>125</v>
      </c>
      <c r="G22" s="70">
        <v>0</v>
      </c>
      <c r="H22" s="70">
        <f t="shared" si="2"/>
        <v>125</v>
      </c>
      <c r="I22" s="100" t="s">
        <v>25</v>
      </c>
      <c r="J22" s="106" t="s">
        <v>26</v>
      </c>
    </row>
    <row r="23" customHeight="1" spans="1:10">
      <c r="A23" s="84"/>
      <c r="B23" s="85"/>
      <c r="C23" s="86"/>
      <c r="D23" s="84"/>
      <c r="E23" s="86"/>
      <c r="F23" s="70">
        <v>74</v>
      </c>
      <c r="G23" s="70">
        <v>0</v>
      </c>
      <c r="H23" s="70">
        <f t="shared" si="2"/>
        <v>74</v>
      </c>
      <c r="I23" s="100" t="s">
        <v>27</v>
      </c>
      <c r="J23" s="107"/>
    </row>
    <row r="24" customFormat="1" customHeight="1" spans="1:10">
      <c r="A24" s="87"/>
      <c r="B24" s="88"/>
      <c r="C24" s="89"/>
      <c r="D24" s="87"/>
      <c r="E24" s="89"/>
      <c r="F24" s="70">
        <v>223</v>
      </c>
      <c r="G24" s="70">
        <v>0</v>
      </c>
      <c r="H24" s="70">
        <f t="shared" si="2"/>
        <v>223</v>
      </c>
      <c r="I24" s="100" t="s">
        <v>28</v>
      </c>
      <c r="J24" s="107"/>
    </row>
    <row r="25" s="57" customFormat="1" customHeight="1" spans="1:10">
      <c r="A25" s="72"/>
      <c r="B25" s="73" t="s">
        <v>29</v>
      </c>
      <c r="C25" s="74">
        <f>SUM(C22)</f>
        <v>0</v>
      </c>
      <c r="D25" s="74">
        <f t="shared" ref="D25:E25" si="5">SUM(D22)</f>
        <v>0</v>
      </c>
      <c r="E25" s="74">
        <f t="shared" si="5"/>
        <v>0</v>
      </c>
      <c r="F25" s="74">
        <f>SUM(F22:F23)</f>
        <v>199</v>
      </c>
      <c r="G25" s="74">
        <f t="shared" ref="G25:H25" si="6">SUM(G22:G23)</f>
        <v>0</v>
      </c>
      <c r="H25" s="74">
        <f>SUM(H22:H24)</f>
        <v>422</v>
      </c>
      <c r="I25" s="103"/>
      <c r="J25" s="108"/>
    </row>
    <row r="26" customHeight="1" spans="1:10">
      <c r="A26" s="75">
        <v>5</v>
      </c>
      <c r="B26" s="76" t="s">
        <v>30</v>
      </c>
      <c r="C26" s="77">
        <v>0</v>
      </c>
      <c r="D26" s="75"/>
      <c r="E26" s="77">
        <f t="shared" ref="E25:E46" si="7">C26*D26</f>
        <v>0</v>
      </c>
      <c r="F26" s="70">
        <v>0</v>
      </c>
      <c r="G26" s="70">
        <v>0</v>
      </c>
      <c r="H26" s="70">
        <f t="shared" ref="H25:H46" si="8">F26+G26</f>
        <v>0</v>
      </c>
      <c r="I26" s="100"/>
      <c r="J26" s="105" t="s">
        <v>31</v>
      </c>
    </row>
    <row r="27" customHeight="1" spans="1:10">
      <c r="A27" s="78"/>
      <c r="B27" s="79"/>
      <c r="C27" s="80"/>
      <c r="D27" s="78"/>
      <c r="E27" s="80"/>
      <c r="F27" s="70">
        <v>0</v>
      </c>
      <c r="G27" s="70">
        <v>0</v>
      </c>
      <c r="H27" s="70">
        <f t="shared" ref="H27" si="9">F27+G27</f>
        <v>0</v>
      </c>
      <c r="I27" s="100"/>
      <c r="J27" s="102"/>
    </row>
    <row r="28" s="57" customFormat="1" customHeight="1" spans="1:10">
      <c r="A28" s="72"/>
      <c r="B28" s="73" t="s">
        <v>32</v>
      </c>
      <c r="C28" s="74">
        <f>SUM(C26)</f>
        <v>0</v>
      </c>
      <c r="D28" s="74">
        <f t="shared" ref="D28:E28" si="10">SUM(D26)</f>
        <v>0</v>
      </c>
      <c r="E28" s="74">
        <f t="shared" si="10"/>
        <v>0</v>
      </c>
      <c r="F28" s="74">
        <f>SUM(F26:F27)</f>
        <v>0</v>
      </c>
      <c r="G28" s="74">
        <f>SUM(G26:G27)</f>
        <v>0</v>
      </c>
      <c r="H28" s="74">
        <f t="shared" ref="H28" si="11">SUM(H26:H27)</f>
        <v>0</v>
      </c>
      <c r="I28" s="103"/>
      <c r="J28" s="104"/>
    </row>
    <row r="29" customHeight="1" spans="1:10">
      <c r="A29" s="68">
        <v>6</v>
      </c>
      <c r="B29" s="69" t="s">
        <v>33</v>
      </c>
      <c r="C29" s="70">
        <v>0</v>
      </c>
      <c r="D29" s="71"/>
      <c r="E29" s="70">
        <f t="shared" si="7"/>
        <v>0</v>
      </c>
      <c r="F29" s="70">
        <v>0</v>
      </c>
      <c r="G29" s="70">
        <v>0</v>
      </c>
      <c r="H29" s="70">
        <f t="shared" si="8"/>
        <v>0</v>
      </c>
      <c r="I29" s="100"/>
      <c r="J29" s="105" t="s">
        <v>34</v>
      </c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8"/>
        <v>0</v>
      </c>
      <c r="I30" s="100"/>
      <c r="J30" s="10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8"/>
        <v>0</v>
      </c>
      <c r="I31" s="100"/>
      <c r="J31" s="107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8"/>
        <v>0</v>
      </c>
      <c r="I32" s="100"/>
      <c r="J32" s="107"/>
    </row>
    <row r="33" s="57" customFormat="1" customHeight="1" spans="1:10">
      <c r="A33" s="72"/>
      <c r="B33" s="73" t="s">
        <v>35</v>
      </c>
      <c r="C33" s="74">
        <f>SUM(C29)</f>
        <v>0</v>
      </c>
      <c r="D33" s="74">
        <f t="shared" ref="D33:E33" si="12">SUM(D29)</f>
        <v>0</v>
      </c>
      <c r="E33" s="74">
        <f t="shared" si="12"/>
        <v>0</v>
      </c>
      <c r="F33" s="74">
        <f>SUM(F29:F32)</f>
        <v>0</v>
      </c>
      <c r="G33" s="74">
        <f t="shared" ref="G33:H33" si="13">SUM(G29:G32)</f>
        <v>0</v>
      </c>
      <c r="H33" s="74">
        <f t="shared" si="13"/>
        <v>0</v>
      </c>
      <c r="I33" s="103"/>
      <c r="J33" s="108"/>
    </row>
    <row r="34" ht="42" customHeight="1" spans="1:10">
      <c r="A34" s="81">
        <v>7</v>
      </c>
      <c r="B34" s="82" t="s">
        <v>36</v>
      </c>
      <c r="C34" s="83">
        <v>0</v>
      </c>
      <c r="D34" s="81"/>
      <c r="E34" s="83">
        <f t="shared" si="7"/>
        <v>0</v>
      </c>
      <c r="F34" s="70">
        <v>886.1</v>
      </c>
      <c r="G34" s="70">
        <v>0</v>
      </c>
      <c r="H34" s="70">
        <f t="shared" si="8"/>
        <v>886.1</v>
      </c>
      <c r="I34" s="109" t="s">
        <v>37</v>
      </c>
      <c r="J34" s="110"/>
    </row>
    <row r="35" customHeight="1" spans="1:10">
      <c r="A35" s="84"/>
      <c r="B35" s="85"/>
      <c r="C35" s="86"/>
      <c r="D35" s="84"/>
      <c r="E35" s="86"/>
      <c r="F35" s="70">
        <v>232</v>
      </c>
      <c r="G35" s="70">
        <v>0</v>
      </c>
      <c r="H35" s="70">
        <f t="shared" si="8"/>
        <v>232</v>
      </c>
      <c r="I35" s="100" t="s">
        <v>38</v>
      </c>
      <c r="J35" s="111"/>
    </row>
    <row r="36" customHeight="1" spans="1:10">
      <c r="A36" s="84"/>
      <c r="B36" s="85"/>
      <c r="C36" s="86"/>
      <c r="D36" s="84"/>
      <c r="E36" s="86"/>
      <c r="F36" s="70">
        <v>766</v>
      </c>
      <c r="G36" s="70">
        <v>0</v>
      </c>
      <c r="H36" s="70">
        <f t="shared" si="8"/>
        <v>766</v>
      </c>
      <c r="I36" s="100" t="s">
        <v>39</v>
      </c>
      <c r="J36" s="111"/>
    </row>
    <row r="37" customHeight="1" spans="1:10">
      <c r="A37" s="84"/>
      <c r="B37" s="85"/>
      <c r="C37" s="86"/>
      <c r="D37" s="84"/>
      <c r="E37" s="86"/>
      <c r="F37" s="70">
        <v>484.64</v>
      </c>
      <c r="G37" s="70">
        <v>0</v>
      </c>
      <c r="H37" s="70">
        <f t="shared" si="8"/>
        <v>484.64</v>
      </c>
      <c r="I37" s="100" t="s">
        <v>40</v>
      </c>
      <c r="J37" s="111"/>
    </row>
    <row r="38" customFormat="1" customHeight="1" spans="1:10">
      <c r="A38" s="87"/>
      <c r="B38" s="88"/>
      <c r="C38" s="89"/>
      <c r="D38" s="87"/>
      <c r="E38" s="89"/>
      <c r="F38" s="70">
        <v>749</v>
      </c>
      <c r="G38" s="70">
        <v>0</v>
      </c>
      <c r="H38" s="70">
        <f t="shared" si="8"/>
        <v>749</v>
      </c>
      <c r="I38" s="100" t="s">
        <v>41</v>
      </c>
      <c r="J38" s="111"/>
    </row>
    <row r="39" s="57" customFormat="1" customHeight="1" spans="1:10">
      <c r="A39" s="72"/>
      <c r="B39" s="73" t="s">
        <v>42</v>
      </c>
      <c r="C39" s="74">
        <f>SUM(C34)</f>
        <v>0</v>
      </c>
      <c r="D39" s="74">
        <f t="shared" ref="D39:E39" si="14">SUM(D34)</f>
        <v>0</v>
      </c>
      <c r="E39" s="74">
        <f t="shared" si="14"/>
        <v>0</v>
      </c>
      <c r="F39" s="74">
        <f>SUM(F34:F38)</f>
        <v>3117.74</v>
      </c>
      <c r="G39" s="74">
        <f t="shared" ref="G39:H39" si="15">SUM(G34:G37)</f>
        <v>0</v>
      </c>
      <c r="H39" s="74">
        <f>SUM(H34:H38)</f>
        <v>3117.74</v>
      </c>
      <c r="I39" s="103"/>
      <c r="J39" s="112"/>
    </row>
    <row r="40" customHeight="1" spans="1:10">
      <c r="A40" s="68">
        <v>8</v>
      </c>
      <c r="B40" s="69" t="s">
        <v>43</v>
      </c>
      <c r="C40" s="70">
        <v>0</v>
      </c>
      <c r="D40" s="71"/>
      <c r="E40" s="70">
        <f>C40*D40</f>
        <v>0</v>
      </c>
      <c r="F40" s="70">
        <v>0</v>
      </c>
      <c r="G40" s="70">
        <v>0</v>
      </c>
      <c r="H40" s="70">
        <f>F40+G40</f>
        <v>0</v>
      </c>
      <c r="I40" s="100"/>
      <c r="J40" s="106" t="s">
        <v>44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>F41+G41</f>
        <v>0</v>
      </c>
      <c r="I41" s="100"/>
      <c r="J41" s="107"/>
    </row>
    <row r="42" s="57" customFormat="1" customHeight="1" spans="1:10">
      <c r="A42" s="72"/>
      <c r="B42" s="73" t="s">
        <v>45</v>
      </c>
      <c r="C42" s="74">
        <f>SUM(C40)</f>
        <v>0</v>
      </c>
      <c r="D42" s="74">
        <f t="shared" ref="D42:E42" si="16">SUM(D40)</f>
        <v>0</v>
      </c>
      <c r="E42" s="74">
        <f t="shared" si="16"/>
        <v>0</v>
      </c>
      <c r="F42" s="74">
        <f>SUM(F40:F41)</f>
        <v>0</v>
      </c>
      <c r="G42" s="74">
        <f t="shared" ref="G42:H42" si="17">SUM(G40:G41)</f>
        <v>0</v>
      </c>
      <c r="H42" s="74">
        <f t="shared" si="17"/>
        <v>0</v>
      </c>
      <c r="I42" s="103"/>
      <c r="J42" s="108"/>
    </row>
    <row r="43" customHeight="1" spans="1:10">
      <c r="A43" s="68">
        <v>9</v>
      </c>
      <c r="B43" s="69" t="s">
        <v>46</v>
      </c>
      <c r="C43" s="70">
        <v>0</v>
      </c>
      <c r="D43" s="71"/>
      <c r="E43" s="70">
        <f>C43*D43</f>
        <v>0</v>
      </c>
      <c r="F43" s="70">
        <v>0</v>
      </c>
      <c r="G43" s="70">
        <v>0</v>
      </c>
      <c r="H43" s="70">
        <f>F43+G43</f>
        <v>0</v>
      </c>
      <c r="I43" s="100"/>
      <c r="J43" s="105" t="s">
        <v>47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>F44+G44</f>
        <v>0</v>
      </c>
      <c r="I44" s="100"/>
      <c r="J44" s="102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>F45+G45</f>
        <v>0</v>
      </c>
      <c r="I45" s="100"/>
      <c r="J45" s="102"/>
    </row>
    <row r="46" s="57" customFormat="1" customHeight="1" spans="1:10">
      <c r="A46" s="72"/>
      <c r="B46" s="73" t="s">
        <v>48</v>
      </c>
      <c r="C46" s="74">
        <f>SUM(C43)</f>
        <v>0</v>
      </c>
      <c r="D46" s="74">
        <f t="shared" ref="D46:E46" si="18">SUM(D43)</f>
        <v>0</v>
      </c>
      <c r="E46" s="74">
        <f t="shared" si="18"/>
        <v>0</v>
      </c>
      <c r="F46" s="74">
        <f>SUM(F43:F45)</f>
        <v>0</v>
      </c>
      <c r="G46" s="74">
        <f t="shared" ref="G46:H46" si="19">SUM(G43:G45)</f>
        <v>0</v>
      </c>
      <c r="H46" s="74">
        <f t="shared" si="19"/>
        <v>0</v>
      </c>
      <c r="I46" s="103"/>
      <c r="J46" s="104"/>
    </row>
    <row r="47" customHeight="1" spans="1:10">
      <c r="A47" s="75">
        <v>10</v>
      </c>
      <c r="B47" s="69" t="s">
        <v>49</v>
      </c>
      <c r="C47" s="70">
        <v>0</v>
      </c>
      <c r="D47" s="71"/>
      <c r="E47" s="70">
        <f>C47*D47</f>
        <v>0</v>
      </c>
      <c r="F47" s="70">
        <v>63</v>
      </c>
      <c r="G47" s="70">
        <v>0</v>
      </c>
      <c r="H47" s="70">
        <f>F47+G47</f>
        <v>63</v>
      </c>
      <c r="I47" s="100" t="s">
        <v>50</v>
      </c>
      <c r="J47" s="110"/>
    </row>
    <row r="48" customHeight="1" spans="1:10">
      <c r="A48" s="90"/>
      <c r="B48" s="69"/>
      <c r="C48" s="70"/>
      <c r="D48" s="71"/>
      <c r="E48" s="70"/>
      <c r="F48" s="70">
        <v>385</v>
      </c>
      <c r="G48" s="70">
        <v>0</v>
      </c>
      <c r="H48" s="70">
        <f t="shared" ref="H48:H53" si="20">F48+G48</f>
        <v>385</v>
      </c>
      <c r="I48" s="100" t="s">
        <v>51</v>
      </c>
      <c r="J48" s="111"/>
    </row>
    <row r="49" customHeight="1" spans="1:10">
      <c r="A49" s="90"/>
      <c r="B49" s="69"/>
      <c r="C49" s="70"/>
      <c r="D49" s="71"/>
      <c r="E49" s="70"/>
      <c r="F49" s="70">
        <v>0</v>
      </c>
      <c r="G49" s="70">
        <v>0</v>
      </c>
      <c r="H49" s="70">
        <f t="shared" si="20"/>
        <v>0</v>
      </c>
      <c r="I49" s="100"/>
      <c r="J49" s="111"/>
    </row>
    <row r="50" customHeight="1" spans="1:10">
      <c r="A50" s="90"/>
      <c r="B50" s="69"/>
      <c r="C50" s="70"/>
      <c r="D50" s="71"/>
      <c r="E50" s="70"/>
      <c r="F50" s="70">
        <v>0</v>
      </c>
      <c r="G50" s="70">
        <v>0</v>
      </c>
      <c r="H50" s="70">
        <f t="shared" si="20"/>
        <v>0</v>
      </c>
      <c r="I50" s="100"/>
      <c r="J50" s="111"/>
    </row>
    <row r="51" customHeight="1" spans="1:10">
      <c r="A51" s="90"/>
      <c r="B51" s="69"/>
      <c r="C51" s="70"/>
      <c r="D51" s="71"/>
      <c r="E51" s="70"/>
      <c r="F51" s="70">
        <v>0</v>
      </c>
      <c r="G51" s="70">
        <v>0</v>
      </c>
      <c r="H51" s="70">
        <f t="shared" si="20"/>
        <v>0</v>
      </c>
      <c r="I51" s="100"/>
      <c r="J51" s="111"/>
    </row>
    <row r="52" customHeight="1" spans="1:10">
      <c r="A52" s="90"/>
      <c r="B52" s="69"/>
      <c r="C52" s="70"/>
      <c r="D52" s="71"/>
      <c r="E52" s="70"/>
      <c r="F52" s="70">
        <v>0</v>
      </c>
      <c r="G52" s="70">
        <v>0</v>
      </c>
      <c r="H52" s="70">
        <f t="shared" si="20"/>
        <v>0</v>
      </c>
      <c r="I52" s="100"/>
      <c r="J52" s="111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20"/>
        <v>0</v>
      </c>
      <c r="I53" s="100"/>
      <c r="J53" s="111"/>
    </row>
    <row r="54" s="57" customFormat="1" customHeight="1" spans="1:10">
      <c r="A54" s="72"/>
      <c r="B54" s="73" t="s">
        <v>52</v>
      </c>
      <c r="C54" s="74">
        <f>SUM(C47)</f>
        <v>0</v>
      </c>
      <c r="D54" s="74">
        <f t="shared" ref="D54:E54" si="21">SUM(D47)</f>
        <v>0</v>
      </c>
      <c r="E54" s="74">
        <f t="shared" si="21"/>
        <v>0</v>
      </c>
      <c r="F54" s="74">
        <f>SUM(F47:F53)</f>
        <v>448</v>
      </c>
      <c r="G54" s="74">
        <f t="shared" ref="G54:H54" si="22">SUM(G47:G53)</f>
        <v>0</v>
      </c>
      <c r="H54" s="74">
        <f t="shared" si="22"/>
        <v>448</v>
      </c>
      <c r="I54" s="103"/>
      <c r="J54" s="112"/>
    </row>
    <row r="55" customHeight="1" spans="1:10">
      <c r="A55" s="72"/>
      <c r="B55" s="73" t="s">
        <v>53</v>
      </c>
      <c r="C55" s="74">
        <f>SUM(C54,C46,C42,C39,C33,C28,C25,C21,C16,C13)</f>
        <v>0</v>
      </c>
      <c r="D55" s="74">
        <f t="shared" ref="D55:H55" si="23">SUM(D54,D46,D42,D39,D33,D28,D25,D21,D16,D13)</f>
        <v>0</v>
      </c>
      <c r="E55" s="74">
        <f t="shared" si="23"/>
        <v>0</v>
      </c>
      <c r="F55" s="74">
        <f t="shared" si="23"/>
        <v>3764.74</v>
      </c>
      <c r="G55" s="74">
        <f t="shared" si="23"/>
        <v>0</v>
      </c>
      <c r="H55" s="74">
        <f t="shared" si="23"/>
        <v>3987.74</v>
      </c>
      <c r="I55" s="103"/>
      <c r="J55" s="113"/>
    </row>
    <row r="59" customHeight="1" spans="1:9">
      <c r="A59" s="91" t="s">
        <v>54</v>
      </c>
      <c r="B59" s="92"/>
      <c r="C59" s="93" t="s">
        <v>55</v>
      </c>
      <c r="D59" s="93"/>
      <c r="E59" s="93" t="s">
        <v>56</v>
      </c>
      <c r="F59" s="93"/>
      <c r="G59" s="93" t="s">
        <v>57</v>
      </c>
      <c r="H59" s="93"/>
      <c r="I59" s="114" t="s">
        <v>58</v>
      </c>
    </row>
    <row r="60" customHeight="1" spans="1:9">
      <c r="A60" s="94">
        <f>E55</f>
        <v>0</v>
      </c>
      <c r="B60" s="95"/>
      <c r="C60" s="95">
        <f>H55</f>
        <v>3987.74</v>
      </c>
      <c r="D60" s="95"/>
      <c r="E60" s="95">
        <f>F55</f>
        <v>3764.74</v>
      </c>
      <c r="F60" s="95"/>
      <c r="G60" s="95">
        <f>G55</f>
        <v>0</v>
      </c>
      <c r="H60" s="95"/>
      <c r="I60" s="115">
        <f>A60-C60</f>
        <v>-3987.74</v>
      </c>
    </row>
    <row r="62" customHeight="1" spans="1:9">
      <c r="A62" s="96" t="s">
        <v>59</v>
      </c>
      <c r="B62" s="97"/>
      <c r="C62" s="98" t="s">
        <v>60</v>
      </c>
      <c r="D62" s="96"/>
      <c r="E62" s="96" t="s">
        <v>61</v>
      </c>
      <c r="F62" s="96"/>
      <c r="G62" s="96" t="s">
        <v>62</v>
      </c>
      <c r="H62" s="96"/>
      <c r="I62" s="9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4"/>
    <mergeCell ref="A26:A27"/>
    <mergeCell ref="A29:A32"/>
    <mergeCell ref="A34:A38"/>
    <mergeCell ref="A40:A41"/>
    <mergeCell ref="A43:A45"/>
    <mergeCell ref="A47:A53"/>
    <mergeCell ref="B6:B7"/>
    <mergeCell ref="B8:B12"/>
    <mergeCell ref="B14:B15"/>
    <mergeCell ref="B17:B20"/>
    <mergeCell ref="B22:B24"/>
    <mergeCell ref="B26:B27"/>
    <mergeCell ref="B29:B32"/>
    <mergeCell ref="B34:B38"/>
    <mergeCell ref="B40:B41"/>
    <mergeCell ref="B43:B45"/>
    <mergeCell ref="B47:B53"/>
    <mergeCell ref="C8:C12"/>
    <mergeCell ref="C14:C15"/>
    <mergeCell ref="C17:C20"/>
    <mergeCell ref="C22:C24"/>
    <mergeCell ref="C26:C27"/>
    <mergeCell ref="C29:C32"/>
    <mergeCell ref="C34:C38"/>
    <mergeCell ref="C40:C41"/>
    <mergeCell ref="C43:C45"/>
    <mergeCell ref="C47:C53"/>
    <mergeCell ref="D8:D12"/>
    <mergeCell ref="D14:D15"/>
    <mergeCell ref="D17:D20"/>
    <mergeCell ref="D22:D24"/>
    <mergeCell ref="D26:D27"/>
    <mergeCell ref="D29:D32"/>
    <mergeCell ref="D34:D38"/>
    <mergeCell ref="D40:D41"/>
    <mergeCell ref="D43:D45"/>
    <mergeCell ref="D47:D53"/>
    <mergeCell ref="E8:E12"/>
    <mergeCell ref="E14:E15"/>
    <mergeCell ref="E17:E20"/>
    <mergeCell ref="E22:E24"/>
    <mergeCell ref="E26:E27"/>
    <mergeCell ref="E29:E32"/>
    <mergeCell ref="E34:E38"/>
    <mergeCell ref="E40:E41"/>
    <mergeCell ref="E43:E45"/>
    <mergeCell ref="E47:E53"/>
    <mergeCell ref="J4:J5"/>
    <mergeCell ref="J6:J7"/>
    <mergeCell ref="J8:J13"/>
    <mergeCell ref="J14:J16"/>
    <mergeCell ref="J17:J21"/>
    <mergeCell ref="J22:J25"/>
    <mergeCell ref="J26:J28"/>
    <mergeCell ref="J29:J33"/>
    <mergeCell ref="J34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topLeftCell="A31" workbookViewId="0">
      <selection activeCell="M42" sqref="M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9"/>
    </row>
    <row r="6" ht="20.1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40"/>
    </row>
    <row r="7" ht="20.1" customHeight="1" spans="2:11">
      <c r="B7" s="8"/>
      <c r="C7" s="9"/>
      <c r="D7" s="10" t="s">
        <v>72</v>
      </c>
      <c r="E7" s="10"/>
      <c r="F7" s="11" t="s">
        <v>73</v>
      </c>
      <c r="G7" s="11"/>
      <c r="H7" s="10" t="s">
        <v>74</v>
      </c>
      <c r="I7" s="41"/>
      <c r="J7" s="42">
        <v>43080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75</v>
      </c>
      <c r="I8" s="43"/>
      <c r="J8" s="15" t="s">
        <v>76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77</v>
      </c>
      <c r="E10" s="19" t="s">
        <v>78</v>
      </c>
      <c r="F10" s="20"/>
      <c r="G10" s="21" t="s">
        <v>79</v>
      </c>
      <c r="H10" s="20" t="s">
        <v>80</v>
      </c>
      <c r="I10" s="19" t="s">
        <v>81</v>
      </c>
      <c r="J10" s="20"/>
      <c r="K10" s="21" t="s">
        <v>82</v>
      </c>
    </row>
    <row r="11" ht="20.1" customHeight="1" spans="2:11">
      <c r="B11" s="22">
        <v>1</v>
      </c>
      <c r="C11" s="23"/>
      <c r="D11" s="24" t="s">
        <v>83</v>
      </c>
      <c r="E11" s="22" t="s">
        <v>84</v>
      </c>
      <c r="F11" s="23"/>
      <c r="G11" s="25">
        <v>1540</v>
      </c>
      <c r="H11" s="25">
        <v>1540</v>
      </c>
      <c r="I11" s="45"/>
      <c r="J11" s="46"/>
      <c r="K11" s="47" t="s">
        <v>85</v>
      </c>
    </row>
    <row r="12" ht="20.1" customHeight="1" spans="2:11">
      <c r="B12" s="22"/>
      <c r="C12" s="23"/>
      <c r="D12" s="26"/>
      <c r="E12" s="27"/>
      <c r="F12" s="28"/>
      <c r="G12" s="25">
        <v>60</v>
      </c>
      <c r="H12" s="25">
        <v>60</v>
      </c>
      <c r="I12" s="45"/>
      <c r="J12" s="46"/>
      <c r="K12" s="47" t="s">
        <v>86</v>
      </c>
    </row>
    <row r="13" ht="20.1" customHeight="1" spans="2:11">
      <c r="B13" s="22"/>
      <c r="C13" s="23"/>
      <c r="D13" s="26"/>
      <c r="E13" s="27"/>
      <c r="F13" s="28"/>
      <c r="G13" s="25">
        <v>51.5</v>
      </c>
      <c r="H13" s="25">
        <v>51.5</v>
      </c>
      <c r="I13" s="45"/>
      <c r="J13" s="46"/>
      <c r="K13" s="47" t="s">
        <v>87</v>
      </c>
    </row>
    <row r="14" ht="20.1" customHeight="1" spans="2:11">
      <c r="B14" s="22">
        <v>2</v>
      </c>
      <c r="C14" s="23"/>
      <c r="D14" s="29"/>
      <c r="E14" s="30" t="s">
        <v>88</v>
      </c>
      <c r="F14" s="30"/>
      <c r="G14" s="25">
        <v>35</v>
      </c>
      <c r="H14" s="25">
        <v>35</v>
      </c>
      <c r="I14" s="45"/>
      <c r="J14" s="46"/>
      <c r="K14" s="47" t="s">
        <v>89</v>
      </c>
    </row>
    <row r="15" ht="20.1" customHeight="1" spans="2:11">
      <c r="B15" s="22"/>
      <c r="C15" s="23"/>
      <c r="D15" s="29"/>
      <c r="E15" s="27"/>
      <c r="F15" s="28"/>
      <c r="G15" s="25">
        <v>5</v>
      </c>
      <c r="H15" s="25">
        <v>5</v>
      </c>
      <c r="I15" s="45"/>
      <c r="J15" s="46"/>
      <c r="K15" s="47" t="s">
        <v>90</v>
      </c>
    </row>
    <row r="16" ht="20.1" customHeight="1" spans="2:11">
      <c r="B16" s="22"/>
      <c r="C16" s="23"/>
      <c r="D16" s="29"/>
      <c r="E16" s="27"/>
      <c r="F16" s="28"/>
      <c r="G16" s="25">
        <v>22.8</v>
      </c>
      <c r="H16" s="25">
        <v>22.8</v>
      </c>
      <c r="I16" s="45"/>
      <c r="J16" s="46"/>
      <c r="K16" s="47" t="s">
        <v>91</v>
      </c>
    </row>
    <row r="17" ht="20.1" customHeight="1" spans="2:11">
      <c r="B17" s="22"/>
      <c r="C17" s="23"/>
      <c r="D17" s="29"/>
      <c r="E17" s="27"/>
      <c r="F17" s="28"/>
      <c r="G17" s="25">
        <v>34.7</v>
      </c>
      <c r="H17" s="25">
        <v>34.7</v>
      </c>
      <c r="I17" s="45"/>
      <c r="J17" s="46"/>
      <c r="K17" s="47" t="s">
        <v>92</v>
      </c>
    </row>
    <row r="18" ht="20.1" customHeight="1" spans="2:11">
      <c r="B18" s="22"/>
      <c r="C18" s="23"/>
      <c r="D18" s="29"/>
      <c r="E18" s="27"/>
      <c r="F18" s="28"/>
      <c r="G18" s="25">
        <v>20</v>
      </c>
      <c r="H18" s="25">
        <v>20</v>
      </c>
      <c r="I18" s="45"/>
      <c r="J18" s="46"/>
      <c r="K18" s="47" t="s">
        <v>93</v>
      </c>
    </row>
    <row r="19" ht="20.1" customHeight="1" spans="2:11">
      <c r="B19" s="22"/>
      <c r="C19" s="23"/>
      <c r="D19" s="29"/>
      <c r="E19" s="27"/>
      <c r="F19" s="28"/>
      <c r="G19" s="25">
        <v>40</v>
      </c>
      <c r="H19" s="25">
        <v>40</v>
      </c>
      <c r="I19" s="45"/>
      <c r="J19" s="46"/>
      <c r="K19" s="47" t="s">
        <v>94</v>
      </c>
    </row>
    <row r="20" ht="20.1" customHeight="1" spans="2:11">
      <c r="B20" s="22">
        <v>3</v>
      </c>
      <c r="C20" s="23"/>
      <c r="D20" s="29"/>
      <c r="E20" s="22" t="s">
        <v>95</v>
      </c>
      <c r="F20" s="23"/>
      <c r="G20" s="25">
        <v>262</v>
      </c>
      <c r="H20" s="25">
        <v>262</v>
      </c>
      <c r="I20" s="45"/>
      <c r="J20" s="46"/>
      <c r="K20" s="47" t="s">
        <v>96</v>
      </c>
    </row>
    <row r="21" ht="20.1" customHeight="1" spans="2:11">
      <c r="B21" s="22">
        <v>4</v>
      </c>
      <c r="C21" s="23"/>
      <c r="D21" s="29"/>
      <c r="E21" s="22" t="s">
        <v>97</v>
      </c>
      <c r="F21" s="23"/>
      <c r="G21" s="25">
        <v>35</v>
      </c>
      <c r="H21" s="25">
        <v>35</v>
      </c>
      <c r="I21" s="45"/>
      <c r="J21" s="46"/>
      <c r="K21" s="47" t="s">
        <v>98</v>
      </c>
    </row>
    <row r="22" ht="20.1" customHeight="1" spans="2:11">
      <c r="B22" s="22"/>
      <c r="C22" s="23"/>
      <c r="D22" s="26"/>
      <c r="E22" s="27"/>
      <c r="F22" s="28"/>
      <c r="G22" s="25">
        <v>37</v>
      </c>
      <c r="H22" s="25">
        <v>37</v>
      </c>
      <c r="I22" s="45"/>
      <c r="J22" s="46"/>
      <c r="K22" s="47" t="s">
        <v>99</v>
      </c>
    </row>
    <row r="23" ht="20.1" customHeight="1" spans="2:11">
      <c r="B23" s="22"/>
      <c r="C23" s="23"/>
      <c r="D23" s="26"/>
      <c r="E23" s="27"/>
      <c r="F23" s="28"/>
      <c r="G23" s="25">
        <v>54</v>
      </c>
      <c r="H23" s="25">
        <v>54</v>
      </c>
      <c r="I23" s="45"/>
      <c r="J23" s="46"/>
      <c r="K23" s="47" t="s">
        <v>100</v>
      </c>
    </row>
    <row r="24" ht="20.1" customHeight="1" spans="2:11">
      <c r="B24" s="22"/>
      <c r="C24" s="23"/>
      <c r="D24" s="26"/>
      <c r="E24" s="27"/>
      <c r="F24" s="28"/>
      <c r="G24" s="25">
        <v>47</v>
      </c>
      <c r="H24" s="25">
        <v>47</v>
      </c>
      <c r="I24" s="45"/>
      <c r="J24" s="46"/>
      <c r="K24" s="47" t="s">
        <v>101</v>
      </c>
    </row>
    <row r="25" ht="20.1" customHeight="1" spans="2:16">
      <c r="B25" s="22"/>
      <c r="C25" s="23"/>
      <c r="D25" s="26"/>
      <c r="E25" s="27"/>
      <c r="F25" s="28"/>
      <c r="G25" s="25">
        <v>41</v>
      </c>
      <c r="H25" s="25">
        <v>41</v>
      </c>
      <c r="I25" s="45"/>
      <c r="J25" s="46"/>
      <c r="K25" s="47" t="s">
        <v>102</v>
      </c>
      <c r="P25" t="s">
        <v>103</v>
      </c>
    </row>
    <row r="26" ht="20.1" customHeight="1" spans="2:11">
      <c r="B26" s="22"/>
      <c r="C26" s="23"/>
      <c r="D26" s="26"/>
      <c r="E26" s="27"/>
      <c r="F26" s="28"/>
      <c r="G26" s="25">
        <v>110</v>
      </c>
      <c r="H26" s="25">
        <v>110</v>
      </c>
      <c r="I26" s="45"/>
      <c r="J26" s="46"/>
      <c r="K26" s="47" t="s">
        <v>104</v>
      </c>
    </row>
    <row r="27" ht="20.1" customHeight="1" spans="2:11">
      <c r="B27" s="22"/>
      <c r="C27" s="23"/>
      <c r="D27" s="26"/>
      <c r="E27" s="27"/>
      <c r="F27" s="28"/>
      <c r="G27" s="25">
        <v>104</v>
      </c>
      <c r="H27" s="25">
        <v>104</v>
      </c>
      <c r="I27" s="45"/>
      <c r="J27" s="46"/>
      <c r="K27" s="47" t="s">
        <v>105</v>
      </c>
    </row>
    <row r="28" ht="20.1" customHeight="1" spans="2:11">
      <c r="B28" s="22">
        <v>5</v>
      </c>
      <c r="C28" s="23"/>
      <c r="D28" s="31" t="s">
        <v>49</v>
      </c>
      <c r="E28" s="30" t="s">
        <v>106</v>
      </c>
      <c r="F28" s="30"/>
      <c r="G28" s="25">
        <v>20</v>
      </c>
      <c r="H28" s="25">
        <v>20</v>
      </c>
      <c r="I28" s="45"/>
      <c r="J28" s="46"/>
      <c r="K28" s="47" t="s">
        <v>107</v>
      </c>
    </row>
    <row r="29" ht="20.1" customHeight="1" spans="2:11">
      <c r="B29" s="22">
        <v>7</v>
      </c>
      <c r="C29" s="23"/>
      <c r="D29" s="32"/>
      <c r="E29" s="30"/>
      <c r="F29" s="30"/>
      <c r="G29" s="25">
        <v>65</v>
      </c>
      <c r="H29" s="25">
        <v>65</v>
      </c>
      <c r="I29" s="45"/>
      <c r="J29" s="46"/>
      <c r="K29" s="47" t="s">
        <v>108</v>
      </c>
    </row>
    <row r="30" ht="20.1" customHeight="1" spans="2:11">
      <c r="B30" s="19" t="s">
        <v>53</v>
      </c>
      <c r="C30" s="33"/>
      <c r="D30" s="33"/>
      <c r="E30" s="33"/>
      <c r="F30" s="20"/>
      <c r="G30" s="34">
        <f>SUM(G11:G29)</f>
        <v>2584</v>
      </c>
      <c r="H30" s="34">
        <f>SUM(H11:H29)</f>
        <v>2584</v>
      </c>
      <c r="I30" s="48">
        <f>SUM(I11:J29)</f>
        <v>0</v>
      </c>
      <c r="J30" s="49"/>
      <c r="K30" s="50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1"/>
      <c r="K31" s="16"/>
    </row>
    <row r="32" ht="20.1" customHeight="1" spans="2:11">
      <c r="B32" s="21" t="s">
        <v>80</v>
      </c>
      <c r="C32" s="21"/>
      <c r="D32" s="21"/>
      <c r="E32" s="21"/>
      <c r="F32" s="21"/>
      <c r="G32" s="21" t="s">
        <v>109</v>
      </c>
      <c r="H32" s="21"/>
      <c r="I32" s="21"/>
      <c r="J32" s="21"/>
      <c r="K32" s="21" t="s">
        <v>110</v>
      </c>
    </row>
    <row r="33" ht="20.1" customHeight="1" spans="2:11">
      <c r="B33" s="35">
        <f>H30</f>
        <v>2584</v>
      </c>
      <c r="C33" s="35"/>
      <c r="D33" s="35"/>
      <c r="E33" s="35"/>
      <c r="F33" s="35"/>
      <c r="G33" s="35">
        <f>I30</f>
        <v>0</v>
      </c>
      <c r="H33" s="35"/>
      <c r="I33" s="35"/>
      <c r="J33" s="35"/>
      <c r="K33" s="52">
        <f>SUM(B33:J33)</f>
        <v>2584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111</v>
      </c>
      <c r="C35" s="16"/>
      <c r="D35" s="16"/>
      <c r="E35" s="16"/>
      <c r="F35" s="16" t="s">
        <v>60</v>
      </c>
      <c r="G35" s="16" t="s">
        <v>112</v>
      </c>
      <c r="H35" s="16"/>
      <c r="I35" s="16"/>
      <c r="J35" s="16" t="s">
        <v>62</v>
      </c>
      <c r="K35" s="16"/>
    </row>
    <row r="38" ht="18.75" spans="1:11">
      <c r="A38" s="2" t="s">
        <v>113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64</v>
      </c>
      <c r="E40" s="6"/>
      <c r="F40" s="7" t="str">
        <f>F5</f>
        <v>岑余</v>
      </c>
      <c r="G40" s="7"/>
      <c r="H40" s="6" t="s">
        <v>66</v>
      </c>
      <c r="I40" s="5"/>
      <c r="J40" s="7" t="str">
        <f>J5</f>
        <v>业务助理</v>
      </c>
      <c r="K40" s="39"/>
    </row>
    <row r="41" ht="20.1" customHeight="1" spans="2:11">
      <c r="B41" s="8"/>
      <c r="C41" s="9"/>
      <c r="D41" s="10" t="s">
        <v>68</v>
      </c>
      <c r="E41" s="10"/>
      <c r="F41" s="11" t="str">
        <f>F6</f>
        <v>成都-宝鸡-西安</v>
      </c>
      <c r="G41" s="11"/>
      <c r="H41" s="10" t="s">
        <v>70</v>
      </c>
      <c r="I41" s="9"/>
      <c r="J41" s="11" t="str">
        <f>J6</f>
        <v>成都事业部</v>
      </c>
      <c r="K41" s="40"/>
    </row>
    <row r="42" ht="20.1" customHeight="1" spans="2:11">
      <c r="B42" s="8"/>
      <c r="C42" s="9"/>
      <c r="D42" s="10" t="s">
        <v>72</v>
      </c>
      <c r="E42" s="10"/>
      <c r="F42" s="11" t="str">
        <f>F7</f>
        <v>12月3日-9日</v>
      </c>
      <c r="G42" s="11"/>
      <c r="H42" s="10" t="s">
        <v>74</v>
      </c>
      <c r="I42" s="41"/>
      <c r="J42" s="53">
        <f>J7</f>
        <v>43080</v>
      </c>
      <c r="K42" s="54"/>
    </row>
    <row r="43" ht="20.1" customHeight="1" spans="2:11">
      <c r="B43" s="12"/>
      <c r="C43" s="13"/>
      <c r="D43" s="14"/>
      <c r="E43" s="14"/>
      <c r="F43" s="15"/>
      <c r="G43" s="15"/>
      <c r="H43" s="14" t="s">
        <v>75</v>
      </c>
      <c r="I43" s="43"/>
      <c r="J43" s="15" t="str">
        <f>J8</f>
        <v>HMP-171204-STY562</v>
      </c>
      <c r="K43" s="44"/>
    </row>
    <row r="44" ht="20.1" customHeight="1"/>
    <row r="45" ht="20.1" customHeight="1" spans="2:11">
      <c r="B45" s="30"/>
      <c r="C45" s="30"/>
      <c r="D45" s="36" t="s">
        <v>114</v>
      </c>
      <c r="E45" s="30" t="s">
        <v>115</v>
      </c>
      <c r="F45" s="30"/>
      <c r="G45" s="25" t="s">
        <v>116</v>
      </c>
      <c r="H45" s="25" t="s">
        <v>117</v>
      </c>
      <c r="I45" s="25" t="s">
        <v>53</v>
      </c>
      <c r="J45" s="25"/>
      <c r="K45" s="55" t="s">
        <v>82</v>
      </c>
    </row>
    <row r="46" ht="20.1" customHeight="1" spans="2:11">
      <c r="B46" s="30">
        <v>1</v>
      </c>
      <c r="C46" s="30"/>
      <c r="D46" s="37"/>
      <c r="E46" s="30"/>
      <c r="F46" s="30"/>
      <c r="G46" s="25">
        <v>100</v>
      </c>
      <c r="H46" s="25">
        <v>5</v>
      </c>
      <c r="I46" s="45">
        <f>G46*H46</f>
        <v>500</v>
      </c>
      <c r="J46" s="46"/>
      <c r="K46" s="56" t="s">
        <v>118</v>
      </c>
    </row>
    <row r="47" ht="20.1" customHeight="1" spans="2:11">
      <c r="B47" s="30">
        <v>2</v>
      </c>
      <c r="C47" s="30"/>
      <c r="D47" s="37"/>
      <c r="E47" s="30"/>
      <c r="F47" s="30"/>
      <c r="G47" s="25">
        <v>200</v>
      </c>
      <c r="H47" s="25">
        <v>1</v>
      </c>
      <c r="I47" s="45">
        <f t="shared" ref="I47:I48" si="0">G47*H47</f>
        <v>200</v>
      </c>
      <c r="J47" s="46"/>
      <c r="K47" s="56" t="s">
        <v>119</v>
      </c>
    </row>
    <row r="48" ht="20.1" customHeight="1" spans="2:11">
      <c r="B48" s="30">
        <v>3</v>
      </c>
      <c r="C48" s="30"/>
      <c r="D48" s="37"/>
      <c r="E48" s="30"/>
      <c r="F48" s="30"/>
      <c r="G48" s="25">
        <v>0</v>
      </c>
      <c r="H48" s="25">
        <v>2</v>
      </c>
      <c r="I48" s="45">
        <f t="shared" si="0"/>
        <v>0</v>
      </c>
      <c r="J48" s="46"/>
      <c r="K48" s="56"/>
    </row>
    <row r="49" ht="20.1" customHeight="1" spans="2:11">
      <c r="B49" s="19" t="s">
        <v>53</v>
      </c>
      <c r="C49" s="33"/>
      <c r="D49" s="33"/>
      <c r="E49" s="33"/>
      <c r="F49" s="20"/>
      <c r="G49" s="34"/>
      <c r="H49" s="34">
        <f>SUM(H31:H48)</f>
        <v>8</v>
      </c>
      <c r="I49" s="48">
        <f>SUM(I46:J48)</f>
        <v>700</v>
      </c>
      <c r="J49" s="49"/>
      <c r="K49" s="50"/>
    </row>
    <row r="50" ht="20.1" customHeight="1" spans="2:11">
      <c r="B50" s="16" t="s">
        <v>111</v>
      </c>
      <c r="C50" s="16"/>
      <c r="D50" s="16"/>
      <c r="E50" s="16"/>
      <c r="F50" s="16" t="s">
        <v>60</v>
      </c>
      <c r="G50" s="16" t="s">
        <v>112</v>
      </c>
      <c r="H50" s="16"/>
      <c r="I50" s="16"/>
      <c r="J50" s="16" t="s">
        <v>62</v>
      </c>
      <c r="K50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1"/>
    <mergeCell ref="D28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2017-12-11T07:26:24Z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