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<sst xmlns="http://schemas.openxmlformats.org/spreadsheetml/2006/main" count="122" uniqueCount="96">
  <si>
    <t>【借款报销单】</t>
  </si>
  <si>
    <t>团号：KMJB-180118-JDA294</t>
  </si>
  <si>
    <t>会议日期：1月18-22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</si>
  <si>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</si>
  <si>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</si>
  <si>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</si>
  <si>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</si>
  <si>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</si>
  <si>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</si>
  <si>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</si>
  <si>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</si>
  <si>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</si>
  <si>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</si>
  <si>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</si>
  <si>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</si>
  <si>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</si>
  <si>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</si>
  <si>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</si>
  <si>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</si>
  <si>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</si>
  <si>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</si>
  <si>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</si>
  <si>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</si>
  <si>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</si>
  <si>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</si>
  <si>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</si>
  <si>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</si>
  <si>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</si>
  <si>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</si>
  <si>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</si>
  <si>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</si>
  <si>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</si>
  <si>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</si>
  <si>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</si>
  <si>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</si>
  <si>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</si>
  <si>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</si>
  <si>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</si>
  <si>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</si>
  <si>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</si>
  <si>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</si>
  <si>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</si>
  <si>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临时增加古北水镇游船费用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</si>
  <si>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</si>
  <si>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</si>
  <si>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</si>
  <si>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</si>
  <si>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</si>
  <si>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</si>
  <si>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</si>
  <si>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借款人：曹园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</si>
  <si>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</si>
  <si>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</si>
  <si>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</si>
  <si>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</si>
  <si>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</si>
  <si>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</si>
  <si>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</si>
  <si>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客户经理</t>
  </si>
  <si>
    <t>发生地:</t>
  </si>
  <si>
    <t>北京</t>
  </si>
  <si>
    <t>部门:</t>
  </si>
  <si>
    <t>医药2部B组</t>
  </si>
  <si>
    <t>发生日期:</t>
  </si>
  <si>
    <t>2019年4月19日-21日</t>
  </si>
  <si>
    <t>报销日期:</t>
  </si>
  <si>
    <t>团号:</t>
  </si>
  <si>
    <t>HMJB-190419-HCZ294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</si>
  <si>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</si>
  <si>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</si>
  <si>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</si>
  <si>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</si>
  <si>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</si>
  <si>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</si>
  <si>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</si>
  <si>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</si>
  <si>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</si>
  <si>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</si>
  <si>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</si>
  <si>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</si>
  <si>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</si>
  <si>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</si>
  <si>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</si>
  <si>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</si>
  <si>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</si>
  <si>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</si>
  <si>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</si>
  <si>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业务经理</t>
  </si>
  <si>
    <t>会奖2部B组</t>
  </si>
  <si>
    <t>出差城市</t>
  </si>
  <si>
    <t>出差起止日期</t>
  </si>
  <si>
    <t>每天金额</t>
  </si>
  <si>
    <t>天数</t>
  </si>
  <si>
    <t>平日</t>
  </si>
  <si>
    <t>4月20日，21日</t>
  </si>
  <si>
    <t>周末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</si>
</sst>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0" borderId="19" applyNumberFormat="0" applyFon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4" fillId="36" borderId="21" applyNumberFormat="0" applyAlignment="0" applyProtection="0">
      <alignment vertical="center"/>
    </xf>
    <xf numFmtId="0" fontId="25" fillId="36" borderId="16" applyNumberFormat="0" applyAlignment="0" applyProtection="0">
      <alignment vertical="center"/>
    </xf>
    <xf numFmtId="0" fontId="26" fillId="37" borderId="22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top" wrapText="1"/>
    </xf>
    <xf numFmtId="0" fontId="3" fillId="2" borderId="15" xfId="50" applyFont="1" applyFill="1" applyBorder="1" applyAlignment="1">
      <alignment horizontal="center" vertical="top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98" zoomScaleNormal="100" zoomScaleSheetLayoutView="98" topLeftCell="A46" workbookViewId="0">
      <selection activeCell="B62" sqref="B62"/>
    </sheetView>
  </sheetViews>
  <sheetFormatPr defaultColWidth="9" defaultRowHeight="21" customHeight="1"/>
  <cols>
    <col min="1" max="1" width="9" style="56"/>
    <col min="2" max="2" width="16.7583333333333" customWidth="1"/>
    <col min="3" max="3" width="12.875" style="57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0</v>
      </c>
      <c r="D45" s="69"/>
      <c r="E45" s="68">
        <f t="shared" si="2"/>
        <v>0</v>
      </c>
      <c r="F45" s="68">
        <v>80</v>
      </c>
      <c r="G45" s="68">
        <v>0</v>
      </c>
      <c r="H45" s="68">
        <f t="shared" si="0"/>
        <v>80</v>
      </c>
      <c r="I45" s="89" t="s">
        <v>42</v>
      </c>
      <c r="J45" s="97"/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9">F46+G46</f>
        <v>0</v>
      </c>
      <c r="I46" s="89"/>
      <c r="J46" s="98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89"/>
      <c r="J47" s="98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89"/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8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8"/>
    </row>
    <row r="52" s="55" customFormat="1" customHeight="1" spans="1:10">
      <c r="A52" s="70"/>
      <c r="B52" s="71" t="s">
        <v>43</v>
      </c>
      <c r="C52" s="72">
        <f>SUM(C45)</f>
        <v>0</v>
      </c>
      <c r="D52" s="72">
        <f t="shared" ref="D52:E52" si="20">SUM(D45)</f>
        <v>0</v>
      </c>
      <c r="E52" s="72">
        <f t="shared" si="20"/>
        <v>0</v>
      </c>
      <c r="F52" s="72">
        <f>SUM(F45:F51)</f>
        <v>80</v>
      </c>
      <c r="G52" s="72">
        <f t="shared" ref="G52:H52" si="21">SUM(G45:G51)</f>
        <v>0</v>
      </c>
      <c r="H52" s="72">
        <f t="shared" si="21"/>
        <v>80</v>
      </c>
      <c r="I52" s="92"/>
      <c r="J52" s="99"/>
    </row>
    <row r="53" customHeight="1" spans="1:10">
      <c r="A53" s="70"/>
      <c r="B53" s="71" t="s">
        <v>44</v>
      </c>
      <c r="C53" s="72">
        <f>SUM(C52,C44,C40,C37,C32,C27,C24,C21,C16,C13)</f>
        <v>0</v>
      </c>
      <c r="D53" s="72">
        <f t="shared" ref="D53:H53" si="22">SUM(D52,D44,D40,D37,D32,D27,D24,D21,D16,D13)</f>
        <v>0</v>
      </c>
      <c r="E53" s="72">
        <f t="shared" si="22"/>
        <v>0</v>
      </c>
      <c r="F53" s="72">
        <f t="shared" si="22"/>
        <v>80</v>
      </c>
      <c r="G53" s="72">
        <f t="shared" si="22"/>
        <v>0</v>
      </c>
      <c r="H53" s="72">
        <f t="shared" si="22"/>
        <v>80</v>
      </c>
      <c r="I53" s="92"/>
      <c r="J53" s="100"/>
    </row>
    <row r="57" customHeight="1" spans="1:9">
      <c r="A57" s="80" t="s">
        <v>45</v>
      </c>
      <c r="B57" s="81"/>
      <c r="C57" s="82" t="s">
        <v>46</v>
      </c>
      <c r="D57" s="82"/>
      <c r="E57" s="82" t="s">
        <v>47</v>
      </c>
      <c r="F57" s="82"/>
      <c r="G57" s="82" t="s">
        <v>48</v>
      </c>
      <c r="H57" s="82"/>
      <c r="I57" s="101" t="s">
        <v>49</v>
      </c>
    </row>
    <row r="58" customHeight="1" spans="1:9">
      <c r="A58" s="83">
        <f>E53</f>
        <v>0</v>
      </c>
      <c r="B58" s="84"/>
      <c r="C58" s="84">
        <f>H53</f>
        <v>80</v>
      </c>
      <c r="D58" s="84"/>
      <c r="E58" s="84">
        <f>F53</f>
        <v>80</v>
      </c>
      <c r="F58" s="84"/>
      <c r="G58" s="84">
        <f>G53</f>
        <v>0</v>
      </c>
      <c r="H58" s="84"/>
      <c r="I58" s="102">
        <f>A58-C58</f>
        <v>-80</v>
      </c>
    </row>
    <row r="60" customHeight="1" spans="1:9">
      <c r="A60" s="58" t="s">
        <v>50</v>
      </c>
      <c r="B60" s="85"/>
      <c r="C60" s="86" t="s">
        <v>51</v>
      </c>
      <c r="D60" s="87"/>
      <c r="E60" s="87" t="s">
        <v>52</v>
      </c>
      <c r="F60" s="87"/>
      <c r="G60" s="87" t="s">
        <v>53</v>
      </c>
      <c r="H60" s="87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view="pageBreakPreview" zoomScale="93" zoomScaleNormal="100" zoomScaleSheetLayoutView="93" workbookViewId="0">
      <selection activeCell="O14" sqref="O14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7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8"/>
    </row>
    <row r="7" ht="20.1" customHeight="1" spans="2:11">
      <c r="B7" s="8"/>
      <c r="C7" s="9"/>
      <c r="D7" s="10" t="s">
        <v>63</v>
      </c>
      <c r="E7" s="10"/>
      <c r="F7" s="12" t="s">
        <v>64</v>
      </c>
      <c r="G7" s="11"/>
      <c r="H7" s="10" t="s">
        <v>65</v>
      </c>
      <c r="I7" s="39"/>
      <c r="J7" s="40">
        <v>43602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41"/>
      <c r="J8" s="16" t="s">
        <v>67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3"/>
      <c r="J11" s="44"/>
      <c r="K11" s="45" t="s">
        <v>76</v>
      </c>
    </row>
    <row r="12" ht="20.1" customHeight="1" spans="2:11">
      <c r="B12" s="23">
        <v>2</v>
      </c>
      <c r="C12" s="24"/>
      <c r="D12" s="27"/>
      <c r="E12" s="28" t="s">
        <v>77</v>
      </c>
      <c r="F12" s="28"/>
      <c r="G12" s="26">
        <v>233</v>
      </c>
      <c r="H12" s="26">
        <v>233</v>
      </c>
      <c r="I12" s="43"/>
      <c r="J12" s="44"/>
      <c r="K12" s="45" t="s">
        <v>78</v>
      </c>
    </row>
    <row r="13" ht="20.1" customHeight="1" spans="2:11">
      <c r="B13" s="23">
        <v>3</v>
      </c>
      <c r="C13" s="24"/>
      <c r="D13" s="27"/>
      <c r="E13" s="23" t="s">
        <v>79</v>
      </c>
      <c r="F13" s="24"/>
      <c r="G13" s="26">
        <v>800</v>
      </c>
      <c r="H13" s="26">
        <v>800</v>
      </c>
      <c r="I13" s="43"/>
      <c r="J13" s="44"/>
      <c r="K13" s="45" t="s">
        <v>76</v>
      </c>
    </row>
    <row r="14" ht="20.1" customHeight="1" spans="2:11">
      <c r="B14" s="23">
        <v>4</v>
      </c>
      <c r="C14" s="24"/>
      <c r="D14" s="27"/>
      <c r="E14" s="23" t="s">
        <v>80</v>
      </c>
      <c r="F14" s="24"/>
      <c r="G14" s="26">
        <v>71</v>
      </c>
      <c r="H14" s="26">
        <v>71</v>
      </c>
      <c r="I14" s="43"/>
      <c r="J14" s="44"/>
      <c r="K14" s="45" t="s">
        <v>81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3"/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3"/>
      <c r="J16" s="44"/>
      <c r="K16" s="45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3"/>
      <c r="J17" s="44"/>
      <c r="K17" s="45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1104</v>
      </c>
      <c r="H18" s="31">
        <f>SUM(H11:H17)</f>
        <v>1104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1104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0">
        <f>SUM(B21:J21)</f>
        <v>1104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51</v>
      </c>
      <c r="G23" s="17" t="s">
        <v>85</v>
      </c>
      <c r="H23" s="17"/>
      <c r="I23" s="17"/>
      <c r="J23" s="17" t="s">
        <v>53</v>
      </c>
      <c r="K23" s="17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">
        <v>56</v>
      </c>
      <c r="G28" s="7"/>
      <c r="H28" s="6" t="s">
        <v>57</v>
      </c>
      <c r="I28" s="5"/>
      <c r="J28" s="7" t="s">
        <v>87</v>
      </c>
      <c r="K28" s="37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">
        <v>88</v>
      </c>
      <c r="K29" s="38"/>
    </row>
    <row r="30" ht="20.1" customHeight="1" spans="2:11">
      <c r="B30" s="8"/>
      <c r="C30" s="9"/>
      <c r="D30" s="10" t="s">
        <v>63</v>
      </c>
      <c r="E30" s="10"/>
      <c r="F30" s="11" t="s">
        <v>64</v>
      </c>
      <c r="G30" s="11"/>
      <c r="H30" s="10" t="s">
        <v>65</v>
      </c>
      <c r="I30" s="39"/>
      <c r="J30" s="40">
        <v>43591</v>
      </c>
      <c r="K30" s="38"/>
    </row>
    <row r="31" ht="17" customHeight="1" spans="2:11">
      <c r="B31" s="13"/>
      <c r="C31" s="14"/>
      <c r="D31" s="15"/>
      <c r="E31" s="15"/>
      <c r="F31" s="16"/>
      <c r="G31" s="16"/>
      <c r="H31" s="15" t="s">
        <v>66</v>
      </c>
      <c r="I31" s="41"/>
      <c r="J31" s="51" t="s">
        <v>67</v>
      </c>
      <c r="K31" s="52"/>
    </row>
    <row r="32" ht="20.1" customHeight="1"/>
    <row r="33" ht="20.1" customHeight="1" spans="2:11">
      <c r="B33" s="28"/>
      <c r="C33" s="28"/>
      <c r="D33" s="33" t="s">
        <v>89</v>
      </c>
      <c r="E33" s="28" t="s">
        <v>90</v>
      </c>
      <c r="F33" s="28"/>
      <c r="G33" s="26" t="s">
        <v>91</v>
      </c>
      <c r="H33" s="26" t="s">
        <v>92</v>
      </c>
      <c r="I33" s="26" t="s">
        <v>44</v>
      </c>
      <c r="J33" s="26"/>
      <c r="K33" s="53" t="s">
        <v>73</v>
      </c>
    </row>
    <row r="34" ht="20.1" customHeight="1" spans="2:11">
      <c r="B34" s="28">
        <v>1</v>
      </c>
      <c r="C34" s="28"/>
      <c r="D34" s="33" t="s">
        <v>60</v>
      </c>
      <c r="E34" s="34">
        <v>43574</v>
      </c>
      <c r="F34" s="28"/>
      <c r="G34" s="26">
        <v>100</v>
      </c>
      <c r="H34" s="26">
        <v>1</v>
      </c>
      <c r="I34" s="43">
        <f>G34*H34</f>
        <v>100</v>
      </c>
      <c r="J34" s="44"/>
      <c r="K34" s="54" t="s">
        <v>93</v>
      </c>
    </row>
    <row r="35" ht="20.1" customHeight="1" spans="2:11">
      <c r="B35" s="28">
        <v>2</v>
      </c>
      <c r="C35" s="28"/>
      <c r="D35" s="33" t="s">
        <v>60</v>
      </c>
      <c r="E35" s="34" t="s">
        <v>94</v>
      </c>
      <c r="F35" s="28"/>
      <c r="G35" s="26">
        <v>200</v>
      </c>
      <c r="H35" s="26">
        <v>2</v>
      </c>
      <c r="I35" s="43">
        <f>G35*H35</f>
        <v>400</v>
      </c>
      <c r="J35" s="44"/>
      <c r="K35" s="54" t="s">
        <v>95</v>
      </c>
    </row>
    <row r="36" ht="20.1" customHeight="1" spans="2:11">
      <c r="B36" s="28"/>
      <c r="C36" s="28"/>
      <c r="D36" s="35"/>
      <c r="E36" s="34"/>
      <c r="F36" s="28"/>
      <c r="G36" s="26"/>
      <c r="H36" s="26"/>
      <c r="I36" s="43"/>
      <c r="J36" s="44"/>
      <c r="K36" s="54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3</v>
      </c>
      <c r="I37" s="46">
        <f>SUM(I34:J36)</f>
        <v>500</v>
      </c>
      <c r="J37" s="47"/>
      <c r="K37" s="48"/>
    </row>
    <row r="38" ht="20.1" customHeight="1" spans="2:11">
      <c r="B38" s="17" t="s">
        <v>84</v>
      </c>
      <c r="C38" s="17"/>
      <c r="D38" s="17"/>
      <c r="E38" s="17"/>
      <c r="F38" s="17" t="s">
        <v>51</v>
      </c>
      <c r="G38" s="17" t="s">
        <v>85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2018-07-05T06:59:00Z</cp:lastPrinted>
  <dcterms:modified xsi:type="dcterms:W3CDTF">2019-05-17T07:51:50Z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