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filterPrivacy="1" codeName="ThisWorkbook" hidePivotFieldList="1"/>
  <xr:revisionPtr revIDLastSave="0" documentId="13_ncr:1_{B70BE49F-F445-C94B-A0A1-840CD5814A17}" xr6:coauthVersionLast="47" xr6:coauthVersionMax="47" xr10:uidLastSave="{00000000-0000-0000-0000-000000000000}"/>
  <bookViews>
    <workbookView xWindow="1920" yWindow="760" windowWidth="29400" windowHeight="174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14" l="1"/>
  <c r="P20" i="14"/>
  <c r="L15" i="14"/>
  <c r="L14" i="14"/>
  <c r="L13" i="14"/>
  <c r="P6" i="14" l="1"/>
  <c r="K6" i="14"/>
  <c r="Q6" i="14" s="1"/>
  <c r="G6" i="14"/>
  <c r="R6" i="14" l="1"/>
  <c r="P2" i="14" l="1"/>
  <c r="K2" i="14"/>
  <c r="Q2" i="14" s="1"/>
  <c r="G2" i="14"/>
  <c r="P4" i="14" l="1"/>
  <c r="Q4" i="14"/>
  <c r="R2" i="14"/>
  <c r="P10" i="14" l="1"/>
  <c r="P9" i="14"/>
  <c r="P8" i="14"/>
  <c r="P7" i="14"/>
  <c r="P5" i="14"/>
  <c r="Q10" i="14" l="1"/>
  <c r="K13" i="14"/>
  <c r="Q13" i="14" s="1"/>
  <c r="J13" i="14"/>
  <c r="I13" i="14"/>
  <c r="H13" i="14"/>
  <c r="G13" i="14"/>
  <c r="K16" i="14"/>
  <c r="Q16" i="14" s="1"/>
  <c r="J16" i="14"/>
  <c r="I16" i="14"/>
  <c r="H16" i="14"/>
  <c r="G16" i="14"/>
  <c r="K15" i="14"/>
  <c r="Q15" i="14" s="1"/>
  <c r="J15" i="14"/>
  <c r="P15" i="14" s="1"/>
  <c r="I15" i="14"/>
  <c r="H15" i="14"/>
  <c r="G15" i="14"/>
  <c r="C13" i="15" l="1"/>
  <c r="R10" i="14"/>
  <c r="K14" i="14" l="1"/>
  <c r="Q14" i="14" s="1"/>
  <c r="J14" i="14"/>
  <c r="I14" i="14"/>
  <c r="H14" i="14"/>
  <c r="G14" i="14"/>
  <c r="K9" i="14"/>
  <c r="Q9" i="14" s="1"/>
  <c r="G9" i="14"/>
  <c r="R9" i="14" l="1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 l="1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16" i="14"/>
  <c r="P16" i="14" s="1"/>
  <c r="K7" i="14"/>
  <c r="Q7" i="14" s="1"/>
  <c r="P12" i="14"/>
  <c r="K8" i="14"/>
  <c r="Q8" i="14" s="1"/>
  <c r="Q21" i="14"/>
  <c r="P21" i="14"/>
  <c r="P14" i="14" l="1"/>
  <c r="R15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21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G8" i="14"/>
  <c r="G7" i="14"/>
  <c r="K5" i="14"/>
  <c r="Q5" i="14" s="1"/>
  <c r="Q12" i="14" s="1"/>
  <c r="G5" i="14"/>
  <c r="R83" i="23" l="1"/>
  <c r="P13" i="14"/>
  <c r="P18" i="14" s="1"/>
  <c r="Q86" i="23"/>
  <c r="Q85" i="23"/>
  <c r="Q84" i="23"/>
  <c r="C16" i="15" l="1"/>
  <c r="C15" i="15"/>
  <c r="E16" i="15"/>
  <c r="E15" i="15"/>
  <c r="E14" i="15"/>
  <c r="E13" i="15"/>
  <c r="C12" i="15"/>
  <c r="E12" i="15"/>
  <c r="C11" i="15"/>
  <c r="E11" i="15"/>
  <c r="R5" i="14"/>
  <c r="R8" i="14"/>
  <c r="R7" i="14"/>
  <c r="C14" i="15" l="1"/>
  <c r="E17" i="15"/>
  <c r="C17" i="15"/>
  <c r="R12" i="14"/>
  <c r="R14" i="14" l="1"/>
  <c r="G20" i="15"/>
  <c r="R16" i="14" l="1"/>
  <c r="E18" i="15" l="1"/>
  <c r="C10" i="15"/>
  <c r="Q18" i="14" l="1"/>
  <c r="E10" i="15"/>
  <c r="C18" i="15"/>
  <c r="R4" i="14"/>
  <c r="R13" i="14" l="1"/>
  <c r="G13" i="15"/>
  <c r="R18" i="14" l="1"/>
  <c r="P23" i="14"/>
  <c r="C21" i="15" s="1"/>
  <c r="D10" i="15" l="1"/>
  <c r="D12" i="15"/>
  <c r="Q23" i="14"/>
  <c r="R23" i="14" s="1"/>
  <c r="R20" i="14"/>
  <c r="G14" i="15"/>
  <c r="G17" i="15"/>
  <c r="G18" i="15"/>
  <c r="G15" i="15" l="1"/>
  <c r="G16" i="15"/>
  <c r="G11" i="15"/>
  <c r="G10" i="15"/>
  <c r="G12" i="15"/>
  <c r="Q24" i="14" l="1"/>
  <c r="E22" i="15"/>
  <c r="Q26" i="14" l="1"/>
  <c r="Q25" i="14"/>
  <c r="E21" i="15"/>
  <c r="F20" i="15" l="1"/>
  <c r="C22" i="15" l="1"/>
  <c r="D20" i="15" s="1"/>
  <c r="P26" i="14"/>
  <c r="P25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24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<sst xmlns="http://schemas.openxmlformats.org/spreadsheetml/2006/main" count="8029" uniqueCount="3004">
  <si>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</si>
  <si>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</si>
  <si>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</si>
  <si>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</si>
  <si>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</si>
  <si>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</si>
  <si>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</si>
  <si>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</si>
  <si>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</si>
  <si>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</si>
  <si>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</si>
  <si>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</si>
  <si>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</si>
  <si>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</si>
  <si>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</si>
  <si>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</si>
  <si>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</si>
  <si>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</si>
  <si>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</si>
  <si>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</si>
  <si>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</si>
  <si>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</si>
  <si>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</si>
  <si>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</si>
  <si>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</si>
  <si>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</si>
  <si>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</si>
  <si>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</si>
  <si>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</si>
  <si>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</si>
  <si>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</si>
  <si>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</si>
  <si>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</si>
  <si>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</si>
  <si>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</si>
  <si>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</si>
  <si>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</si>
  <si>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</si>
  <si>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</si>
  <si>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</si>
  <si>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</si>
  <si>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</si>
  <si>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</si>
  <si>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</si>
  <si>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</si>
  <si>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</si>
  <si>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</si>
  <si>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</si>
  <si>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</si>
  <si>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</si>
  <si>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</si>
  <si>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</si>
  <si>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</si>
  <si>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</si>
  <si>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</si>
  <si>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</si>
  <si>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</si>
  <si>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</si>
  <si>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</si>
  <si>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</si>
  <si>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</si>
  <si>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</si>
  <si>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</si>
  <si>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</si>
  <si>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</si>
  <si>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</si>
  <si>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</si>
  <si>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</si>
  <si>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</si>
  <si>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</si>
  <si>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</si>
  <si>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</si>
  <si>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</si>
  <si>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</si>
  <si>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</si>
  <si>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</si>
  <si>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</si>
  <si>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</si>
  <si>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</si>
  <si>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</si>
  <si>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</si>
  <si>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</si>
  <si>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</si>
  <si>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</si>
  <si>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</si>
  <si>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</si>
  <si>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</si>
  <si>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</si>
  <si>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</si>
  <si>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</si>
  <si>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</si>
  <si>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</si>
  <si>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</si>
  <si>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</si>
  <si>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</si>
  <si>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</si>
  <si>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</si>
  <si>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</si>
  <si>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</si>
  <si>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</si>
  <si>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</si>
  <si>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</si>
  <si>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</si>
  <si>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</si>
  <si>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</si>
  <si>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</si>
  <si>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</si>
  <si>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</si>
  <si>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</si>
  <si>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</si>
  <si>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</si>
  <si>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</si>
  <si>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</si>
  <si>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</si>
  <si>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</si>
  <si>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</si>
  <si>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</si>
  <si>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</si>
  <si>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</si>
  <si>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</si>
  <si>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</si>
  <si>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</si>
  <si>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</si>
  <si>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</si>
  <si>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</si>
  <si>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</si>
  <si>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</si>
  <si>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</si>
  <si>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</si>
  <si>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</si>
  <si>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</si>
  <si>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</si>
  <si>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</si>
  <si>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</si>
  <si>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</si>
  <si>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</si>
  <si>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</si>
  <si>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</si>
  <si>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</si>
  <si>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</si>
  <si>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</si>
  <si>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</si>
  <si>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</si>
  <si>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</si>
  <si>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</si>
  <si>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</si>
  <si>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</si>
  <si>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</si>
  <si>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</si>
  <si>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</si>
  <si>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</si>
  <si>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</si>
  <si>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</si>
  <si>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</si>
  <si>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</si>
  <si>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</si>
  <si>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</si>
  <si>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</si>
  <si>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</si>
  <si>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</si>
  <si>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</si>
  <si>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</si>
  <si>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</si>
  <si>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</si>
  <si>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</si>
  <si>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</si>
  <si>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</si>
  <si>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</si>
  <si>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</si>
  <si>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</si>
  <si>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</si>
  <si>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</si>
  <si>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</si>
  <si>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</si>
  <si>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</si>
  <si>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</si>
  <si>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</si>
  <si>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</si>
  <si>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</si>
  <si>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</si>
  <si>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</si>
  <si>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</si>
  <si>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</si>
  <si>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</si>
  <si>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</si>
  <si>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</si>
  <si>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</si>
  <si>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</si>
  <si>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</si>
  <si>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</si>
  <si>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</si>
  <si>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</si>
  <si>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</si>
  <si>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</si>
  <si>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</si>
  <si>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</si>
  <si>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</si>
  <si>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</si>
  <si>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</si>
  <si>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</si>
  <si>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</si>
  <si>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</si>
  <si>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</si>
  <si>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</si>
  <si>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</si>
  <si>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</si>
  <si>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</si>
  <si>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</si>
  <si>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</si>
  <si>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</si>
  <si>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</si>
  <si>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</si>
  <si>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</si>
  <si>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</si>
  <si>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</si>
  <si>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</si>
  <si>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</si>
  <si>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</si>
  <si>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</si>
  <si>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</si>
  <si>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</si>
  <si>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</si>
  <si>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</si>
  <si>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</si>
  <si>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</si>
  <si>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</si>
  <si>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</si>
  <si>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</si>
  <si>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</si>
  <si>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</si>
  <si>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</si>
  <si>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</si>
  <si>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</si>
  <si>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</si>
  <si>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</si>
  <si>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</si>
  <si>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</si>
  <si>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</si>
  <si>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</si>
  <si>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</si>
  <si>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</si>
  <si>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</si>
  <si>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</si>
  <si>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</si>
  <si>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</si>
  <si>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</si>
  <si>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</si>
  <si>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</si>
  <si>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</si>
  <si>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</si>
  <si>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</si>
  <si>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</si>
  <si>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</si>
  <si>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</si>
  <si>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</si>
  <si>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</si>
  <si>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</si>
  <si>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</si>
  <si>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</si>
  <si>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</si>
  <si>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</si>
  <si>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</si>
  <si>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</si>
  <si>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</si>
  <si>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</si>
  <si>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</si>
  <si>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</si>
  <si>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</si>
  <si>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</si>
  <si>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</si>
  <si>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</si>
  <si>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</si>
  <si>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</si>
  <si>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</si>
  <si>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</si>
  <si>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</si>
  <si>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</si>
  <si>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</si>
  <si>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</si>
  <si>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</si>
  <si>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</si>
  <si>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</si>
  <si>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</si>
  <si>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</si>
  <si>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</si>
  <si>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</si>
  <si>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</si>
  <si>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</si>
  <si>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</si>
  <si>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</si>
  <si>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</si>
  <si>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</si>
  <si>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</si>
  <si>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</si>
  <si>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</si>
  <si>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</si>
  <si>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</si>
  <si>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</si>
  <si>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</si>
  <si>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</si>
  <si>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</si>
  <si>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</si>
  <si>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</si>
  <si>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</si>
  <si>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</si>
  <si>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</si>
  <si>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</si>
  <si>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</si>
  <si>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</si>
  <si>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</si>
  <si>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</si>
  <si>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</si>
  <si>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</si>
  <si>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</si>
  <si>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</si>
  <si>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</si>
  <si>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</si>
  <si>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</si>
  <si>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</si>
  <si>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</si>
  <si>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</si>
  <si>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</si>
  <si>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</si>
  <si>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</si>
  <si>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</si>
  <si>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</si>
  <si>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</si>
  <si>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</si>
  <si>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</si>
  <si>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</si>
  <si>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</si>
  <si>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</si>
  <si>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</si>
  <si>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</si>
  <si>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</si>
  <si>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</si>
  <si>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</si>
  <si>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</si>
  <si>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</si>
  <si>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</si>
  <si>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</si>
  <si>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</si>
  <si>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</si>
  <si>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</si>
  <si>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</si>
  <si>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</si>
  <si>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</si>
  <si>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</si>
  <si>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</si>
  <si>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</si>
  <si>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</si>
  <si>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</si>
  <si>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</si>
  <si>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</si>
  <si>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</si>
  <si>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</si>
  <si>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</si>
  <si>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</si>
  <si>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</si>
  <si>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</si>
  <si>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</si>
  <si>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</si>
  <si>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</si>
  <si>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</si>
  <si>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</si>
  <si>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</si>
  <si>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</si>
  <si>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</si>
  <si>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</si>
  <si>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</si>
  <si>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</si>
  <si>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</si>
  <si>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</si>
  <si>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</si>
  <si>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</si>
  <si>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</si>
  <si>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</si>
  <si>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</si>
  <si>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</si>
  <si>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</si>
  <si>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</si>
  <si>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</si>
  <si>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</si>
  <si>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</si>
  <si>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</si>
  <si>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</si>
  <si>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</si>
  <si>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</si>
  <si>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</si>
  <si>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</si>
  <si>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</si>
  <si>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</si>
  <si>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</si>
  <si>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</si>
  <si>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</si>
  <si>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</si>
  <si>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</si>
  <si>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</si>
  <si>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</si>
  <si>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</si>
  <si>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</si>
  <si>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</si>
  <si>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</si>
  <si>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</si>
  <si>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</si>
  <si>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</si>
  <si>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</si>
  <si>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</si>
  <si>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</si>
  <si>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</si>
  <si>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</si>
  <si>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</si>
  <si>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</si>
  <si>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</si>
  <si>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</si>
  <si>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</si>
  <si>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</si>
  <si>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</si>
  <si>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</si>
  <si>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</si>
  <si>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</si>
  <si>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</si>
  <si>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</si>
  <si>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</si>
  <si>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</si>
  <si>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</si>
  <si>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</si>
  <si>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</si>
  <si>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</si>
  <si>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</si>
  <si>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</si>
  <si>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</si>
  <si>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</si>
  <si>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</si>
  <si>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</si>
  <si>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</si>
  <si>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</si>
  <si>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</si>
  <si>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</si>
  <si>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</si>
  <si>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</si>
  <si>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</si>
  <si>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</si>
  <si>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</si>
  <si>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</si>
  <si>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</si>
  <si>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</si>
  <si>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</si>
  <si>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</si>
  <si>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</si>
  <si>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</si>
  <si>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</si>
  <si>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</si>
  <si>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</si>
  <si>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</si>
  <si>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</si>
  <si>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</si>
  <si>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</si>
  <si>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</si>
  <si>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</si>
  <si>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</si>
  <si>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</si>
  <si>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</si>
  <si>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</si>
  <si>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</si>
  <si>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</si>
  <si>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</si>
  <si>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</si>
  <si>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</si>
  <si>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</si>
  <si>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</si>
  <si>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</si>
  <si>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</si>
  <si>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</si>
  <si>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</si>
  <si>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</si>
  <si>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</si>
  <si>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</si>
  <si>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</si>
  <si>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</si>
  <si>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</si>
  <si>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</si>
  <si>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</si>
  <si>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</si>
  <si>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</si>
  <si>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</si>
  <si>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</si>
  <si>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</si>
  <si>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</si>
  <si>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</si>
  <si>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</si>
  <si>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</si>
  <si>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</si>
  <si>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</si>
  <si>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</si>
  <si>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</si>
  <si>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</si>
  <si>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</si>
  <si>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</si>
  <si>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</si>
  <si>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</si>
  <si>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</si>
  <si>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</si>
  <si>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</si>
  <si>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</si>
  <si>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</si>
  <si>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</si>
  <si>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</si>
  <si>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</si>
  <si>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</si>
  <si>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</si>
  <si>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</si>
  <si>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</si>
  <si>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</si>
  <si>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</si>
  <si>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</si>
  <si>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</si>
  <si>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</si>
  <si>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</si>
  <si>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</si>
  <si>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</si>
  <si>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</si>
  <si>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</si>
  <si>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</si>
  <si>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</si>
  <si>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</si>
  <si>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</si>
  <si>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</si>
  <si>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</si>
  <si>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</si>
  <si>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</si>
  <si>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</si>
  <si>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</si>
  <si>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</si>
  <si>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</si>
  <si>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</si>
  <si>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</si>
  <si>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</si>
  <si>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</si>
  <si>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</si>
  <si>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</si>
  <si>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</si>
  <si>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</si>
  <si>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</si>
  <si>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</si>
  <si>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</si>
  <si>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</si>
  <si>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</si>
  <si>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</si>
  <si>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</si>
  <si>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</si>
  <si>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</si>
  <si>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</si>
  <si>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</si>
  <si>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</si>
  <si>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</si>
  <si>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</si>
  <si>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</si>
  <si>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</si>
  <si>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</si>
  <si>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</si>
  <si>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</si>
  <si>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</si>
  <si>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</si>
  <si>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</si>
  <si>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</si>
  <si>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</si>
  <si>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</si>
  <si>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</si>
  <si>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</si>
  <si>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</si>
  <si>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</si>
  <si>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</si>
  <si>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</si>
  <si>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</si>
  <si>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</si>
  <si>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</si>
  <si>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</si>
  <si>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</si>
  <si>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</si>
  <si>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</si>
  <si>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</si>
  <si>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</si>
  <si>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</si>
  <si>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</si>
  <si>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</si>
  <si>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</si>
  <si>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</si>
  <si>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</si>
  <si>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</si>
  <si>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</si>
  <si>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</si>
  <si>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</si>
  <si>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</si>
  <si>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</si>
  <si>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</si>
  <si>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</si>
  <si>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</si>
  <si>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</si>
  <si>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</si>
  <si>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</si>
  <si>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</si>
  <si>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</si>
  <si>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</si>
  <si>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</si>
  <si>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</si>
  <si>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</si>
  <si>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</si>
  <si>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</si>
  <si>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</si>
  <si>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</si>
  <si>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</si>
  <si>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</si>
  <si>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</si>
  <si>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</si>
  <si>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</si>
  <si>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</si>
  <si>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</si>
  <si>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</si>
  <si>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</si>
  <si>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</si>
  <si>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</si>
  <si>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</si>
  <si>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</si>
  <si>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</si>
  <si>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</si>
  <si>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</si>
  <si>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</si>
  <si>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</si>
  <si>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</si>
  <si>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</si>
  <si>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</si>
  <si>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</si>
  <si>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</si>
  <si>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</si>
  <si>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</si>
  <si>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</si>
  <si>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</si>
  <si>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</si>
  <si>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</si>
  <si>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</si>
  <si>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</si>
  <si>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</si>
  <si>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</si>
  <si>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</si>
  <si>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</si>
  <si>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</si>
  <si>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</si>
  <si>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</si>
  <si>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</si>
  <si>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</si>
  <si>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</si>
  <si>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</si>
  <si>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</si>
  <si>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</si>
  <si>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</si>
  <si>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</si>
  <si>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</si>
  <si>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</si>
  <si>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</si>
  <si>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</si>
  <si>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</si>
  <si>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</si>
  <si>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</si>
  <si>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</si>
  <si>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</si>
  <si>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</si>
  <si>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</si>
  <si>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</si>
  <si>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</si>
  <si>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</si>
  <si>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</si>
  <si>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</si>
  <si>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</si>
  <si>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</si>
  <si>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</si>
  <si>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</si>
  <si>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</si>
  <si>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</si>
  <si>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</si>
  <si>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</si>
  <si>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</si>
  <si>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</si>
  <si>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</si>
  <si>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</si>
  <si>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</si>
  <si>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</si>
  <si>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</si>
  <si>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</si>
  <si>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</si>
  <si>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</si>
  <si>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</si>
  <si>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</si>
  <si>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</si>
  <si>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</si>
  <si>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</si>
  <si>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</si>
  <si>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</si>
  <si>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</si>
  <si>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</si>
  <si>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</si>
  <si>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</si>
  <si>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</si>
  <si>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</si>
  <si>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</si>
  <si>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</si>
  <si>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</si>
  <si>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</si>
  <si>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</si>
  <si>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</si>
  <si>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</si>
  <si>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</si>
  <si>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</si>
  <si>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</si>
  <si>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</si>
  <si>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</si>
  <si>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</si>
  <si>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</si>
  <si>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</si>
  <si>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</si>
  <si>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</si>
  <si>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</si>
  <si>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</si>
  <si>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</si>
  <si>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</si>
  <si>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</si>
  <si>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</si>
  <si>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</si>
  <si>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</si>
  <si>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</si>
  <si>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</si>
  <si>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</si>
  <si>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</si>
  <si>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</si>
  <si>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</si>
  <si>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</si>
  <si>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</si>
  <si>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</si>
  <si>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</si>
  <si>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</si>
  <si>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</si>
  <si>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</si>
  <si>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</si>
  <si>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</si>
  <si>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</si>
  <si>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</si>
  <si>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</si>
  <si>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</si>
  <si>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</si>
  <si>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</si>
  <si>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</si>
  <si>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</si>
  <si>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</si>
  <si>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</si>
  <si>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</si>
  <si>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</si>
  <si>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</si>
  <si>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</si>
  <si>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</si>
  <si>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</si>
  <si>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</si>
  <si>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</si>
  <si>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</si>
  <si>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</si>
  <si>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</si>
  <si>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</si>
  <si>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</si>
  <si>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</si>
  <si>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</si>
  <si>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</si>
  <si>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</si>
  <si>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</si>
  <si>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</si>
  <si>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</si>
  <si>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</si>
  <si>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</si>
  <si>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</si>
  <si>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</si>
  <si>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</si>
  <si>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</si>
  <si>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</si>
  <si>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</si>
  <si>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</si>
  <si>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</si>
  <si>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</si>
  <si>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</si>
  <si>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</si>
  <si>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</si>
  <si>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</si>
  <si>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</si>
  <si>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</si>
  <si>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</si>
  <si>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</si>
  <si>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</si>
  <si>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</si>
  <si>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</si>
  <si>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</si>
  <si>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</si>
  <si>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</si>
  <si>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</si>
  <si>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</si>
  <si>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</si>
  <si>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</si>
  <si>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</si>
  <si>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</si>
  <si>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</si>
  <si>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</si>
  <si>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</si>
  <si>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</si>
  <si>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</si>
  <si>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</si>
  <si>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</si>
  <si>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</si>
  <si>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</si>
  <si>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</si>
  <si>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</si>
  <si>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</si>
  <si>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</si>
  <si>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</si>
  <si>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</si>
  <si>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</si>
  <si>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</si>
  <si>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</si>
  <si>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</si>
  <si>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</si>
  <si>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</si>
  <si>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</si>
  <si>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</si>
  <si>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</si>
  <si>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</si>
  <si>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</si>
  <si>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</si>
  <si>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</si>
  <si>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</si>
  <si>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</si>
  <si>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</si>
  <si>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</si>
  <si>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</si>
  <si>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</si>
  <si>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</si>
  <si>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</si>
  <si>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</si>
  <si>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</si>
  <si>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</si>
  <si>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</si>
  <si>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</si>
  <si>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</si>
  <si>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</si>
  <si>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</si>
  <si>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</si>
  <si>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</si>
  <si>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</si>
  <si>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</si>
  <si>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</si>
  <si>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</si>
  <si>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</si>
  <si>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</si>
  <si>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</si>
  <si>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</si>
  <si>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</si>
  <si>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</si>
  <si>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</si>
  <si>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</si>
  <si>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</si>
  <si>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</si>
  <si>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</si>
  <si>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</si>
  <si>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</si>
  <si>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</si>
  <si>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</si>
  <si>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</si>
  <si>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</si>
  <si>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</si>
  <si>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</si>
  <si>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</si>
  <si>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</si>
  <si>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</si>
  <si>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</si>
  <si>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</si>
  <si>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</si>
  <si>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</si>
  <si>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</si>
  <si>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</si>
  <si>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</si>
  <si>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</si>
  <si>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</si>
  <si>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</si>
  <si>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</si>
  <si>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</si>
  <si>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</si>
  <si>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</si>
  <si>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</si>
  <si>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</si>
  <si>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</si>
  <si>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</si>
  <si>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</si>
  <si>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</si>
  <si>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</si>
  <si>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</si>
  <si>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</si>
  <si>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</si>
  <si>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</si>
  <si>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</si>
  <si>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</si>
  <si>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</si>
  <si>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</si>
  <si>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</si>
  <si>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</si>
  <si>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</si>
  <si>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</si>
  <si>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</si>
  <si>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</si>
  <si>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</si>
  <si>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</si>
  <si>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</si>
  <si>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</si>
  <si>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</si>
  <si>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</si>
  <si>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</si>
  <si>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</si>
  <si>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</si>
  <si>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</si>
  <si>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</si>
  <si>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</si>
  <si>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</si>
  <si>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</si>
  <si>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</si>
  <si>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</si>
  <si>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</si>
  <si>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</si>
  <si>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</si>
  <si>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</si>
  <si>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</si>
  <si>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</si>
  <si>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</si>
  <si>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</si>
  <si>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</si>
  <si>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</si>
  <si>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</si>
  <si>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</si>
  <si>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</si>
  <si>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</si>
  <si>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</si>
  <si>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</si>
  <si>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</si>
  <si>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</si>
  <si>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</si>
  <si>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</si>
  <si>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</si>
  <si>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</si>
  <si>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</si>
  <si>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</si>
  <si>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</si>
  <si>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</si>
  <si>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</si>
  <si>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</si>
  <si>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</si>
  <si>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</si>
  <si>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</si>
  <si>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</si>
  <si>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</si>
  <si>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</si>
  <si>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</si>
  <si>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</si>
  <si>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</si>
  <si>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</si>
  <si>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</si>
  <si>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</si>
  <si>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</si>
  <si>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</si>
  <si>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</si>
  <si>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</si>
  <si>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</si>
  <si>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</si>
  <si>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</si>
  <si>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</si>
  <si>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</si>
  <si>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</si>
  <si>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</si>
  <si>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</si>
  <si>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</si>
  <si>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</si>
  <si>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</si>
  <si>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</si>
  <si>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</si>
  <si>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</si>
  <si>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</si>
  <si>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</si>
  <si>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</si>
  <si>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</si>
  <si>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</si>
  <si>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</si>
  <si>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</si>
  <si>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</si>
  <si>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</si>
  <si>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</si>
  <si>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</si>
  <si>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</si>
  <si>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</si>
  <si>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</si>
  <si>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</si>
  <si>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</si>
  <si>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</si>
  <si>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</si>
  <si>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</si>
  <si>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</si>
  <si>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</si>
  <si>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</si>
  <si>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</si>
  <si>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</si>
  <si>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</si>
  <si>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</si>
  <si>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</si>
  <si>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</si>
  <si>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</si>
  <si>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</si>
  <si>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</si>
  <si>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</si>
  <si>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</si>
  <si>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</si>
  <si>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</si>
  <si>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</si>
  <si>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</si>
  <si>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</si>
  <si>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</si>
  <si>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</si>
  <si>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</si>
  <si>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</si>
  <si>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</si>
  <si>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</si>
  <si>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</si>
  <si>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</si>
  <si>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</si>
  <si>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</si>
  <si>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</si>
  <si>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</si>
  <si>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</si>
  <si>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</si>
  <si>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</si>
  <si>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</si>
  <si>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</si>
  <si>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</si>
  <si>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</si>
  <si>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</si>
  <si>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</si>
  <si>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</si>
  <si>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</si>
  <si>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</si>
  <si>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</si>
  <si>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</si>
  <si>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</si>
  <si>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</si>
  <si>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</si>
  <si>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</si>
  <si>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</si>
  <si>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</si>
  <si>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</si>
  <si>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</si>
  <si>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</si>
  <si>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</si>
  <si>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</si>
  <si>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</si>
  <si>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</si>
  <si>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</si>
  <si>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</si>
  <si>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</si>
  <si>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</si>
  <si>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</si>
  <si>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</si>
  <si>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</si>
  <si>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</si>
  <si>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</si>
  <si>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</si>
  <si>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</si>
  <si>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</si>
  <si>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</si>
  <si>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</si>
  <si>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</si>
  <si>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</si>
  <si>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</si>
  <si>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</si>
  <si>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</si>
  <si>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</si>
  <si>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</si>
  <si>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</si>
  <si>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</si>
  <si>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</si>
  <si>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</si>
  <si>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</si>
  <si>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</si>
  <si>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</si>
  <si>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</si>
  <si>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</si>
  <si>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</si>
  <si>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</si>
  <si>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</si>
  <si>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</si>
  <si>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</si>
  <si>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</si>
  <si>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</si>
  <si>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</si>
  <si>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</si>
  <si>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</si>
  <si>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</si>
  <si>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</si>
  <si>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</si>
  <si>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</si>
  <si>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</si>
  <si>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</si>
  <si>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</si>
  <si>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</si>
  <si>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</si>
  <si>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</si>
  <si>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</si>
  <si>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</si>
  <si>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</si>
  <si>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</si>
  <si>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</si>
  <si>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</si>
  <si>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</si>
  <si>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</si>
  <si>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</si>
  <si>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</si>
  <si>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</si>
  <si>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</si>
  <si>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</si>
  <si>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</si>
  <si>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</si>
  <si>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</si>
  <si>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</si>
  <si>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</si>
  <si>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</si>
  <si>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</si>
  <si>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</si>
  <si>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</si>
  <si>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</si>
  <si>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</si>
  <si>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</si>
  <si>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</si>
  <si>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</si>
  <si>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</si>
  <si>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</si>
  <si>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</si>
  <si>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</si>
  <si>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</si>
  <si>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</si>
  <si>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</si>
  <si>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</si>
  <si>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</si>
  <si>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</si>
  <si>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</si>
  <si>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</si>
  <si>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</si>
  <si>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</si>
  <si>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</si>
  <si>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</si>
  <si>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</si>
  <si>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</si>
  <si>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</si>
  <si>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</si>
  <si>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</si>
  <si>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</si>
  <si>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</si>
  <si>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</si>
  <si>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</si>
  <si>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</si>
  <si>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</si>
  <si>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</si>
  <si>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</si>
  <si>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</si>
  <si>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</si>
  <si>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</si>
  <si>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</si>
  <si>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</si>
  <si>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</si>
  <si>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</si>
  <si>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</si>
  <si>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</si>
  <si>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</si>
  <si>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</si>
  <si>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</si>
  <si>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</si>
  <si>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</si>
  <si>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</si>
  <si>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</si>
  <si>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</si>
  <si>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</si>
  <si>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</si>
  <si>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</si>
  <si>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</si>
  <si>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</si>
  <si>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</si>
  <si>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</si>
  <si>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</si>
  <si>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</si>
  <si>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</si>
  <si>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</si>
  <si>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</si>
  <si>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</si>
  <si>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</si>
  <si>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</si>
  <si>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</si>
  <si>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</si>
  <si>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</si>
  <si>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</si>
  <si>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</si>
  <si>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</si>
  <si>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</si>
  <si>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</si>
  <si>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</si>
  <si>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</si>
  <si>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</si>
  <si>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</si>
  <si>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</si>
  <si>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</si>
  <si>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</si>
  <si>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</si>
  <si>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</si>
  <si>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</si>
  <si>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</si>
  <si>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</si>
  <si>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</si>
  <si>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</si>
  <si>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</si>
  <si>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</si>
  <si>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</si>
  <si>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</si>
  <si>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</si>
  <si>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</si>
  <si>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</si>
  <si>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</si>
  <si>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</si>
  <si>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</si>
  <si>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</si>
  <si>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</si>
  <si>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</si>
  <si>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</si>
  <si>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</si>
  <si>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</si>
  <si>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</si>
  <si>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</si>
  <si>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</si>
  <si>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</si>
  <si>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</si>
  <si>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</si>
  <si>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</si>
  <si>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</si>
  <si>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</si>
  <si>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</si>
  <si>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</si>
  <si>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</si>
  <si>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</si>
  <si>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</si>
  <si>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</si>
  <si>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</si>
  <si>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</si>
  <si>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</si>
  <si>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</si>
  <si>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</si>
  <si>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</si>
  <si>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</si>
  <si>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</si>
  <si>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</si>
  <si>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</si>
  <si>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</si>
  <si>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</si>
  <si>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</si>
  <si>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</si>
  <si>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</si>
  <si>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</si>
  <si>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</si>
  <si>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</si>
  <si>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</si>
  <si>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</si>
  <si>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</si>
  <si>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</si>
  <si>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</si>
  <si>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</si>
  <si>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</si>
  <si>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</si>
  <si>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</si>
  <si>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</si>
  <si>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</si>
  <si>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</si>
  <si>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</si>
  <si>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</si>
  <si>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</si>
  <si>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</si>
  <si>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</si>
  <si>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</si>
  <si>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</si>
  <si>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</si>
  <si>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</si>
  <si>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</si>
  <si>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</si>
  <si>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</si>
  <si>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</si>
  <si>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</si>
  <si>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</si>
  <si>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</si>
  <si>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</si>
  <si>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</si>
  <si>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</si>
  <si>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</si>
  <si>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</si>
  <si>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</si>
  <si>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</si>
  <si>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</si>
  <si>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</si>
  <si>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</si>
  <si>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</si>
  <si>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</si>
  <si>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</si>
  <si>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</si>
  <si>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</si>
  <si>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</si>
  <si>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</si>
  <si>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</si>
  <si>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</si>
  <si>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</si>
  <si>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</si>
  <si>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</si>
  <si>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</si>
  <si>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</si>
  <si>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</si>
  <si>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</si>
  <si>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</si>
  <si>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</si>
  <si>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</si>
  <si>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</si>
  <si>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</si>
  <si>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</si>
  <si>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</si>
  <si>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</si>
  <si>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</si>
  <si>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</si>
  <si>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</si>
  <si>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</si>
  <si>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</si>
  <si>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</si>
  <si>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</si>
  <si>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</si>
  <si>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</si>
  <si>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</si>
  <si>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</si>
  <si>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</si>
  <si>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</si>
  <si>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</si>
  <si>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</si>
  <si>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</si>
  <si>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</si>
  <si>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</si>
  <si>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</si>
  <si>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</si>
  <si>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</si>
  <si>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</si>
  <si>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</si>
  <si>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</si>
  <si>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</si>
  <si>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</si>
  <si>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</si>
  <si>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</si>
  <si>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</si>
  <si>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</si>
  <si>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</si>
  <si>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</si>
  <si>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</si>
  <si>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</si>
  <si>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</si>
  <si>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</si>
  <si>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</si>
  <si>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</si>
  <si>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</si>
  <si>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</si>
  <si>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</si>
  <si>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</si>
  <si>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</si>
  <si>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</si>
  <si>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</si>
  <si>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</si>
  <si>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</si>
  <si>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</si>
  <si>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</si>
  <si>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</si>
  <si>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</si>
  <si>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</si>
  <si>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</si>
  <si>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</si>
  <si>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</si>
  <si>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</si>
  <si>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</si>
  <si>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</si>
  <si>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</si>
  <si>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</si>
  <si>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</si>
  <si>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</si>
  <si>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</si>
  <si>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</si>
  <si>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</si>
  <si>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</si>
  <si>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</si>
  <si>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</si>
  <si>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</si>
  <si>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</si>
  <si>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</si>
  <si>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</si>
  <si>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</si>
  <si>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</si>
  <si>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</si>
  <si>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</si>
  <si>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</si>
  <si>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</si>
  <si>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</si>
  <si>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</si>
  <si>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</si>
  <si>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</si>
  <si>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</si>
  <si>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</si>
  <si>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</si>
  <si>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</si>
  <si>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</si>
  <si>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</si>
  <si>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</si>
  <si>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</si>
  <si>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</si>
  <si>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</si>
  <si>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</si>
  <si>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</si>
  <si>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</si>
  <si>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</si>
  <si>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</si>
  <si>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</si>
  <si>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</si>
  <si>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</si>
  <si>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</si>
  <si>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</si>
  <si>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</si>
  <si>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</si>
  <si>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</si>
  <si>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</si>
  <si>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</si>
  <si>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</si>
  <si>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</si>
  <si>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</si>
  <si>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</si>
  <si>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</si>
  <si>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</si>
  <si>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</si>
  <si>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</si>
  <si>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</si>
  <si>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</si>
  <si>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</si>
  <si>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</si>
  <si>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</si>
  <si>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</si>
  <si>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</si>
  <si>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</si>
  <si>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</si>
  <si>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</si>
  <si>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</si>
  <si>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</si>
  <si>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</si>
  <si>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</si>
  <si>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</si>
  <si>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</si>
  <si>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</si>
  <si>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</si>
  <si>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</si>
  <si>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</si>
  <si>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</si>
  <si>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</si>
  <si>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</si>
  <si>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</si>
  <si>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</si>
  <si>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</si>
  <si>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</si>
  <si>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</si>
  <si>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</si>
  <si>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</si>
  <si>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</si>
  <si>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</si>
  <si>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</si>
  <si>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</si>
  <si>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</si>
  <si>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</si>
  <si>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</si>
  <si>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</si>
  <si>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</si>
  <si>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</si>
  <si>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</si>
  <si>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</si>
  <si>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</si>
  <si>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</si>
  <si>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</si>
  <si>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</si>
  <si>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</si>
  <si>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</si>
  <si>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</si>
  <si>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</si>
  <si>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</si>
  <si>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</si>
  <si>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</si>
  <si>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</si>
  <si>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</si>
  <si>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</si>
  <si>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</si>
  <si>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</si>
  <si>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</si>
  <si>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</si>
  <si>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</si>
  <si>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</si>
  <si>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</si>
  <si>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</si>
  <si>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</si>
  <si>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</si>
  <si>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</si>
  <si>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</si>
  <si>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</si>
  <si>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</si>
  <si>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</si>
  <si>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</si>
  <si>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</si>
  <si>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</si>
  <si>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</si>
  <si>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</si>
  <si>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</si>
  <si>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</si>
  <si>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</si>
  <si>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</si>
  <si>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</si>
  <si>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</si>
  <si>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</si>
  <si>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</si>
  <si>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</si>
  <si>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</si>
  <si>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</si>
  <si>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</si>
  <si>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</si>
  <si>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</si>
  <si>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</si>
  <si>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</si>
  <si>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</si>
  <si>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</si>
  <si>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</si>
  <si>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</si>
  <si>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</si>
  <si>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</si>
  <si>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</si>
  <si>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</si>
  <si>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</si>
  <si>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</si>
  <si>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</si>
  <si>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</si>
  <si>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</si>
  <si>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</si>
  <si>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</si>
  <si>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</si>
  <si>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</si>
  <si>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</si>
  <si>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</si>
  <si>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</si>
  <si>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</si>
  <si>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</si>
  <si>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</si>
  <si>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</si>
  <si>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</si>
  <si>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</si>
  <si>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</si>
  <si>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</si>
  <si>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</si>
  <si>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</si>
  <si>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</si>
  <si>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</si>
  <si>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</si>
  <si>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</si>
  <si>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</si>
  <si>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</si>
  <si>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</si>
  <si>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</si>
  <si>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</si>
  <si>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</si>
  <si>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</si>
  <si>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</si>
  <si>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</si>
  <si>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</si>
  <si>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</si>
  <si>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</si>
  <si>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</si>
  <si>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</si>
  <si>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</si>
  <si>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</si>
  <si>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</si>
  <si>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</si>
  <si>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</si>
  <si>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</si>
  <si>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</si>
  <si>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</si>
  <si>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</si>
  <si>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</si>
  <si>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</si>
  <si>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</si>
  <si>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</si>
  <si>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</si>
  <si>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</si>
  <si>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</si>
  <si>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</si>
  <si>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</si>
  <si>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</si>
  <si>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</si>
  <si>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</si>
  <si>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</si>
  <si>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</si>
  <si>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</si>
  <si>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</si>
  <si>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</si>
  <si>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</si>
  <si>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</si>
  <si>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</si>
  <si>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</si>
  <si>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</si>
  <si>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</si>
  <si>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</si>
  <si>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</si>
  <si>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</si>
  <si>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</si>
  <si>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</si>
  <si>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</si>
  <si>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</si>
  <si>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</si>
  <si>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</si>
  <si>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</si>
  <si>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</si>
  <si>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</si>
  <si>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</si>
  <si>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</si>
  <si>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</si>
  <si>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</si>
  <si>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</si>
  <si>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</si>
  <si>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</si>
  <si>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</si>
  <si>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</si>
  <si>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</si>
  <si>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</si>
  <si>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</si>
  <si>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</si>
  <si>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</si>
  <si>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</si>
  <si>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</si>
  <si>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</si>
  <si>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</si>
  <si>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</si>
  <si>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</si>
  <si>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</si>
  <si>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</si>
  <si>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</si>
  <si>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</si>
  <si>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</si>
  <si>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</si>
  <si>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</si>
  <si>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</si>
  <si>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</si>
  <si>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</si>
  <si>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</si>
  <si>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</si>
  <si>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</si>
  <si>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</si>
  <si>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</si>
  <si>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</si>
  <si>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</si>
  <si>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</si>
  <si>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</si>
  <si>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</si>
  <si>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</si>
  <si>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</si>
  <si>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</si>
  <si>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</si>
  <si>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</si>
  <si>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</si>
  <si>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</si>
  <si>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</si>
  <si>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</si>
  <si>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</si>
  <si>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</si>
  <si>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</si>
  <si>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</si>
  <si>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</si>
  <si>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</si>
  <si>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</si>
  <si>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</si>
  <si>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</si>
  <si>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</si>
  <si>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</si>
  <si>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</si>
  <si>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</si>
  <si>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</si>
  <si>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</si>
  <si>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</si>
  <si>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</si>
  <si>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</si>
  <si>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</si>
  <si>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</si>
  <si>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</si>
  <si>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</si>
  <si>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</si>
  <si>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</si>
  <si>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</si>
  <si>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</si>
  <si>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</si>
  <si>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</si>
  <si>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</si>
  <si>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</si>
  <si>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</si>
  <si>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</si>
  <si>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</si>
  <si>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</si>
  <si>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</si>
  <si>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</si>
  <si>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</si>
  <si>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</si>
  <si>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</si>
  <si>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</si>
  <si>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</si>
  <si>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</si>
  <si>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</si>
  <si>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</si>
  <si>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</si>
  <si>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</si>
  <si>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</si>
  <si>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</si>
  <si>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</si>
  <si>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</si>
  <si>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</si>
  <si>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</si>
  <si>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</si>
  <si>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</si>
  <si>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</si>
  <si>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</si>
  <si>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</si>
  <si>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</si>
  <si>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</si>
  <si>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</si>
  <si>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</si>
  <si>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</si>
  <si>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</si>
  <si>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</si>
  <si>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</si>
  <si>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</si>
  <si>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</si>
  <si>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</si>
  <si>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</si>
  <si>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</si>
  <si>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</si>
  <si>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</si>
  <si>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</si>
  <si>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</si>
  <si>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</si>
  <si>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</si>
  <si>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</si>
  <si>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</si>
  <si>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</si>
  <si>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</si>
  <si>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</si>
  <si>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</si>
  <si>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</si>
  <si>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</si>
  <si>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</si>
  <si>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</si>
  <si>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</si>
  <si>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</si>
  <si>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</si>
  <si>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</si>
  <si>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</si>
  <si>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</si>
  <si>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</si>
  <si>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</si>
  <si>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</si>
  <si>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</si>
  <si>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</si>
  <si>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</si>
  <si>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</si>
  <si>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</si>
  <si>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</si>
  <si>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</si>
  <si>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</si>
  <si>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</si>
  <si>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</si>
  <si>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</si>
  <si>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</si>
  <si>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</si>
  <si>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</si>
  <si>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</si>
  <si>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</si>
  <si>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</si>
  <si>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</si>
  <si>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</si>
  <si>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</si>
  <si>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</si>
  <si>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</si>
  <si>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</si>
  <si>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</si>
  <si>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</si>
  <si>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</si>
  <si>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</si>
  <si>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</si>
  <si>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</si>
  <si>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</si>
  <si>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</si>
  <si>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</si>
  <si>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</si>
  <si>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</si>
  <si>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</si>
  <si>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</si>
  <si>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</si>
  <si>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</si>
  <si>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</si>
  <si>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</si>
  <si>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</si>
  <si>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</si>
  <si>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</si>
  <si>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</si>
  <si>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</si>
  <si>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</si>
  <si>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</si>
  <si>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</si>
  <si>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</si>
  <si>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</si>
  <si>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</si>
  <si>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</si>
  <si>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</si>
  <si>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</si>
  <si>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</si>
  <si>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</si>
  <si>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</si>
  <si>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</si>
  <si>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</si>
  <si>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</si>
  <si>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</si>
  <si>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</si>
  <si>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</si>
  <si>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</si>
  <si>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</si>
  <si>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</si>
  <si>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</si>
  <si>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</si>
  <si>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</si>
  <si>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</si>
  <si>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</si>
  <si>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</si>
  <si>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</si>
  <si>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</si>
  <si>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</si>
  <si>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</si>
  <si>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</si>
  <si>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</si>
  <si>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</si>
  <si>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</si>
  <si>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</si>
  <si>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</si>
  <si>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</si>
  <si>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</si>
  <si>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</si>
  <si>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</si>
  <si>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</si>
  <si>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</si>
  <si>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</si>
  <si>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</si>
  <si>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</si>
  <si>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</si>
  <si>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</si>
  <si>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</si>
  <si>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</si>
  <si>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</si>
  <si>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</si>
  <si>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</si>
  <si>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</si>
  <si>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</si>
  <si>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</si>
  <si>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</si>
  <si>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</si>
  <si>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</si>
  <si>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</si>
  <si>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</si>
  <si>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</si>
  <si>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</si>
  <si>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</si>
  <si>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</si>
  <si>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</si>
  <si>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</si>
  <si>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</si>
  <si>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</si>
  <si>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</si>
  <si>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</si>
  <si>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</si>
  <si>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</si>
  <si>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</si>
  <si>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</si>
  <si>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</si>
  <si>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</si>
  <si>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</si>
  <si>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</si>
  <si>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</si>
  <si>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</si>
  <si>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</si>
  <si>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</si>
  <si>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</si>
  <si>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</si>
  <si>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</si>
  <si>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</si>
  <si>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</si>
  <si>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</si>
  <si>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</si>
  <si>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</si>
  <si>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</si>
  <si>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</si>
  <si>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</si>
  <si>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</si>
  <si>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</si>
  <si>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</si>
  <si>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</si>
  <si>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</si>
  <si>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</si>
  <si>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</si>
  <si>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</si>
  <si>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</si>
  <si>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</si>
  <si>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</si>
  <si>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</si>
  <si>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</si>
  <si>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</si>
  <si>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</si>
  <si>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</si>
  <si>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</si>
  <si>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</si>
  <si>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</si>
  <si>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</si>
  <si>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</si>
  <si>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</si>
  <si>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</si>
  <si>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</si>
  <si>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</si>
  <si>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</si>
  <si>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</si>
  <si>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</si>
  <si>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</si>
  <si>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</si>
  <si>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</si>
  <si>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</si>
  <si>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</si>
  <si>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</si>
  <si>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</si>
  <si>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</si>
  <si>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</si>
  <si>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</si>
  <si>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</si>
  <si>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</si>
  <si>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</si>
  <si>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</si>
  <si>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</si>
  <si>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</si>
  <si>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</si>
  <si>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</si>
  <si>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</si>
  <si>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</si>
  <si>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</si>
  <si>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</si>
  <si>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</si>
  <si>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</si>
  <si>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</si>
  <si>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</si>
  <si>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</si>
  <si>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</si>
  <si>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</si>
  <si>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</si>
  <si>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</si>
  <si>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</si>
  <si>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</si>
  <si>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</si>
  <si>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</si>
  <si>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</si>
  <si>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</si>
  <si>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</si>
  <si>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</si>
  <si>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</si>
  <si>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</si>
  <si>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</si>
  <si>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</si>
  <si>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</si>
  <si>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</si>
  <si>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</si>
  <si>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</si>
  <si>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</si>
  <si>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</si>
  <si>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</si>
  <si>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</si>
  <si>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</si>
  <si>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</si>
  <si>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</si>
  <si>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</si>
  <si>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</si>
  <si>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</si>
  <si>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</si>
  <si>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</si>
  <si>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</si>
  <si>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</si>
  <si>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</si>
  <si>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</si>
  <si>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</si>
  <si>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</si>
  <si>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</si>
  <si>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</si>
  <si>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</si>
  <si>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</si>
  <si>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</si>
  <si>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</si>
  <si>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</si>
  <si>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</si>
  <si>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</si>
  <si>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</si>
  <si>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</si>
  <si>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</si>
  <si>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</si>
  <si>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</si>
  <si>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</si>
  <si>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</si>
  <si>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</si>
  <si>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</si>
  <si>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</si>
  <si>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</si>
  <si>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</si>
  <si>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</si>
  <si>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</si>
  <si>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</si>
  <si>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</si>
  <si>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</si>
  <si>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</si>
  <si>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</si>
  <si>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</si>
  <si>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</si>
  <si>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</si>
  <si>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</si>
  <si>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</si>
  <si>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</si>
  <si>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</si>
  <si>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</si>
  <si>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</si>
  <si>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</si>
  <si>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</si>
  <si>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</si>
  <si>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</si>
  <si>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</si>
  <si>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</si>
  <si>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</si>
  <si>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</si>
  <si>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</si>
  <si>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</si>
  <si>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</si>
  <si>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</si>
  <si>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</si>
  <si>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</si>
  <si>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</si>
  <si>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</si>
  <si>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</si>
  <si>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</si>
  <si>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</si>
  <si>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</si>
  <si>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</si>
  <si>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</si>
  <si>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</si>
  <si>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</si>
  <si>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</si>
  <si>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</si>
  <si>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</si>
  <si>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</si>
  <si>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</si>
  <si>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</si>
  <si>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</si>
  <si>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</si>
  <si>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</si>
  <si>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</si>
  <si>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</si>
  <si>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</si>
  <si>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</si>
  <si>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</si>
  <si>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</si>
  <si>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</si>
  <si>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</si>
  <si>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</si>
  <si>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</si>
  <si>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</si>
  <si>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</si>
  <si>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</si>
  <si>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</si>
  <si>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</si>
  <si>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</si>
  <si>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</si>
  <si>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</si>
  <si>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</si>
  <si>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</si>
  <si>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</si>
  <si>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</si>
  <si>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</si>
  <si>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</si>
  <si>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</si>
  <si>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</si>
  <si>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</si>
  <si>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</si>
  <si>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</si>
  <si>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</si>
  <si>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</si>
  <si>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</si>
  <si>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</si>
  <si>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</si>
  <si>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</si>
  <si>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</si>
  <si>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</si>
  <si>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</si>
  <si>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</si>
  <si>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</si>
  <si>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</si>
  <si>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</si>
  <si>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</si>
  <si>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</si>
  <si>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</si>
  <si>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</si>
  <si>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</si>
  <si>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</si>
  <si>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</si>
  <si>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</si>
  <si>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</si>
  <si>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</si>
  <si>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</si>
  <si>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</si>
  <si>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</si>
  <si>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</si>
  <si>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</si>
  <si>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</si>
  <si>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</si>
  <si>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</si>
  <si>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</si>
  <si>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</si>
  <si>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</si>
  <si>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</si>
  <si>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</si>
  <si>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</si>
  <si>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</si>
  <si>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</si>
  <si>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</si>
  <si>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</si>
  <si>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</si>
  <si>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</si>
  <si>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</si>
  <si>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</si>
  <si>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</si>
  <si>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</si>
  <si>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</si>
  <si>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</si>
  <si>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</si>
  <si>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</si>
  <si>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</si>
  <si>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</si>
  <si>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</si>
  <si>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</si>
  <si>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</si>
  <si>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</si>
  <si>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</si>
  <si>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</si>
  <si>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</si>
  <si>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</si>
  <si>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</si>
  <si>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</si>
  <si>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</si>
  <si>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</si>
  <si>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</si>
  <si>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</si>
  <si>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</si>
  <si>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</si>
  <si>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</si>
  <si>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</si>
  <si>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</si>
  <si>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</si>
  <si>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</si>
  <si>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</si>
  <si>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</si>
  <si>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</si>
  <si>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</si>
  <si>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</si>
  <si>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</si>
  <si>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</si>
  <si>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</si>
  <si>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</si>
  <si>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</si>
  <si>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</si>
  <si>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</si>
  <si>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</si>
  <si>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</si>
  <si>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</si>
  <si>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</si>
  <si>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</si>
  <si>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</si>
  <si>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</si>
  <si>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</si>
  <si>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</si>
  <si>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</si>
  <si>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</si>
  <si>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</si>
  <si>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</si>
  <si>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</si>
  <si>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</si>
  <si>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</si>
  <si>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</si>
  <si>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</si>
  <si>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</si>
  <si>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</si>
  <si>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</si>
  <si>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</si>
  <si>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</si>
  <si>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</si>
  <si>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</si>
  <si>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</si>
  <si>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</si>
  <si>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</si>
  <si>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</si>
  <si>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</si>
  <si>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</si>
  <si>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</si>
  <si>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</si>
  <si>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</si>
  <si>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</si>
  <si>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</si>
  <si>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</si>
  <si>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</si>
  <si>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</si>
  <si>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</si>
  <si>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</si>
  <si>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</si>
  <si>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</si>
  <si>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</si>
  <si>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</si>
  <si>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</si>
  <si>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</si>
  <si>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</si>
  <si>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</si>
  <si>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</si>
  <si>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</si>
  <si>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</si>
  <si>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</si>
  <si>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</si>
  <si>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</si>
  <si>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</si>
  <si>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</si>
  <si>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</si>
  <si>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</si>
  <si>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</si>
  <si>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</si>
  <si>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</si>
  <si>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</si>
  <si>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</si>
  <si>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</si>
  <si>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</si>
  <si>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</si>
  <si>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</si>
  <si>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</si>
  <si>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</si>
  <si>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</si>
  <si>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</si>
  <si>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</si>
  <si>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</si>
  <si>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</si>
  <si>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</si>
  <si>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</si>
  <si>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</si>
  <si>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</si>
  <si>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</si>
  <si>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</si>
  <si>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</si>
  <si>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</si>
  <si>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</si>
  <si>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</si>
  <si>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</si>
  <si>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</si>
  <si>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</si>
  <si>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</si>
  <si>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</si>
  <si>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</si>
  <si>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</si>
  <si>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</si>
  <si>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</si>
  <si>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</si>
  <si>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</si>
  <si>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</si>
  <si>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</si>
  <si>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</si>
  <si>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</si>
  <si>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</si>
  <si>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</si>
  <si>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</si>
  <si>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</si>
  <si>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</si>
  <si>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</si>
  <si>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</si>
  <si>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</si>
  <si>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</si>
  <si>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</si>
  <si>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</si>
  <si>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</si>
  <si>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</si>
  <si>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</si>
  <si>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</si>
  <si>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</si>
  <si>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</si>
  <si>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</si>
  <si>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</si>
  <si>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</si>
  <si>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</si>
  <si>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</si>
  <si>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</si>
  <si>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</si>
  <si>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</si>
  <si>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</si>
  <si>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</si>
  <si>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</si>
  <si>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</si>
  <si>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</si>
  <si>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</si>
  <si>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</si>
  <si>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</si>
  <si>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</si>
  <si>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</si>
  <si>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</si>
  <si>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</si>
  <si>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</si>
  <si>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</si>
  <si>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</si>
  <si>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</si>
  <si>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</si>
  <si>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</si>
  <si>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</si>
  <si>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</si>
  <si>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</si>
  <si>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</si>
  <si>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</si>
  <si>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</si>
  <si>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</si>
  <si>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</si>
  <si>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</si>
  <si>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</si>
  <si>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</si>
  <si>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</si>
  <si>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</si>
  <si>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</si>
  <si>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</si>
  <si>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</si>
  <si>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</si>
  <si>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</si>
  <si>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</si>
  <si>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</si>
  <si>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</si>
  <si>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</si>
  <si>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</si>
  <si>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</si>
  <si>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</si>
  <si>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</si>
  <si>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</si>
  <si>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</si>
  <si>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</si>
  <si>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</si>
  <si>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</si>
  <si>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</si>
  <si>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</si>
  <si>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</si>
  <si>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</si>
  <si>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</si>
  <si>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</si>
  <si>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</si>
  <si>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</si>
  <si>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</si>
  <si>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</si>
  <si>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</si>
  <si>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</si>
  <si>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</si>
  <si>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</si>
  <si>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</si>
  <si>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</si>
  <si>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</si>
  <si>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</si>
  <si>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</si>
  <si>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</si>
  <si>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</si>
  <si>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</si>
  <si>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</si>
  <si>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</si>
  <si>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</si>
  <si>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</si>
  <si>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</si>
  <si>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</si>
  <si>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</si>
  <si>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</si>
  <si>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</si>
  <si>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</si>
  <si>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</si>
  <si>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</si>
  <si>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</si>
  <si>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</si>
  <si>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</si>
  <si>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</si>
  <si>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</si>
  <si>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</si>
  <si>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</si>
  <si>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</si>
  <si>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</si>
  <si>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</si>
  <si>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</si>
  <si>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</si>
  <si>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</si>
  <si>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</si>
  <si>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</si>
  <si>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</si>
  <si>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</si>
  <si>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</si>
  <si>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</si>
  <si>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</si>
  <si>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</si>
  <si>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</si>
  <si>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</si>
  <si>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</si>
  <si>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</si>
  <si>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</si>
  <si>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</si>
  <si>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</si>
  <si>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</si>
  <si>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</si>
  <si>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</si>
  <si>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</si>
  <si>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</si>
  <si>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</si>
  <si>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</si>
  <si>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</si>
  <si>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</si>
  <si>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</si>
  <si>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</si>
  <si>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</si>
  <si>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</si>
  <si>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</si>
  <si>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</si>
  <si>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</si>
  <si>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</si>
  <si>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</si>
  <si>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</si>
  <si>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</si>
  <si>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</si>
  <si>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</si>
  <si>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</si>
  <si>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</si>
  <si>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</si>
  <si>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</si>
  <si>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</si>
  <si>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</si>
  <si>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</si>
  <si>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</si>
  <si>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</si>
  <si>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</si>
  <si>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</si>
  <si>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</si>
  <si>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</si>
  <si>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</si>
  <si>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</si>
  <si>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</si>
  <si>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</si>
  <si>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</si>
  <si>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</si>
  <si>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</si>
  <si>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</si>
  <si>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</si>
  <si>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</si>
  <si>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</si>
  <si>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</si>
  <si>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</si>
  <si>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</si>
  <si>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</si>
  <si>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</si>
  <si>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</si>
  <si>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</si>
  <si>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</si>
  <si>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</si>
  <si>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</si>
  <si>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</si>
  <si>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</si>
  <si>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</si>
  <si>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</si>
  <si>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</si>
  <si>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</si>
  <si>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</si>
  <si>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</si>
  <si>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</si>
  <si>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</si>
  <si>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</si>
  <si>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</si>
  <si>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</si>
  <si>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</si>
  <si>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</si>
  <si>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</si>
  <si>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</si>
  <si>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</si>
  <si>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</si>
  <si>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</si>
  <si>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</si>
  <si>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</si>
  <si>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</si>
  <si>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</si>
  <si>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</si>
  <si>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</si>
  <si>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</si>
  <si>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</si>
  <si>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</si>
  <si>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</si>
  <si>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</si>
  <si>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</si>
  <si>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</si>
  <si>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</si>
  <si>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</si>
  <si>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</si>
  <si>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</si>
  <si>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</si>
  <si>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</si>
  <si>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</si>
  <si>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</si>
  <si>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</si>
  <si>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</si>
  <si>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</si>
  <si>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</si>
  <si>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</si>
  <si>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</si>
  <si>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</si>
  <si>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</si>
  <si>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</si>
  <si>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</si>
  <si>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</si>
  <si>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</si>
  <si>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</si>
  <si>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</si>
  <si>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</si>
  <si>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</si>
  <si>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</si>
  <si>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</si>
  <si>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</si>
  <si>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</si>
  <si>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</si>
  <si>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</si>
  <si>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</si>
  <si>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</si>
  <si>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</si>
  <si>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</si>
  <si>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</si>
  <si>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</si>
  <si>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</si>
  <si>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</si>
  <si>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</si>
  <si>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</si>
  <si>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</si>
  <si>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</si>
  <si>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</si>
  <si>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</si>
  <si>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</si>
  <si>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</si>
  <si>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</si>
  <si>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</si>
  <si>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</si>
  <si>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</si>
  <si>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</si>
  <si>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</si>
  <si>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</si>
  <si>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</si>
  <si>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</si>
  <si>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</si>
  <si>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</si>
  <si>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</si>
  <si>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</si>
  <si>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</si>
  <si>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</si>
  <si>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</si>
  <si>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</si>
  <si>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</si>
  <si>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</si>
  <si>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</si>
  <si>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</si>
  <si>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</si>
  <si>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</si>
  <si>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</si>
  <si>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</si>
  <si>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</si>
  <si>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</si>
  <si>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</si>
  <si>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</si>
  <si>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</si>
  <si>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</si>
  <si>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</si>
  <si>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</si>
  <si>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</si>
  <si>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</si>
  <si>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</si>
  <si>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</si>
  <si>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</si>
  <si>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</si>
  <si>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</si>
  <si>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</si>
  <si>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</si>
  <si>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</si>
  <si>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</si>
  <si>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</si>
  <si>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</si>
  <si>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</si>
  <si>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</si>
  <si>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</si>
  <si>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</si>
  <si>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</si>
  <si>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</si>
  <si>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</si>
  <si>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</si>
  <si>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</si>
  <si>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</si>
  <si>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</si>
  <si>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</si>
  <si>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</si>
  <si>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</si>
  <si>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</si>
  <si>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</si>
  <si>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</si>
  <si>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</si>
  <si>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</si>
  <si>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</si>
  <si>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</si>
  <si>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</si>
  <si>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</si>
  <si>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</si>
  <si>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</si>
  <si>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</si>
  <si>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</si>
  <si>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</si>
  <si>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</si>
  <si>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</si>
  <si>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</si>
  <si>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</si>
  <si>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</si>
  <si>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</si>
  <si>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</si>
  <si>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</si>
  <si>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</si>
  <si>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</si>
  <si>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</si>
  <si>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</si>
  <si>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</si>
  <si>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</si>
  <si>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</si>
  <si>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</si>
  <si>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</si>
  <si>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</si>
  <si>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</si>
  <si>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</si>
  <si>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</si>
  <si>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</si>
  <si>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</si>
  <si>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</si>
  <si>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</si>
  <si>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</si>
  <si>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</si>
  <si>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</si>
  <si>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</si>
  <si>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</si>
  <si>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</si>
  <si>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</si>
  <si>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</si>
  <si>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</si>
  <si>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</si>
  <si>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</si>
  <si>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</si>
  <si>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</si>
  <si>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</si>
  <si>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</si>
  <si>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</si>
  <si>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</si>
  <si>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</si>
  <si>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</si>
  <si>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</si>
  <si>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</si>
  <si>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</si>
  <si>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</si>
  <si>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</si>
  <si>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</si>
  <si>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</si>
  <si>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</si>
  <si>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</si>
  <si>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</si>
  <si>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</si>
  <si>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</si>
  <si>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</si>
  <si>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</si>
  <si>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</si>
  <si>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</si>
  <si>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</si>
  <si>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</si>
  <si>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</si>
  <si>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</si>
  <si>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</si>
  <si>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</si>
  <si>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</si>
  <si>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</si>
  <si>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</si>
  <si>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</si>
  <si>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</si>
  <si>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</si>
  <si>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</si>
  <si>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</si>
  <si>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</si>
  <si>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</si>
  <si>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</si>
  <si>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</si>
  <si>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</si>
  <si>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</si>
  <si>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</si>
  <si>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</si>
  <si>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</si>
  <si>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</si>
  <si>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</si>
  <si>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</si>
  <si>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</si>
  <si>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</si>
  <si>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</si>
  <si>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</si>
  <si>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</si>
  <si>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</si>
  <si>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</si>
  <si>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</si>
  <si>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</si>
  <si>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</si>
  <si>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</si>
  <si>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</si>
  <si>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</si>
  <si>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</si>
  <si>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</si>
  <si>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</si>
  <si>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</si>
  <si>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</si>
  <si>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</si>
  <si>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</si>
  <si>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</si>
  <si>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</si>
  <si>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</si>
  <si>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</si>
  <si>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</si>
  <si>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</si>
  <si>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</si>
  <si>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</si>
  <si>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</si>
  <si>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</si>
  <si>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</si>
  <si>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</si>
  <si>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</si>
  <si>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</si>
  <si>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</si>
  <si>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</si>
  <si>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</si>
  <si>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</si>
  <si>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</si>
  <si>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</si>
  <si>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</si>
  <si>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</si>
  <si>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</si>
  <si>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</si>
  <si>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</si>
  <si>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</si>
  <si>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</si>
  <si>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</si>
  <si>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</si>
  <si>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</si>
  <si>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</si>
  <si>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</si>
  <si>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</si>
  <si>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</si>
  <si>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</si>
  <si>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</si>
  <si>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</si>
  <si>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</si>
  <si>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</si>
  <si>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</si>
  <si>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</si>
  <si>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</si>
  <si>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</si>
  <si>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</si>
  <si>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</si>
  <si>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</si>
  <si>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</si>
  <si>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</si>
  <si>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</si>
  <si>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</si>
  <si>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</si>
  <si>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</si>
  <si>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</si>
  <si>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</si>
  <si>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</si>
  <si>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</si>
  <si>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</si>
  <si>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</si>
  <si>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</si>
  <si>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</si>
  <si>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</si>
  <si>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</si>
  <si>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</si>
  <si>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</si>
  <si>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</si>
  <si>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</si>
  <si>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</si>
  <si>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</si>
  <si>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</si>
  <si>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</si>
  <si>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</si>
  <si>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</si>
  <si>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</si>
  <si>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</si>
  <si>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</si>
  <si>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</si>
  <si>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</si>
  <si>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</si>
  <si>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</si>
  <si>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</si>
  <si>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</si>
  <si>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</si>
  <si>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</si>
  <si>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</si>
  <si>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</si>
  <si>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</si>
  <si>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</si>
  <si>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</si>
  <si>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</si>
  <si>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</si>
  <si>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</si>
  <si>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</si>
  <si>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</si>
  <si>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</si>
  <si>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</si>
  <si>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</si>
  <si>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</si>
  <si>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</si>
  <si>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</si>
  <si>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</si>
  <si>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</si>
  <si>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</si>
  <si>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</si>
  <si>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</si>
  <si>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</si>
  <si>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</si>
  <si>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</si>
  <si>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</si>
  <si>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</si>
  <si>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</si>
  <si>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</si>
  <si>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</si>
  <si>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</si>
  <si>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</si>
  <si>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</si>
  <si>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</si>
  <si>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</si>
  <si>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</si>
  <si>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</si>
  <si>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</si>
  <si>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</si>
  <si>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</si>
  <si>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</si>
  <si>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</si>
  <si>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</si>
  <si>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</si>
  <si>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</si>
  <si>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</si>
  <si>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</si>
  <si>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</si>
  <si>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</si>
  <si>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</si>
  <si>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</si>
  <si>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</si>
  <si>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</si>
  <si>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</si>
  <si>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</si>
  <si>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</si>
  <si>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</si>
  <si>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</si>
  <si>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</si>
  <si>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</si>
  <si>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</si>
  <si>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</si>
  <si>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</si>
  <si>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</si>
  <si>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</si>
  <si>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</si>
  <si>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</si>
  <si>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</si>
  <si>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</si>
  <si>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</si>
  <si>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</si>
  <si>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</si>
  <si>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</si>
  <si>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</si>
  <si>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</si>
  <si>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</si>
  <si>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</si>
  <si>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</si>
  <si>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</si>
  <si>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</si>
  <si>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</si>
  <si>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</si>
  <si>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</si>
  <si>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</si>
  <si>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</si>
  <si>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</si>
  <si>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</si>
  <si>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</si>
  <si>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</si>
  <si>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</si>
  <si>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</si>
  <si>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</si>
  <si>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</si>
  <si>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</si>
  <si>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</si>
  <si>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</si>
  <si>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</si>
  <si>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</si>
  <si>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</si>
  <si>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</si>
  <si>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</si>
  <si>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</si>
  <si>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</si>
  <si>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</si>
  <si>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</si>
  <si>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</si>
  <si>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</si>
  <si>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</si>
  <si>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</si>
  <si>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</si>
  <si>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</si>
  <si>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</si>
  <si>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</si>
  <si>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</si>
  <si>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</si>
  <si>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</si>
  <si>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</si>
  <si>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</si>
  <si>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</si>
  <si>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</si>
  <si>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</si>
  <si>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</si>
  <si>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</si>
  <si>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</si>
  <si>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</si>
  <si>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张</t>
    <phoneticPr fontId="8" type="noConversion"/>
  </si>
  <si>
    <t>往返</t>
    <phoneticPr fontId="8" type="noConversion"/>
  </si>
  <si>
    <t>制作</t>
    <phoneticPr fontId="8" type="noConversion"/>
  </si>
  <si>
    <t>桌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</si>
  <si>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</si>
  <si>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</si>
  <si>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</si>
  <si>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</si>
  <si>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</si>
  <si>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</si>
  <si>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服务费</t>
    <phoneticPr fontId="8" type="noConversion"/>
  </si>
  <si>
    <t>税费</t>
    <phoneticPr fontId="8" type="noConversion"/>
  </si>
  <si>
    <t>178.08</t>
    <phoneticPr fontId="8" type="noConversion"/>
  </si>
  <si>
    <t>自助午/晚餐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</si>
  <si>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</si>
  <si>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</si>
  <si>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</si>
  <si>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</si>
  <si>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预留费用，实际出票为准；</t>
    <phoneticPr fontId="8" type="noConversion"/>
  </si>
  <si>
    <t>guoyanlei@cct.cn</t>
  </si>
  <si>
    <t>郭燕雷</t>
    <phoneticPr fontId="8" type="noConversion"/>
  </si>
  <si>
    <t>Onsite 人员</t>
    <phoneticPr fontId="8" type="noConversion"/>
  </si>
  <si>
    <t>G#003</t>
    <phoneticPr fontId="8" type="noConversion"/>
  </si>
  <si>
    <t>G#014</t>
    <phoneticPr fontId="8" type="noConversion"/>
  </si>
  <si>
    <r>
      <t>2025抖音创作者大会生活服务-内容与创作者</t>
    </r>
    <r>
      <rPr>
        <b/>
        <sz val="14"/>
        <color theme="1"/>
        <rFont val="微软雅黑"/>
        <family val="2"/>
        <charset val="134"/>
      </rPr>
      <t>接待报价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</si>
  <si>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t>2025抖音创作者大会
生活服务-内容与创作者</t>
    <phoneticPr fontId="8" type="noConversion"/>
  </si>
  <si>
    <t>胡漪</t>
    <phoneticPr fontId="8" type="noConversion"/>
  </si>
  <si>
    <t>李肖</t>
    <phoneticPr fontId="8" type="noConversion"/>
  </si>
  <si>
    <t>lixiao.aimmyli@bytedance.com</t>
  </si>
  <si>
    <t>往返商务舱</t>
    <phoneticPr fontId="8" type="noConversion"/>
  </si>
  <si>
    <t>8000</t>
    <phoneticPr fontId="8" type="noConversion"/>
  </si>
  <si>
    <t>茶歇</t>
    <phoneticPr fontId="8" type="noConversion"/>
  </si>
  <si>
    <t>9月20日下午茶歇；参考景区内菜单68元/份</t>
    <phoneticPr fontId="8" type="noConversion"/>
  </si>
  <si>
    <t>72.08</t>
    <phoneticPr fontId="8" type="noConversion"/>
  </si>
  <si>
    <t>餐券</t>
    <phoneticPr fontId="8" type="noConversion"/>
  </si>
  <si>
    <t>自助餐券</t>
    <phoneticPr fontId="8" type="noConversion"/>
  </si>
  <si>
    <t>1.06</t>
    <phoneticPr fontId="8" type="noConversion"/>
  </si>
  <si>
    <t>2025.9.19-22</t>
    <phoneticPr fontId="8" type="noConversion"/>
  </si>
  <si>
    <t>尺寸：9cm*5cm（待定）；材质：200g铜版纸；工期：2 天；数量：13 人*4 餐</t>
    <phoneticPr fontId="8" type="noConversion"/>
  </si>
  <si>
    <t>印刷店制作</t>
    <phoneticPr fontId="8" type="noConversion"/>
  </si>
  <si>
    <t>往返经济舱</t>
    <phoneticPr fontId="8" type="noConversion"/>
  </si>
  <si>
    <t>2500</t>
    <phoneticPr fontId="8" type="noConversion"/>
  </si>
  <si>
    <t>800</t>
    <phoneticPr fontId="8" type="noConversion"/>
  </si>
  <si>
    <t>参考景区内自助餐168元/人标准预留，每人出发日及抵达日 各 1 餐，其余 2 餐，每人共 4 餐</t>
    <phoneticPr fontId="8" type="noConversion"/>
  </si>
  <si>
    <t>huyi.helen@bytedance.com</t>
  </si>
  <si>
    <t>甲方嘉宾</t>
    <phoneticPr fontId="8" type="noConversion"/>
  </si>
  <si>
    <t>住宿-杭州临平万丽酒店</t>
    <phoneticPr fontId="8" type="noConversion"/>
  </si>
  <si>
    <t>行政大床/双床（42m²）</t>
    <phoneticPr fontId="8" type="noConversion"/>
  </si>
  <si>
    <t>大交通-机票</t>
    <phoneticPr fontId="8" type="noConversion"/>
  </si>
  <si>
    <t>用餐-自助餐</t>
    <phoneticPr fontId="8" type="noConversion"/>
  </si>
  <si>
    <t>用餐-茶歇</t>
    <phoneticPr fontId="8" type="noConversion"/>
  </si>
  <si>
    <t>【议价过程】第一版报价850、第二版报价 800，最终报价 800
【优惠折扣】83折
【报价包含】含早餐
【入住日期】入住共2晚，2025.9.19入住~2025.9.21离店或2025.9.20入住~2025.9.22离店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</si>
</sst>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9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40" fillId="0" borderId="15" xfId="0" applyFont="1" applyBorder="1" applyAlignment="1">
      <alignment horizontal="center" vertical="center"/>
    </xf>
    <xf numFmtId="0" fontId="5" fillId="0" borderId="15" xfId="26" applyBorder="1" applyAlignment="1">
      <alignment horizontal="center" vertical="center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0" fontId="5" fillId="0" borderId="0" xfId="26" applyAlignment="1">
      <alignment horizont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040617-&#28040;&#36153;&#20915;&#31574;-&#32654;&#22918;-&#31526;&#33459;&#27712;-0808.xlsx" TargetMode="External"/><Relationship Id="rId1" Type="http://schemas.openxmlformats.org/officeDocument/2006/relationships/externalLinkPath" Target="&#12304;&#24247;&#36745;&#20250;&#23637;-&#25253;&#20215;&#12305;-PR2508040617-&#28040;&#36153;&#20915;&#31574;-&#32654;&#22918;-&#31526;&#33459;&#27712;-080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huyi.helen@bytedance.com" TargetMode="External"/><Relationship Id="rId2" Type="http://schemas.openxmlformats.org/officeDocument/2006/relationships/hyperlink" Target="mailto:lixiao.aimmyli@bytedance.com" TargetMode="External"/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8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8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8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19" t="s">
        <v>140</v>
      </c>
      <c r="B6" s="153" t="s">
        <v>141</v>
      </c>
      <c r="C6" s="154"/>
    </row>
    <row r="7" spans="1:21" s="149" customFormat="1">
      <c r="A7" s="219"/>
      <c r="B7" s="153" t="s">
        <v>142</v>
      </c>
      <c r="C7" s="154"/>
    </row>
    <row r="8" spans="1:21" s="149" customFormat="1">
      <c r="A8" s="219"/>
      <c r="B8" s="154" t="s">
        <v>143</v>
      </c>
      <c r="C8" s="154"/>
    </row>
    <row r="9" spans="1:21" s="149" customFormat="1" ht="19" customHeight="1">
      <c r="A9" s="219"/>
      <c r="B9" s="153" t="s">
        <v>144</v>
      </c>
      <c r="C9" s="154"/>
    </row>
    <row r="10" spans="1:21" s="149" customFormat="1" ht="19" customHeight="1">
      <c r="A10" s="219"/>
      <c r="B10" s="153" t="s">
        <v>145</v>
      </c>
      <c r="C10" s="154"/>
    </row>
    <row r="11" spans="1:21" s="149" customFormat="1" ht="19" customHeight="1">
      <c r="A11" s="219" t="s">
        <v>146</v>
      </c>
      <c r="B11" s="153" t="s">
        <v>147</v>
      </c>
      <c r="C11" s="153"/>
    </row>
    <row r="12" spans="1:21" s="149" customFormat="1">
      <c r="A12" s="219"/>
      <c r="B12" s="153" t="s">
        <v>148</v>
      </c>
      <c r="C12" s="153"/>
    </row>
    <row r="13" spans="1:21" s="149" customFormat="1">
      <c r="A13" s="219"/>
      <c r="B13" s="153" t="s">
        <v>149</v>
      </c>
      <c r="C13" s="153"/>
    </row>
    <row r="14" spans="1:21" s="149" customFormat="1">
      <c r="A14" s="219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1" t="s">
        <v>89</v>
      </c>
      <c r="Q9" s="222"/>
      <c r="R9" s="223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1" t="s">
        <v>90</v>
      </c>
      <c r="Q18" s="222"/>
      <c r="R18" s="223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1" t="s">
        <v>91</v>
      </c>
      <c r="Q27" s="222"/>
      <c r="R27" s="223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1" t="s">
        <v>94</v>
      </c>
      <c r="Q36" s="222"/>
      <c r="R36" s="223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1" t="s">
        <v>95</v>
      </c>
      <c r="Q45" s="222"/>
      <c r="R45" s="223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1" t="s">
        <v>97</v>
      </c>
      <c r="Q51" s="222"/>
      <c r="R51" s="223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1" t="s">
        <v>96</v>
      </c>
      <c r="Q60" s="222"/>
      <c r="R60" s="223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1" t="s">
        <v>134</v>
      </c>
      <c r="Q69" s="222"/>
      <c r="R69" s="223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1" t="s">
        <v>120</v>
      </c>
      <c r="Q73" s="222"/>
      <c r="R73" s="223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4" t="s">
        <v>54</v>
      </c>
      <c r="Q75" s="224"/>
      <c r="R75" s="225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1" t="s">
        <v>121</v>
      </c>
      <c r="Q79" s="222"/>
      <c r="R79" s="223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4" t="s">
        <v>133</v>
      </c>
      <c r="Q82" s="224"/>
      <c r="R82" s="225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0"/>
      <c r="L84" s="220"/>
      <c r="M84" s="220"/>
      <c r="N84" s="220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0"/>
      <c r="L85" s="220"/>
      <c r="M85" s="220"/>
      <c r="N85" s="220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F4" sqref="F4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27" t="s">
        <v>2976</v>
      </c>
      <c r="B1" s="228"/>
      <c r="C1" s="228"/>
      <c r="D1" s="228"/>
      <c r="E1" s="228"/>
      <c r="F1" s="228"/>
      <c r="G1" s="228"/>
      <c r="H1" s="229"/>
    </row>
    <row r="2" spans="1:8" ht="30">
      <c r="A2" s="4" t="s">
        <v>0</v>
      </c>
      <c r="B2" s="10" t="s">
        <v>2977</v>
      </c>
      <c r="C2" s="11" t="s">
        <v>1</v>
      </c>
      <c r="D2" s="230" t="s">
        <v>2951</v>
      </c>
      <c r="E2" s="231"/>
      <c r="F2" s="231"/>
      <c r="G2" s="232" t="s">
        <v>37</v>
      </c>
      <c r="H2" s="233"/>
    </row>
    <row r="3" spans="1:8">
      <c r="A3" s="3" t="s">
        <v>2</v>
      </c>
      <c r="B3" s="13" t="s">
        <v>2989</v>
      </c>
      <c r="C3" s="14" t="s">
        <v>3</v>
      </c>
      <c r="D3" s="230">
        <v>13</v>
      </c>
      <c r="E3" s="231"/>
      <c r="F3" s="231"/>
      <c r="G3" s="234"/>
      <c r="H3" s="235"/>
    </row>
    <row r="4" spans="1:8">
      <c r="A4" s="3" t="s">
        <v>23</v>
      </c>
      <c r="B4" s="216" t="s">
        <v>2978</v>
      </c>
      <c r="C4" s="1" t="s">
        <v>4</v>
      </c>
      <c r="D4" s="12"/>
      <c r="E4" s="14" t="s">
        <v>5</v>
      </c>
      <c r="F4" s="248" t="s">
        <v>2996</v>
      </c>
      <c r="G4" s="36"/>
      <c r="H4" s="37" t="s">
        <v>17</v>
      </c>
    </row>
    <row r="5" spans="1:8">
      <c r="A5" s="3" t="s">
        <v>24</v>
      </c>
      <c r="B5" s="216" t="s">
        <v>2979</v>
      </c>
      <c r="C5" s="1" t="s">
        <v>4</v>
      </c>
      <c r="D5" s="12"/>
      <c r="E5" s="14" t="s">
        <v>5</v>
      </c>
      <c r="F5" s="217" t="s">
        <v>2980</v>
      </c>
      <c r="G5" s="38"/>
      <c r="H5" s="37" t="s">
        <v>18</v>
      </c>
    </row>
    <row r="6" spans="1:8">
      <c r="A6" s="3" t="s">
        <v>6</v>
      </c>
      <c r="B6" s="236" t="s">
        <v>2950</v>
      </c>
      <c r="C6" s="237"/>
      <c r="D6" s="237"/>
      <c r="E6" s="237"/>
      <c r="F6" s="237"/>
      <c r="G6" s="39"/>
      <c r="H6" s="37" t="s">
        <v>19</v>
      </c>
    </row>
    <row r="7" spans="1:8">
      <c r="A7" s="3" t="s">
        <v>7</v>
      </c>
      <c r="B7" s="10" t="s">
        <v>2972</v>
      </c>
      <c r="C7" s="1" t="s">
        <v>4</v>
      </c>
      <c r="D7" s="12">
        <v>15811515220</v>
      </c>
      <c r="E7" s="14" t="s">
        <v>5</v>
      </c>
      <c r="F7" s="217" t="s">
        <v>2971</v>
      </c>
      <c r="G7" s="40"/>
      <c r="H7" s="37" t="s">
        <v>20</v>
      </c>
    </row>
    <row r="8" spans="1:8" ht="18">
      <c r="A8" s="226" t="s">
        <v>38</v>
      </c>
      <c r="B8" s="226"/>
      <c r="C8" s="226"/>
      <c r="D8" s="226"/>
      <c r="E8" s="226"/>
      <c r="F8" s="226"/>
      <c r="G8" s="226"/>
      <c r="H8" s="226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'2.报价结算清单'!P4</f>
        <v>55.120000000000005</v>
      </c>
      <c r="D10" s="6">
        <f>IFERROR(_xlfn.IFNA(C10/$C$21,""),"")</f>
        <v>5.8607085235095333E-4</v>
      </c>
      <c r="E10" s="8">
        <f>'2.报价结算清单'!Q4</f>
        <v>0</v>
      </c>
      <c r="F10" s="6" t="str">
        <f t="shared" ref="F10:F18" si="0">IFERROR(_xlfn.IFNA(E10/$E$21,""),"")</f>
        <v/>
      </c>
      <c r="G10" s="8">
        <f>IFERROR(E10-C10,"")</f>
        <v>-55.120000000000005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 t="e">
        <f>'2.报价结算清单'!#REF!</f>
        <v>#REF!</v>
      </c>
      <c r="D12" s="6" t="str">
        <f>IFERROR(_xlfn.IFNA(C12/$C$21,""),"")</f>
        <v/>
      </c>
      <c r="E12" s="8" t="e">
        <f>'2.报价结算清单'!#REF!</f>
        <v>#REF!</v>
      </c>
      <c r="F12" s="6" t="str">
        <f t="shared" si="0"/>
        <v/>
      </c>
      <c r="G12" s="8" t="str">
        <f t="shared" si="2"/>
        <v/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'2.报价结算清单'!P12</f>
        <v>88609.5</v>
      </c>
      <c r="D14" s="6">
        <f t="shared" si="1"/>
        <v>0.94215248895848691</v>
      </c>
      <c r="E14" s="8">
        <f>'2.报价结算清单'!Q12</f>
        <v>0</v>
      </c>
      <c r="F14" s="6" t="str">
        <f t="shared" si="0"/>
        <v/>
      </c>
      <c r="G14" s="8">
        <f t="shared" si="2"/>
        <v>-88609.5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40" t="s">
        <v>53</v>
      </c>
      <c r="B19" s="241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42" t="s">
        <v>87</v>
      </c>
      <c r="B20" s="241"/>
      <c r="C20" s="9" t="str">
        <f>'2.报价结算清单'!J21</f>
        <v>0</v>
      </c>
      <c r="D20" s="6">
        <f>IFERROR(_xlfn.IFNA(C20/$C$22,""),"")</f>
        <v>0</v>
      </c>
      <c r="E20" s="9" t="str">
        <f>'2.报价结算清单'!K21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40" t="s">
        <v>13</v>
      </c>
      <c r="B21" s="240"/>
      <c r="C21" s="9">
        <f>'2.报价结算清单'!P23</f>
        <v>94050.061999999991</v>
      </c>
      <c r="D21" s="6">
        <f>IFERROR(_xlfn.IFNA(C21/$C$22,""),"")</f>
        <v>1</v>
      </c>
      <c r="E21" s="9">
        <f>'2.报价结算清单'!Q23</f>
        <v>0</v>
      </c>
      <c r="F21" s="6" t="str">
        <f>IFERROR(_xlfn.IFNA(E21/$E$22,""),"")</f>
        <v/>
      </c>
      <c r="G21" s="8">
        <f>IFERROR(E21-C21,"")</f>
        <v>-94050.061999999991</v>
      </c>
      <c r="H21" s="5"/>
    </row>
    <row r="22" spans="1:8">
      <c r="A22" s="238" t="s">
        <v>42</v>
      </c>
      <c r="B22" s="238"/>
      <c r="C22" s="239">
        <f>'2.报价结算清单'!P23</f>
        <v>94050.061999999991</v>
      </c>
      <c r="D22" s="239"/>
      <c r="E22" s="239">
        <f>'2.报价结算清单'!Q23</f>
        <v>0</v>
      </c>
      <c r="F22" s="239"/>
      <c r="G22" s="7">
        <f>IFERROR(E22-C22,"")</f>
        <v>-94050.061999999991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display="mailto:guoyanlei@cct.cn" xr:uid="{07E32AC4-C1E6-DC45-BA69-01E9EED9FC70}"/>
    <hyperlink ref="F5" r:id="rId2" display="mailto:lixiao.aimmyli@bytedance.com" xr:uid="{0D70960D-7229-AF43-BC40-CDEB86F15FAD}"/>
    <hyperlink ref="F4" r:id="rId3" display="mailto:huyi.helen@bytedance.com" xr:uid="{F2AD1BC0-ABB8-0145-BF75-1661EB6C6649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27"/>
  <sheetViews>
    <sheetView zoomScaleNormal="55" workbookViewId="0">
      <selection activeCell="D8" sqref="D8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83203125" style="93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4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212" customFormat="1" ht="22" customHeight="1">
      <c r="A2" s="205" t="s">
        <v>88</v>
      </c>
      <c r="B2" s="201" t="s">
        <v>2954</v>
      </c>
      <c r="C2" s="201" t="s">
        <v>2986</v>
      </c>
      <c r="D2" s="201" t="s">
        <v>2987</v>
      </c>
      <c r="E2" s="200" t="s">
        <v>129</v>
      </c>
      <c r="F2" s="206"/>
      <c r="G2" s="201" t="str">
        <f>_xlfn.IFNA(IF(VLOOKUP($F2,'[1]3.框架内物料'!$A:$E,2,0)=0,"请勿填写",VLOOKUP($F2,'[1]3.框架内物料'!$A:$E,2,0)),"")</f>
        <v/>
      </c>
      <c r="H2" s="207" t="s">
        <v>2990</v>
      </c>
      <c r="I2" s="201" t="s">
        <v>2952</v>
      </c>
      <c r="J2" s="208" t="s">
        <v>2988</v>
      </c>
      <c r="K2" s="208" t="str">
        <f>_xlfn.IFNA(VLOOKUP($F2,'[1]3.框架内物料'!$A:$F,6,0),"")</f>
        <v/>
      </c>
      <c r="L2" s="209">
        <v>13</v>
      </c>
      <c r="M2" s="209"/>
      <c r="N2" s="209">
        <v>4</v>
      </c>
      <c r="O2" s="209"/>
      <c r="P2" s="210">
        <f>IFERROR(N2*L2*J2,0)</f>
        <v>55.120000000000005</v>
      </c>
      <c r="Q2" s="210">
        <f t="shared" ref="Q2" si="0">IFERROR(O2*M2*K2,0)</f>
        <v>0</v>
      </c>
      <c r="R2" s="211">
        <f t="shared" ref="R2" si="1">Q2-P2</f>
        <v>-55.120000000000005</v>
      </c>
      <c r="S2" s="177">
        <v>0.06</v>
      </c>
      <c r="T2" s="177">
        <v>0</v>
      </c>
      <c r="U2" s="205" t="s">
        <v>2991</v>
      </c>
      <c r="V2" s="205"/>
    </row>
    <row r="3" spans="1:25" s="71" customFormat="1" ht="18">
      <c r="A3" s="57"/>
      <c r="B3" s="61"/>
      <c r="C3" s="61"/>
      <c r="D3" s="61"/>
      <c r="E3" s="61"/>
      <c r="F3" s="58"/>
      <c r="G3" s="58"/>
      <c r="H3" s="58"/>
      <c r="I3" s="58"/>
      <c r="J3" s="190"/>
      <c r="K3" s="190"/>
      <c r="L3" s="58"/>
      <c r="M3" s="58"/>
      <c r="N3" s="58"/>
      <c r="O3" s="58"/>
      <c r="P3" s="245" t="s">
        <v>89</v>
      </c>
      <c r="Q3" s="246"/>
      <c r="R3" s="247"/>
      <c r="S3" s="165"/>
      <c r="T3" s="165"/>
      <c r="U3" s="60"/>
      <c r="V3" s="60"/>
    </row>
    <row r="4" spans="1:25" s="71" customFormat="1" ht="18">
      <c r="A4" s="54"/>
      <c r="B4" s="62"/>
      <c r="C4" s="62"/>
      <c r="D4" s="62"/>
      <c r="E4" s="62"/>
      <c r="F4" s="55"/>
      <c r="G4" s="55"/>
      <c r="H4" s="55"/>
      <c r="I4" s="55"/>
      <c r="J4" s="191"/>
      <c r="K4" s="191"/>
      <c r="L4" s="55"/>
      <c r="M4" s="55"/>
      <c r="N4" s="55"/>
      <c r="O4" s="55"/>
      <c r="P4" s="158">
        <f>SUM(P2:P2)</f>
        <v>55.120000000000005</v>
      </c>
      <c r="Q4" s="158">
        <f>SUM(Q2:Q2)</f>
        <v>0</v>
      </c>
      <c r="R4" s="158">
        <f>Q4-P4</f>
        <v>-55.120000000000005</v>
      </c>
      <c r="S4" s="166"/>
      <c r="T4" s="171"/>
      <c r="U4" s="55"/>
      <c r="V4" s="56"/>
    </row>
    <row r="5" spans="1:25" s="181" customFormat="1" ht="22" customHeight="1">
      <c r="A5" s="173" t="s">
        <v>93</v>
      </c>
      <c r="B5" s="201" t="s">
        <v>2997</v>
      </c>
      <c r="C5" s="128" t="s">
        <v>3000</v>
      </c>
      <c r="D5" s="128" t="s">
        <v>2981</v>
      </c>
      <c r="E5" s="128" t="s">
        <v>129</v>
      </c>
      <c r="F5" s="174"/>
      <c r="G5" s="128" t="str">
        <f>_xlfn.IFNA(IF(VLOOKUP($F5,'3.框架内物料'!$A:$E,2,0)=0,"请勿填写",VLOOKUP($F5,'3.框架内物料'!$A:$E,2,0)),"")</f>
        <v/>
      </c>
      <c r="H5" s="202" t="s">
        <v>2970</v>
      </c>
      <c r="I5" s="128" t="s">
        <v>2953</v>
      </c>
      <c r="J5" s="189" t="s">
        <v>2982</v>
      </c>
      <c r="K5" s="189" t="str">
        <f>_xlfn.IFNA(VLOOKUP($F5,'3.框架内物料'!$A:$F,6,0),"")</f>
        <v/>
      </c>
      <c r="L5" s="67">
        <v>4</v>
      </c>
      <c r="M5" s="67"/>
      <c r="N5" s="67">
        <v>1</v>
      </c>
      <c r="O5" s="67"/>
      <c r="P5" s="175">
        <f t="shared" ref="P5:P10" si="2">IFERROR(N5*L5*J5,0)</f>
        <v>32000</v>
      </c>
      <c r="Q5" s="175">
        <f t="shared" ref="Q5" si="3">IFERROR(O5*M5*K5,0)</f>
        <v>0</v>
      </c>
      <c r="R5" s="176">
        <f t="shared" ref="R5:R8" si="4">Q5-P5</f>
        <v>-32000</v>
      </c>
      <c r="S5" s="177">
        <v>0.06</v>
      </c>
      <c r="T5" s="177">
        <v>0</v>
      </c>
      <c r="U5" s="180"/>
      <c r="V5" s="178"/>
    </row>
    <row r="6" spans="1:25" s="181" customFormat="1" ht="22" customHeight="1">
      <c r="A6" s="173" t="s">
        <v>93</v>
      </c>
      <c r="B6" s="201" t="s">
        <v>2997</v>
      </c>
      <c r="C6" s="128" t="s">
        <v>3000</v>
      </c>
      <c r="D6" s="128" t="s">
        <v>2992</v>
      </c>
      <c r="E6" s="128" t="s">
        <v>129</v>
      </c>
      <c r="F6" s="174"/>
      <c r="G6" s="128" t="str">
        <f>_xlfn.IFNA(IF(VLOOKUP($F6,'3.框架内物料'!$A:$E,2,0)=0,"请勿填写",VLOOKUP($F6,'3.框架内物料'!$A:$E,2,0)),"")</f>
        <v/>
      </c>
      <c r="H6" s="202" t="s">
        <v>2970</v>
      </c>
      <c r="I6" s="128" t="s">
        <v>2953</v>
      </c>
      <c r="J6" s="189" t="s">
        <v>2993</v>
      </c>
      <c r="K6" s="189" t="str">
        <f>_xlfn.IFNA(VLOOKUP($F6,'3.框架内物料'!$A:$F,6,0),"")</f>
        <v/>
      </c>
      <c r="L6" s="67">
        <v>9</v>
      </c>
      <c r="M6" s="67"/>
      <c r="N6" s="67">
        <v>1</v>
      </c>
      <c r="O6" s="67"/>
      <c r="P6" s="175">
        <f t="shared" ref="P6" si="5">IFERROR(N6*L6*J6,0)</f>
        <v>22500</v>
      </c>
      <c r="Q6" s="175">
        <f t="shared" ref="Q6" si="6">IFERROR(O6*M6*K6,0)</f>
        <v>0</v>
      </c>
      <c r="R6" s="176">
        <f t="shared" ref="R6" si="7">Q6-P6</f>
        <v>-22500</v>
      </c>
      <c r="S6" s="177">
        <v>0.06</v>
      </c>
      <c r="T6" s="177">
        <v>0</v>
      </c>
      <c r="U6" s="180"/>
      <c r="V6" s="178"/>
    </row>
    <row r="7" spans="1:25" s="214" customFormat="1" ht="68">
      <c r="A7" s="205" t="s">
        <v>93</v>
      </c>
      <c r="B7" s="201" t="s">
        <v>2997</v>
      </c>
      <c r="C7" s="201" t="s">
        <v>2998</v>
      </c>
      <c r="D7" s="201" t="s">
        <v>2999</v>
      </c>
      <c r="E7" s="201" t="s">
        <v>129</v>
      </c>
      <c r="F7" s="206"/>
      <c r="G7" s="201" t="str">
        <f>_xlfn.IFNA(IF(VLOOKUP($F7,'3.框架内物料'!$A:$E,2,0)=0,"请勿填写",VLOOKUP($F7,'3.框架内物料'!$A:$E,2,0)),"")</f>
        <v/>
      </c>
      <c r="H7" s="207" t="s">
        <v>3003</v>
      </c>
      <c r="I7" s="201" t="s">
        <v>2956</v>
      </c>
      <c r="J7" s="208" t="s">
        <v>2994</v>
      </c>
      <c r="K7" s="208" t="str">
        <f>_xlfn.IFNA(VLOOKUP($F7,'3.框架内物料'!$A:$F,6,0),"")</f>
        <v/>
      </c>
      <c r="L7" s="209">
        <v>11</v>
      </c>
      <c r="M7" s="209"/>
      <c r="N7" s="209">
        <v>2</v>
      </c>
      <c r="O7" s="209"/>
      <c r="P7" s="210">
        <f t="shared" si="2"/>
        <v>17600</v>
      </c>
      <c r="Q7" s="210">
        <f t="shared" ref="Q7:Q8" si="8">IFERROR(O7*M7*K7,0)</f>
        <v>0</v>
      </c>
      <c r="R7" s="211">
        <f t="shared" si="4"/>
        <v>-17600</v>
      </c>
      <c r="S7" s="177">
        <v>0.06</v>
      </c>
      <c r="T7" s="177">
        <v>0</v>
      </c>
      <c r="U7" s="213"/>
      <c r="V7" s="205"/>
      <c r="Y7" s="215"/>
    </row>
    <row r="8" spans="1:25" s="179" customFormat="1" ht="22" customHeight="1">
      <c r="A8" s="173" t="s">
        <v>93</v>
      </c>
      <c r="B8" s="201" t="s">
        <v>2997</v>
      </c>
      <c r="C8" s="128" t="s">
        <v>3001</v>
      </c>
      <c r="D8" s="128" t="s">
        <v>2965</v>
      </c>
      <c r="E8" s="128" t="s">
        <v>129</v>
      </c>
      <c r="F8" s="174"/>
      <c r="G8" s="128" t="str">
        <f>_xlfn.IFNA(IF(VLOOKUP($F8,'3.框架内物料'!$A:$E,2,0)=0,"请勿填写",VLOOKUP($F8,'3.框架内物料'!$A:$E,2,0)),"")</f>
        <v/>
      </c>
      <c r="H8" s="207" t="s">
        <v>2995</v>
      </c>
      <c r="I8" s="128" t="s">
        <v>2955</v>
      </c>
      <c r="J8" s="189" t="s">
        <v>2964</v>
      </c>
      <c r="K8" s="189" t="str">
        <f>_xlfn.IFNA(VLOOKUP($F8,'3.框架内物料'!$A:$F,6,0),"")</f>
        <v/>
      </c>
      <c r="L8" s="67">
        <v>13</v>
      </c>
      <c r="M8" s="67"/>
      <c r="N8" s="67">
        <v>4</v>
      </c>
      <c r="O8" s="67"/>
      <c r="P8" s="175">
        <f t="shared" si="2"/>
        <v>9260.16</v>
      </c>
      <c r="Q8" s="175">
        <f t="shared" si="8"/>
        <v>0</v>
      </c>
      <c r="R8" s="176">
        <f t="shared" si="4"/>
        <v>-9260.16</v>
      </c>
      <c r="S8" s="177">
        <v>0.06</v>
      </c>
      <c r="T8" s="177">
        <v>0</v>
      </c>
      <c r="U8" s="178"/>
      <c r="V8" s="178"/>
    </row>
    <row r="9" spans="1:25" s="179" customFormat="1" ht="22" customHeight="1">
      <c r="A9" s="173" t="s">
        <v>93</v>
      </c>
      <c r="B9" s="201" t="s">
        <v>2997</v>
      </c>
      <c r="C9" s="128" t="s">
        <v>3002</v>
      </c>
      <c r="D9" s="128" t="s">
        <v>2983</v>
      </c>
      <c r="E9" s="128" t="s">
        <v>129</v>
      </c>
      <c r="F9" s="174"/>
      <c r="G9" s="128" t="str">
        <f>_xlfn.IFNA(IF(VLOOKUP($F9,'3.框架内物料'!$A:$E,2,0)=0,"请勿填写",VLOOKUP($F9,'3.框架内物料'!$A:$E,2,0)),"")</f>
        <v/>
      </c>
      <c r="H9" s="202" t="s">
        <v>2984</v>
      </c>
      <c r="I9" s="128" t="s">
        <v>2955</v>
      </c>
      <c r="J9" s="189" t="s">
        <v>2985</v>
      </c>
      <c r="K9" s="189" t="str">
        <f>_xlfn.IFNA(VLOOKUP($F9,'3.框架内物料'!$A:$F,6,0),"")</f>
        <v/>
      </c>
      <c r="L9" s="67">
        <v>100</v>
      </c>
      <c r="M9" s="67"/>
      <c r="N9" s="67">
        <v>1</v>
      </c>
      <c r="O9" s="67"/>
      <c r="P9" s="175">
        <f t="shared" si="2"/>
        <v>7208</v>
      </c>
      <c r="Q9" s="175">
        <f t="shared" ref="Q9:Q10" si="9">IFERROR(O9*M9*K9,0)</f>
        <v>0</v>
      </c>
      <c r="R9" s="176">
        <f t="shared" ref="R9" si="10">Q9-P9</f>
        <v>-7208</v>
      </c>
      <c r="S9" s="177">
        <v>0.06</v>
      </c>
      <c r="T9" s="177">
        <v>0</v>
      </c>
      <c r="U9" s="178"/>
      <c r="V9" s="178"/>
    </row>
    <row r="10" spans="1:25" s="212" customFormat="1" ht="22" customHeight="1">
      <c r="A10" s="205" t="s">
        <v>93</v>
      </c>
      <c r="B10" s="205" t="s">
        <v>2966</v>
      </c>
      <c r="C10" s="205" t="s">
        <v>2966</v>
      </c>
      <c r="D10" s="201" t="s">
        <v>2967</v>
      </c>
      <c r="E10" s="201" t="s">
        <v>129</v>
      </c>
      <c r="F10" s="206"/>
      <c r="G10" s="201"/>
      <c r="H10" s="207" t="s">
        <v>2968</v>
      </c>
      <c r="I10" s="201" t="s">
        <v>2957</v>
      </c>
      <c r="J10" s="208" t="s">
        <v>2969</v>
      </c>
      <c r="K10" s="208"/>
      <c r="L10" s="209">
        <v>13</v>
      </c>
      <c r="M10" s="209"/>
      <c r="N10" s="209">
        <v>30</v>
      </c>
      <c r="O10" s="209"/>
      <c r="P10" s="175">
        <f t="shared" si="2"/>
        <v>41.339999999999996</v>
      </c>
      <c r="Q10" s="210">
        <f t="shared" si="9"/>
        <v>0</v>
      </c>
      <c r="R10" s="211">
        <f t="shared" ref="R10" si="11">Q10-P10</f>
        <v>-41.339999999999996</v>
      </c>
      <c r="S10" s="177">
        <v>0.06</v>
      </c>
      <c r="T10" s="177">
        <v>0</v>
      </c>
      <c r="U10" s="205"/>
      <c r="V10" s="205"/>
    </row>
    <row r="11" spans="1:25" s="75" customFormat="1" ht="18">
      <c r="A11" s="57"/>
      <c r="B11" s="61"/>
      <c r="C11" s="61"/>
      <c r="D11" s="61"/>
      <c r="E11" s="61"/>
      <c r="F11" s="58"/>
      <c r="G11" s="58"/>
      <c r="H11" s="58"/>
      <c r="I11" s="58"/>
      <c r="J11" s="190"/>
      <c r="K11" s="190"/>
      <c r="L11" s="58"/>
      <c r="M11" s="58"/>
      <c r="N11" s="58"/>
      <c r="O11" s="58"/>
      <c r="P11" s="245" t="s">
        <v>95</v>
      </c>
      <c r="Q11" s="246"/>
      <c r="R11" s="247"/>
      <c r="S11" s="165"/>
      <c r="T11" s="165"/>
      <c r="U11" s="60"/>
      <c r="V11" s="60"/>
    </row>
    <row r="12" spans="1:25" s="75" customFormat="1" ht="18">
      <c r="A12" s="54"/>
      <c r="B12" s="62"/>
      <c r="C12" s="62"/>
      <c r="D12" s="62"/>
      <c r="E12" s="62"/>
      <c r="F12" s="55"/>
      <c r="G12" s="55"/>
      <c r="H12" s="55"/>
      <c r="I12" s="55"/>
      <c r="J12" s="191"/>
      <c r="K12" s="191"/>
      <c r="L12" s="55"/>
      <c r="M12" s="55"/>
      <c r="N12" s="55"/>
      <c r="O12" s="55"/>
      <c r="P12" s="158">
        <f>SUM(P5:P10)</f>
        <v>88609.5</v>
      </c>
      <c r="Q12" s="158">
        <f>SUM(Q5:Q10)</f>
        <v>0</v>
      </c>
      <c r="R12" s="158">
        <f>Q12-P12</f>
        <v>-88609.5</v>
      </c>
      <c r="S12" s="166"/>
      <c r="T12" s="171"/>
      <c r="U12" s="55"/>
      <c r="V12" s="56"/>
    </row>
    <row r="13" spans="1:25" s="181" customFormat="1" ht="22" customHeight="1">
      <c r="A13" s="182" t="s">
        <v>2938</v>
      </c>
      <c r="B13" s="178" t="s">
        <v>2962</v>
      </c>
      <c r="C13" s="178" t="s">
        <v>2962</v>
      </c>
      <c r="D13" s="178" t="s">
        <v>2962</v>
      </c>
      <c r="E13" s="128" t="s">
        <v>132</v>
      </c>
      <c r="F13" s="174" t="s">
        <v>2941</v>
      </c>
      <c r="G13" s="128" t="str">
        <f>_xlfn.IFNA(IF(VLOOKUP($F13,'[2]3.框架内物料'!$A:$E,2,0)=0,"请勿填写",VLOOKUP($F13,'[2]3.框架内物料'!$A:$E,2,0)),"")</f>
        <v>M939882581652185090</v>
      </c>
      <c r="H13" s="202" t="str">
        <f>_xlfn.IFNA(VLOOKUP($F13,'[2]3.框架内物料'!$A:$E,4,0),"")</f>
        <v>服务费税费-项目服务费-项目服务费-制作搭建、AVL设备、第三方人员服务费-服务费比例</v>
      </c>
      <c r="I13" s="128" t="str">
        <f>_xlfn.IFNA(VLOOKUP($F13,'[2]3.框架内物料'!$A:$E,5,0),"")</f>
        <v>项</v>
      </c>
      <c r="J13" s="189">
        <f>_xlfn.IFNA(VLOOKUP($F13,'[2]3.框架内物料'!$A:$F,6,0),"")</f>
        <v>0.1</v>
      </c>
      <c r="K13" s="189">
        <f>_xlfn.IFNA(VLOOKUP($F13,'[2]3.框架内物料'!$A:$F,6,0),"")</f>
        <v>0.1</v>
      </c>
      <c r="L13" s="67">
        <f>P4</f>
        <v>55.120000000000005</v>
      </c>
      <c r="M13" s="67"/>
      <c r="N13" s="67">
        <v>1</v>
      </c>
      <c r="O13" s="67"/>
      <c r="P13" s="175">
        <f>IFERROR(N13*L13*J13,0)</f>
        <v>5.5120000000000005</v>
      </c>
      <c r="Q13" s="175">
        <f t="shared" ref="Q13:Q16" si="12">IFERROR(O13*M13*K13,0)</f>
        <v>0</v>
      </c>
      <c r="R13" s="183">
        <f t="shared" ref="R13" si="13">Q13-P13</f>
        <v>-5.5120000000000005</v>
      </c>
      <c r="S13" s="177">
        <v>0.06</v>
      </c>
      <c r="T13" s="177">
        <v>0</v>
      </c>
      <c r="U13" s="180"/>
      <c r="V13" s="178"/>
    </row>
    <row r="14" spans="1:25" s="181" customFormat="1" ht="22" customHeight="1">
      <c r="A14" s="182" t="s">
        <v>2938</v>
      </c>
      <c r="B14" s="178" t="s">
        <v>2962</v>
      </c>
      <c r="C14" s="178" t="s">
        <v>2962</v>
      </c>
      <c r="D14" s="178" t="s">
        <v>2962</v>
      </c>
      <c r="E14" s="128" t="s">
        <v>132</v>
      </c>
      <c r="F14" s="174" t="s">
        <v>2940</v>
      </c>
      <c r="G14" s="128" t="str">
        <f>_xlfn.IFNA(IF(VLOOKUP($F14,'[2]3.框架内物料'!$A:$E,2,0)=0,"请勿填写",VLOOKUP($F14,'[2]3.框架内物料'!$A:$E,2,0)),"")</f>
        <v>M939882610784714754</v>
      </c>
      <c r="H14" s="202" t="str">
        <f>_xlfn.IFNA(VLOOKUP($F14,'[2]3.框架内物料'!$A:$E,4,0),"")</f>
        <v>服务费税费-项目服务费-项目服务费-机票、用车、用餐等第三方资源-服务费比例</v>
      </c>
      <c r="I14" s="128" t="str">
        <f>_xlfn.IFNA(VLOOKUP($F14,'[2]3.框架内物料'!$A:$E,5,0),"")</f>
        <v>项</v>
      </c>
      <c r="J14" s="189">
        <f>_xlfn.IFNA(VLOOKUP($F14,'[2]3.框架内物料'!$A:$F,6,0),"")</f>
        <v>0.06</v>
      </c>
      <c r="K14" s="189">
        <f>_xlfn.IFNA(VLOOKUP($F14,'[2]3.框架内物料'!$A:$F,6,0),"")</f>
        <v>0.06</v>
      </c>
      <c r="L14" s="67">
        <f>P12-P7</f>
        <v>71009.5</v>
      </c>
      <c r="M14" s="67"/>
      <c r="N14" s="67">
        <v>1</v>
      </c>
      <c r="O14" s="67"/>
      <c r="P14" s="175">
        <f>IFERROR(N14*L14*J14,0)</f>
        <v>4260.57</v>
      </c>
      <c r="Q14" s="175">
        <f t="shared" si="12"/>
        <v>0</v>
      </c>
      <c r="R14" s="183">
        <f t="shared" ref="R14" si="14">Q14-P14</f>
        <v>-4260.57</v>
      </c>
      <c r="S14" s="177">
        <v>0.06</v>
      </c>
      <c r="T14" s="177">
        <v>0</v>
      </c>
      <c r="U14" s="180" t="s">
        <v>2960</v>
      </c>
      <c r="V14" s="178"/>
    </row>
    <row r="15" spans="1:25" s="181" customFormat="1" ht="22" customHeight="1">
      <c r="A15" s="182" t="s">
        <v>2938</v>
      </c>
      <c r="B15" s="178" t="s">
        <v>2962</v>
      </c>
      <c r="C15" s="178" t="s">
        <v>2962</v>
      </c>
      <c r="D15" s="178" t="s">
        <v>2962</v>
      </c>
      <c r="E15" s="128" t="s">
        <v>132</v>
      </c>
      <c r="F15" s="174" t="s">
        <v>2940</v>
      </c>
      <c r="G15" s="128" t="str">
        <f>_xlfn.IFNA(IF(VLOOKUP($F15,'[2]3.框架内物料'!$A:$E,2,0)=0,"请勿填写",VLOOKUP($F15,'[2]3.框架内物料'!$A:$E,2,0)),"")</f>
        <v>M939882610784714754</v>
      </c>
      <c r="H15" s="202" t="str">
        <f>_xlfn.IFNA(VLOOKUP($F15,'[2]3.框架内物料'!$A:$E,4,0),"")</f>
        <v>服务费税费-项目服务费-项目服务费-机票、用车、用餐等第三方资源-服务费比例</v>
      </c>
      <c r="I15" s="128" t="str">
        <f>_xlfn.IFNA(VLOOKUP($F15,'[2]3.框架内物料'!$A:$E,5,0),"")</f>
        <v>项</v>
      </c>
      <c r="J15" s="189">
        <f>_xlfn.IFNA(VLOOKUP($F15,'[2]3.框架内物料'!$A:$F,6,0),"")</f>
        <v>0.06</v>
      </c>
      <c r="K15" s="189">
        <f>_xlfn.IFNA(VLOOKUP($F15,'[2]3.框架内物料'!$A:$F,6,0),"")</f>
        <v>0.06</v>
      </c>
      <c r="L15" s="67">
        <f>P7</f>
        <v>17600</v>
      </c>
      <c r="M15" s="67"/>
      <c r="N15" s="67">
        <v>1</v>
      </c>
      <c r="O15" s="67"/>
      <c r="P15" s="175">
        <f>IFERROR(N15*L15*J15,0)</f>
        <v>1056</v>
      </c>
      <c r="Q15" s="175">
        <f t="shared" si="12"/>
        <v>0</v>
      </c>
      <c r="R15" s="183">
        <f t="shared" ref="R15" si="15">Q15-P15</f>
        <v>-1056</v>
      </c>
      <c r="S15" s="177">
        <v>0.06</v>
      </c>
      <c r="T15" s="177">
        <v>0</v>
      </c>
      <c r="U15" s="180" t="s">
        <v>2959</v>
      </c>
      <c r="V15" s="178"/>
    </row>
    <row r="16" spans="1:25" s="181" customFormat="1" ht="22" customHeight="1">
      <c r="A16" s="182" t="s">
        <v>2945</v>
      </c>
      <c r="B16" s="178" t="s">
        <v>2963</v>
      </c>
      <c r="C16" s="178" t="s">
        <v>2963</v>
      </c>
      <c r="D16" s="178" t="s">
        <v>2963</v>
      </c>
      <c r="E16" s="128" t="s">
        <v>132</v>
      </c>
      <c r="F16" s="174" t="s">
        <v>2944</v>
      </c>
      <c r="G16" s="128" t="str">
        <f>_xlfn.IFNA(IF(VLOOKUP($F16,'[2]3.框架内物料'!$A:$E,2,0)=0,"请勿填写",VLOOKUP($F16,'[2]3.框架内物料'!$A:$E,2,0)),"")</f>
        <v>M939882723582132226</v>
      </c>
      <c r="H16" s="202" t="str">
        <f>_xlfn.IFNA(VLOOKUP($F16,'[2]3.框架内物料'!$A:$E,4,0),"")</f>
        <v>服务费税费-项目税费-项目税费-机票、用车、用餐等第三方资源-增值税比例</v>
      </c>
      <c r="I16" s="128" t="str">
        <f>_xlfn.IFNA(VLOOKUP($F16,'[2]3.框架内物料'!$A:$E,5,0),"")</f>
        <v>项</v>
      </c>
      <c r="J16" s="189">
        <f>_xlfn.IFNA(VLOOKUP($F16,'[2]3.框架内物料'!$A:$F,6,0),"")</f>
        <v>0.06</v>
      </c>
      <c r="K16" s="189">
        <f>_xlfn.IFNA(VLOOKUP($F16,'[2]3.框架内物料'!$A:$F,6,0),"")</f>
        <v>0.06</v>
      </c>
      <c r="L16" s="67">
        <f>P15</f>
        <v>1056</v>
      </c>
      <c r="M16" s="67"/>
      <c r="N16" s="67">
        <v>1</v>
      </c>
      <c r="O16" s="67"/>
      <c r="P16" s="175">
        <f>IFERROR(N16*L16*J16,0)</f>
        <v>63.36</v>
      </c>
      <c r="Q16" s="175">
        <f t="shared" si="12"/>
        <v>0</v>
      </c>
      <c r="R16" s="183">
        <f t="shared" ref="R16" si="16">Q16-P16</f>
        <v>-63.36</v>
      </c>
      <c r="S16" s="177">
        <v>0.06</v>
      </c>
      <c r="T16" s="177">
        <v>0</v>
      </c>
      <c r="U16" s="180" t="s">
        <v>2958</v>
      </c>
      <c r="V16" s="178"/>
    </row>
    <row r="17" spans="1:22" s="75" customFormat="1" ht="18">
      <c r="A17" s="57"/>
      <c r="B17" s="61"/>
      <c r="C17" s="61"/>
      <c r="D17" s="61"/>
      <c r="E17" s="61"/>
      <c r="F17" s="58"/>
      <c r="G17" s="58"/>
      <c r="H17" s="58"/>
      <c r="I17" s="58"/>
      <c r="J17" s="190"/>
      <c r="K17" s="190"/>
      <c r="L17" s="58"/>
      <c r="M17" s="58"/>
      <c r="N17" s="58"/>
      <c r="O17" s="58"/>
      <c r="P17" s="245" t="s">
        <v>121</v>
      </c>
      <c r="Q17" s="246"/>
      <c r="R17" s="247"/>
      <c r="S17" s="165"/>
      <c r="T17" s="165"/>
      <c r="U17" s="60"/>
      <c r="V17" s="60" t="s">
        <v>170</v>
      </c>
    </row>
    <row r="18" spans="1:22" s="75" customFormat="1" ht="18">
      <c r="A18" s="54"/>
      <c r="B18" s="62"/>
      <c r="C18" s="62"/>
      <c r="D18" s="62"/>
      <c r="E18" s="62"/>
      <c r="F18" s="55"/>
      <c r="G18" s="55"/>
      <c r="H18" s="55"/>
      <c r="I18" s="55"/>
      <c r="J18" s="191"/>
      <c r="K18" s="191"/>
      <c r="L18" s="55"/>
      <c r="M18" s="55"/>
      <c r="N18" s="55"/>
      <c r="O18" s="55"/>
      <c r="P18" s="158">
        <f>SUM(P13:P16)</f>
        <v>5385.4419999999991</v>
      </c>
      <c r="Q18" s="158">
        <f>SUM(Q13:Q16)</f>
        <v>0</v>
      </c>
      <c r="R18" s="158">
        <f>Q18-P18</f>
        <v>-5385.4419999999991</v>
      </c>
      <c r="S18" s="166"/>
      <c r="T18" s="171"/>
      <c r="U18" s="55"/>
      <c r="V18" s="56"/>
    </row>
    <row r="19" spans="1:22" s="75" customFormat="1" ht="18">
      <c r="A19" s="59"/>
      <c r="B19" s="85"/>
      <c r="C19" s="85"/>
      <c r="D19" s="85"/>
      <c r="E19" s="85"/>
      <c r="F19" s="86"/>
      <c r="G19" s="85"/>
      <c r="H19" s="203"/>
      <c r="I19" s="85"/>
      <c r="J19" s="192"/>
      <c r="K19" s="193"/>
      <c r="L19" s="89"/>
      <c r="M19" s="89"/>
      <c r="N19" s="89"/>
      <c r="O19" s="89"/>
      <c r="P19" s="243" t="s">
        <v>169</v>
      </c>
      <c r="Q19" s="243"/>
      <c r="R19" s="244"/>
      <c r="S19" s="167"/>
      <c r="T19" s="167"/>
      <c r="U19" s="141"/>
      <c r="V19" s="141"/>
    </row>
    <row r="20" spans="1:22" ht="18">
      <c r="A20" s="90"/>
      <c r="B20" s="92"/>
      <c r="C20" s="92"/>
      <c r="D20" s="92"/>
      <c r="E20" s="92"/>
      <c r="F20" s="91"/>
      <c r="G20" s="91"/>
      <c r="H20" s="91"/>
      <c r="I20" s="91"/>
      <c r="J20" s="194"/>
      <c r="K20" s="194"/>
      <c r="L20" s="91"/>
      <c r="M20" s="91"/>
      <c r="N20" s="91"/>
      <c r="O20" s="91"/>
      <c r="P20" s="159">
        <f>SUM(P18,P12,P4)</f>
        <v>94050.061999999991</v>
      </c>
      <c r="Q20" s="159">
        <f>SUM(Q18,Q12,Q4)</f>
        <v>0</v>
      </c>
      <c r="R20" s="159">
        <f>Q20-P20</f>
        <v>-94050.061999999991</v>
      </c>
      <c r="S20" s="168"/>
      <c r="T20" s="172"/>
      <c r="U20" s="94"/>
      <c r="V20" s="95"/>
    </row>
    <row r="21" spans="1:22" s="181" customFormat="1" ht="74.5" customHeight="1">
      <c r="A21" s="173" t="s">
        <v>126</v>
      </c>
      <c r="B21" s="184"/>
      <c r="C21" s="184"/>
      <c r="D21" s="184"/>
      <c r="E21" s="173" t="s">
        <v>126</v>
      </c>
      <c r="F21" s="184"/>
      <c r="G21" s="184"/>
      <c r="H21" s="185" t="s">
        <v>127</v>
      </c>
      <c r="I21" s="128" t="s">
        <v>15</v>
      </c>
      <c r="J21" s="199" t="s">
        <v>2961</v>
      </c>
      <c r="K21" s="199" t="s">
        <v>2961</v>
      </c>
      <c r="L21" s="186">
        <v>1</v>
      </c>
      <c r="M21" s="186">
        <v>1</v>
      </c>
      <c r="N21" s="186">
        <v>1</v>
      </c>
      <c r="O21" s="186">
        <v>1</v>
      </c>
      <c r="P21" s="175">
        <f>J21*L21*N21</f>
        <v>0</v>
      </c>
      <c r="Q21" s="176">
        <f>K21*M21*O21</f>
        <v>0</v>
      </c>
      <c r="R21" s="176">
        <f>Q21-P21</f>
        <v>0</v>
      </c>
      <c r="S21" s="177">
        <v>0.06</v>
      </c>
      <c r="T21" s="177">
        <v>0</v>
      </c>
      <c r="U21" s="180"/>
      <c r="V21" s="180"/>
    </row>
    <row r="22" spans="1:22" s="75" customFormat="1" ht="18">
      <c r="A22" s="59"/>
      <c r="B22" s="85"/>
      <c r="C22" s="85"/>
      <c r="D22" s="85"/>
      <c r="E22" s="85"/>
      <c r="F22" s="86"/>
      <c r="G22" s="85"/>
      <c r="H22" s="203"/>
      <c r="I22" s="85"/>
      <c r="J22" s="192"/>
      <c r="K22" s="193"/>
      <c r="L22" s="89"/>
      <c r="M22" s="89"/>
      <c r="N22" s="89"/>
      <c r="O22" s="89"/>
      <c r="P22" s="243" t="s">
        <v>133</v>
      </c>
      <c r="Q22" s="243"/>
      <c r="R22" s="244"/>
      <c r="S22" s="167"/>
      <c r="T22" s="167"/>
      <c r="U22" s="141"/>
      <c r="V22" s="141"/>
    </row>
    <row r="23" spans="1:22" ht="18">
      <c r="A23" s="90"/>
      <c r="B23" s="92"/>
      <c r="C23" s="92"/>
      <c r="D23" s="92"/>
      <c r="E23" s="92"/>
      <c r="F23" s="91"/>
      <c r="G23" s="91"/>
      <c r="H23" s="91"/>
      <c r="I23" s="91"/>
      <c r="J23" s="194"/>
      <c r="K23" s="194"/>
      <c r="L23" s="91"/>
      <c r="M23" s="91"/>
      <c r="N23" s="91"/>
      <c r="O23" s="91"/>
      <c r="P23" s="159">
        <f>SUM(P20,P21)</f>
        <v>94050.061999999991</v>
      </c>
      <c r="Q23" s="159">
        <f>SUM(Q20,Q21)</f>
        <v>0</v>
      </c>
      <c r="R23" s="159">
        <f>Q23-P23</f>
        <v>-94050.061999999991</v>
      </c>
      <c r="S23" s="168"/>
      <c r="T23" s="172"/>
      <c r="U23" s="94"/>
      <c r="V23" s="95"/>
    </row>
    <row r="24" spans="1:22" ht="54" customHeight="1">
      <c r="A24" s="99"/>
      <c r="C24" s="100"/>
      <c r="D24" s="100"/>
      <c r="E24" s="100"/>
      <c r="F24" s="99"/>
      <c r="G24" s="99"/>
      <c r="H24" s="99"/>
      <c r="I24" s="99"/>
      <c r="J24" s="195"/>
      <c r="K24" s="220"/>
      <c r="L24" s="220"/>
      <c r="M24" s="220"/>
      <c r="N24" s="220"/>
      <c r="P24" s="160">
        <f>SUMIF(E1:E20,"框架内",P1:P20)/(P23-P21)</f>
        <v>5.7261440189162231E-2</v>
      </c>
      <c r="Q24" s="160" t="e">
        <f>SUMIF(E1:E20,"框架内",Q1:Q20)/(Q23-Q21)</f>
        <v>#DIV/0!</v>
      </c>
      <c r="R24" s="161" t="s">
        <v>100</v>
      </c>
      <c r="S24" s="169"/>
      <c r="T24" s="169"/>
    </row>
    <row r="25" spans="1:22" ht="54" customHeight="1">
      <c r="A25" s="99"/>
      <c r="C25" s="100"/>
      <c r="D25" s="100"/>
      <c r="E25" s="100"/>
      <c r="F25" s="99"/>
      <c r="G25" s="99"/>
      <c r="H25" s="99"/>
      <c r="I25" s="99"/>
      <c r="J25" s="195"/>
      <c r="K25" s="220"/>
      <c r="L25" s="220"/>
      <c r="M25" s="220"/>
      <c r="N25" s="220"/>
      <c r="P25" s="160">
        <f ca="1">SUMIF(E1:E21,"框架外",P1:P20)/(P23-P21)</f>
        <v>0</v>
      </c>
      <c r="Q25" s="160" t="e">
        <f ca="1">SUMIF(E1:E21,"框架外",Q1:Q20)/(Q23-Q21)</f>
        <v>#DIV/0!</v>
      </c>
      <c r="R25" s="161" t="s">
        <v>99</v>
      </c>
      <c r="S25" s="169"/>
      <c r="T25" s="169"/>
    </row>
    <row r="26" spans="1:22" ht="54" customHeight="1">
      <c r="A26" s="99"/>
      <c r="C26" s="100"/>
      <c r="D26" s="100"/>
      <c r="E26" s="100"/>
      <c r="F26" s="99"/>
      <c r="G26" s="99"/>
      <c r="H26" s="99"/>
      <c r="I26" s="99"/>
      <c r="J26" s="195"/>
      <c r="P26" s="160">
        <f ca="1">SUMIF(E1:E21,"据实结算",P1:P20)/(P23-P21)</f>
        <v>0.94273855981083776</v>
      </c>
      <c r="Q26" s="160" t="e">
        <f ca="1">SUMIF(E1:E21,"据实结算",Q1:Q20)/(Q23-Q21)</f>
        <v>#DIV/0!</v>
      </c>
      <c r="R26" s="161" t="s">
        <v>98</v>
      </c>
      <c r="S26" s="169"/>
      <c r="T26" s="169"/>
    </row>
    <row r="27" spans="1:22">
      <c r="K27" s="198"/>
      <c r="L27" s="104"/>
      <c r="M27" s="104"/>
      <c r="N27" s="104"/>
    </row>
  </sheetData>
  <sheetProtection formatCells="0" formatColumns="0" formatRows="0" insertRows="0" insertHyperlinks="0" deleteRows="0" autoFilter="0"/>
  <mergeCells count="7">
    <mergeCell ref="K24:N24"/>
    <mergeCell ref="K25:N25"/>
    <mergeCell ref="P22:R22"/>
    <mergeCell ref="P3:R3"/>
    <mergeCell ref="P19:R19"/>
    <mergeCell ref="P11:R11"/>
    <mergeCell ref="P17:R17"/>
  </mergeCells>
  <phoneticPr fontId="8" type="noConversion"/>
  <conditionalFormatting sqref="A2:A12">
    <cfRule type="containsText" dxfId="4" priority="1" operator="containsText" text="填写">
      <formula>NOT(ISERROR(SEARCH("填写",A2)))</formula>
    </cfRule>
  </conditionalFormatting>
  <conditionalFormatting sqref="A13:A16">
    <cfRule type="containsText" dxfId="3" priority="8" operator="containsText" text="填写">
      <formula>NOT(ISERROR(SEARCH("填写",A13)))</formula>
    </cfRule>
  </conditionalFormatting>
  <conditionalFormatting sqref="A17:A19">
    <cfRule type="containsText" dxfId="2" priority="18" operator="containsText" text="填写">
      <formula>NOT(ISERROR(SEARCH("填写",A17)))</formula>
    </cfRule>
  </conditionalFormatting>
  <conditionalFormatting sqref="A21:A22">
    <cfRule type="containsText" dxfId="1" priority="19" operator="containsText" text="填写">
      <formula>NOT(ISERROR(SEARCH("填写",A21)))</formula>
    </cfRule>
  </conditionalFormatting>
  <conditionalFormatting sqref="E21">
    <cfRule type="containsText" dxfId="0" priority="20" operator="containsText" text="填写">
      <formula>NOT(ISERROR(SEARCH("填写",E21)))</formula>
    </cfRule>
  </conditionalFormatting>
  <dataValidations count="7">
    <dataValidation type="list" allowBlank="1" showInputMessage="1" showErrorMessage="1" sqref="H23" xr:uid="{00000000-0002-0000-0100-000000000000}">
      <formula1>"是,否"</formula1>
    </dataValidation>
    <dataValidation type="list" allowBlank="1" showInputMessage="1" showErrorMessage="1" sqref="K23" xr:uid="{C24F6F68-857E-5647-839A-4F75562B89C0}">
      <formula1>"0%,1%,3%,6%,13%"</formula1>
    </dataValidation>
    <dataValidation type="list" allowBlank="1" showInputMessage="1" showErrorMessage="1" sqref="D23" xr:uid="{9D1B43E1-175E-4C49-8176-43558324F529}">
      <formula1>"CNY, USD, JPY , HKD"</formula1>
    </dataValidation>
    <dataValidation type="list" allowBlank="1" showInputMessage="1" showErrorMessage="1" sqref="S21 S13:S16 S2 S5:S10" xr:uid="{D7CC39CF-95DC-A64C-A7F7-4CBF33920DCC}">
      <formula1>"0%,1%,3%,6%,9%"</formula1>
    </dataValidation>
    <dataValidation type="list" allowBlank="1" showInputMessage="1" showErrorMessage="1" sqref="A21 E2:E1048576" xr:uid="{E31F6826-CA0D-4785-A20D-8ABED6E0F88E}">
      <formula1>"框架内,框架外,据实结算"</formula1>
    </dataValidation>
    <dataValidation type="list" allowBlank="1" showInputMessage="1" showErrorMessage="1" sqref="A22:A1048576 A2:A20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F22 F19 F13:F16 F5:F10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493" activePane="bottomLeft" state="frozen"/>
      <selection activeCell="C23" sqref="C23:D23"/>
      <selection pane="bottomLeft" activeCell="A511" sqref="A511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SUMIF('[3]2.报价结算清单'!$F$2:$F$578,$A2,'[3]2.报价结算清单'!$L$2:$L$578)</f>
        <v>#VALUE!</v>
      </c>
      <c r="H2" s="17" t="e">
        <f>SUMIF('[3]2.报价结算清单'!$F$2:$F$578,$A2,'[3]2.报价结算清单'!$N$2:$N$578)</f>
        <v>#VALUE!</v>
      </c>
      <c r="I2" s="20" t="e">
        <f>SUMIF('[3]2.报价结算清单'!$F$2:$F$578,A2,'[3]2.报价结算清单'!$P$2:$P$578)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SUMIF('[3]2.报价结算清单'!$F$2:$F$578,$A3,'[3]2.报价结算清单'!$L$2:$L$578)</f>
        <v>#VALUE!</v>
      </c>
      <c r="H3" s="17" t="e">
        <f>SUMIF('[3]2.报价结算清单'!$F$2:$F$578,$A3,'[3]2.报价结算清单'!$N$2:$N$578)</f>
        <v>#VALUE!</v>
      </c>
      <c r="I3" s="20" t="e">
        <f>SUMIF('[3]2.报价结算清单'!$F$2:$F$578,A3,'[3]2.报价结算清单'!$P$2:$P$578)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SUMIF('[3]2.报价结算清单'!$F$2:$F$578,$A4,'[3]2.报价结算清单'!$L$2:$L$578)</f>
        <v>#VALUE!</v>
      </c>
      <c r="H4" s="17" t="e">
        <f>SUMIF('[3]2.报价结算清单'!$F$2:$F$578,$A4,'[3]2.报价结算清单'!$N$2:$N$578)</f>
        <v>#VALUE!</v>
      </c>
      <c r="I4" s="20" t="e">
        <f>SUMIF('[3]2.报价结算清单'!$F$2:$F$578,A4,'[3]2.报价结算清单'!$P$2:$P$578)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SUMIF('[3]2.报价结算清单'!$F$2:$F$578,$A5,'[3]2.报价结算清单'!$L$2:$L$578)</f>
        <v>#VALUE!</v>
      </c>
      <c r="H5" s="17" t="e">
        <f>SUMIF('[3]2.报价结算清单'!$F$2:$F$578,$A5,'[3]2.报价结算清单'!$N$2:$N$578)</f>
        <v>#VALUE!</v>
      </c>
      <c r="I5" s="20" t="e">
        <f>SUMIF('[3]2.报价结算清单'!$F$2:$F$578,A5,'[3]2.报价结算清单'!$P$2:$P$578)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SUMIF('[3]2.报价结算清单'!$F$2:$F$578,$A6,'[3]2.报价结算清单'!$L$2:$L$578)</f>
        <v>#VALUE!</v>
      </c>
      <c r="H6" s="17" t="e">
        <f>SUMIF('[3]2.报价结算清单'!$F$2:$F$578,$A6,'[3]2.报价结算清单'!$N$2:$N$578)</f>
        <v>#VALUE!</v>
      </c>
      <c r="I6" s="20" t="e">
        <f>SUMIF('[3]2.报价结算清单'!$F$2:$F$578,A6,'[3]2.报价结算清单'!$P$2:$P$578)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SUMIF('[3]2.报价结算清单'!$F$2:$F$578,$A7,'[3]2.报价结算清单'!$L$2:$L$578)</f>
        <v>#VALUE!</v>
      </c>
      <c r="H7" s="17" t="e">
        <f>SUMIF('[3]2.报价结算清单'!$F$2:$F$578,$A7,'[3]2.报价结算清单'!$N$2:$N$578)</f>
        <v>#VALUE!</v>
      </c>
      <c r="I7" s="20" t="e">
        <f>SUMIF('[3]2.报价结算清单'!$F$2:$F$578,A7,'[3]2.报价结算清单'!$P$2:$P$578)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SUMIF('[3]2.报价结算清单'!$F$2:$F$578,$A8,'[3]2.报价结算清单'!$L$2:$L$578)</f>
        <v>#VALUE!</v>
      </c>
      <c r="H8" s="17" t="e">
        <f>SUMIF('[3]2.报价结算清单'!$F$2:$F$578,$A8,'[3]2.报价结算清单'!$N$2:$N$578)</f>
        <v>#VALUE!</v>
      </c>
      <c r="I8" s="20" t="e">
        <f>SUMIF('[3]2.报价结算清单'!$F$2:$F$578,A8,'[3]2.报价结算清单'!$P$2:$P$578)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SUMIF('[3]2.报价结算清单'!$F$2:$F$578,$A9,'[3]2.报价结算清单'!$L$2:$L$578)</f>
        <v>#VALUE!</v>
      </c>
      <c r="H9" s="17" t="e">
        <f>SUMIF('[3]2.报价结算清单'!$F$2:$F$578,$A9,'[3]2.报价结算清单'!$N$2:$N$578)</f>
        <v>#VALUE!</v>
      </c>
      <c r="I9" s="20" t="e">
        <f>SUMIF('[3]2.报价结算清单'!$F$2:$F$578,A9,'[3]2.报价结算清单'!$P$2:$P$578)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SUMIF('[3]2.报价结算清单'!$F$2:$F$578,$A10,'[3]2.报价结算清单'!$L$2:$L$578)</f>
        <v>#VALUE!</v>
      </c>
      <c r="H10" s="17" t="e">
        <f>SUMIF('[3]2.报价结算清单'!$F$2:$F$578,$A10,'[3]2.报价结算清单'!$N$2:$N$578)</f>
        <v>#VALUE!</v>
      </c>
      <c r="I10" s="20" t="e">
        <f>SUMIF('[3]2.报价结算清单'!$F$2:$F$578,A10,'[3]2.报价结算清单'!$P$2:$P$578)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SUMIF('[3]2.报价结算清单'!$F$2:$F$578,$A11,'[3]2.报价结算清单'!$L$2:$L$578)</f>
        <v>#VALUE!</v>
      </c>
      <c r="H11" s="17" t="e">
        <f>SUMIF('[3]2.报价结算清单'!$F$2:$F$578,$A11,'[3]2.报价结算清单'!$N$2:$N$578)</f>
        <v>#VALUE!</v>
      </c>
      <c r="I11" s="20" t="e">
        <f>SUMIF('[3]2.报价结算清单'!$F$2:$F$578,A11,'[3]2.报价结算清单'!$P$2:$P$578)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SUMIF('[3]2.报价结算清单'!$F$2:$F$578,$A12,'[3]2.报价结算清单'!$L$2:$L$578)</f>
        <v>#VALUE!</v>
      </c>
      <c r="H12" s="17" t="e">
        <f>SUMIF('[3]2.报价结算清单'!$F$2:$F$578,$A12,'[3]2.报价结算清单'!$N$2:$N$578)</f>
        <v>#VALUE!</v>
      </c>
      <c r="I12" s="20" t="e">
        <f>SUMIF('[3]2.报价结算清单'!$F$2:$F$578,A12,'[3]2.报价结算清单'!$P$2:$P$578)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SUMIF('[3]2.报价结算清单'!$F$2:$F$578,$A13,'[3]2.报价结算清单'!$L$2:$L$578)</f>
        <v>#VALUE!</v>
      </c>
      <c r="H13" s="17" t="e">
        <f>SUMIF('[3]2.报价结算清单'!$F$2:$F$578,$A13,'[3]2.报价结算清单'!$N$2:$N$578)</f>
        <v>#VALUE!</v>
      </c>
      <c r="I13" s="20" t="e">
        <f>SUMIF('[3]2.报价结算清单'!$F$2:$F$578,A13,'[3]2.报价结算清单'!$P$2:$P$578)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SUMIF('[3]2.报价结算清单'!$F$2:$F$578,$A14,'[3]2.报价结算清单'!$L$2:$L$578)</f>
        <v>#VALUE!</v>
      </c>
      <c r="H14" s="17" t="e">
        <f>SUMIF('[3]2.报价结算清单'!$F$2:$F$578,$A14,'[3]2.报价结算清单'!$N$2:$N$578)</f>
        <v>#VALUE!</v>
      </c>
      <c r="I14" s="20" t="e">
        <f>SUMIF('[3]2.报价结算清单'!$F$2:$F$578,A14,'[3]2.报价结算清单'!$P$2:$P$578)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SUMIF('[3]2.报价结算清单'!$F$2:$F$578,$A15,'[3]2.报价结算清单'!$L$2:$L$578)</f>
        <v>#VALUE!</v>
      </c>
      <c r="H15" s="17" t="e">
        <f>SUMIF('[3]2.报价结算清单'!$F$2:$F$578,$A15,'[3]2.报价结算清单'!$N$2:$N$578)</f>
        <v>#VALUE!</v>
      </c>
      <c r="I15" s="20" t="e">
        <f>SUMIF('[3]2.报价结算清单'!$F$2:$F$578,A15,'[3]2.报价结算清单'!$P$2:$P$578)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SUMIF('[3]2.报价结算清单'!$F$2:$F$578,$A16,'[3]2.报价结算清单'!$L$2:$L$578)</f>
        <v>#VALUE!</v>
      </c>
      <c r="H16" s="17" t="e">
        <f>SUMIF('[3]2.报价结算清单'!$F$2:$F$578,$A16,'[3]2.报价结算清单'!$N$2:$N$578)</f>
        <v>#VALUE!</v>
      </c>
      <c r="I16" s="20" t="e">
        <f>SUMIF('[3]2.报价结算清单'!$F$2:$F$578,A16,'[3]2.报价结算清单'!$P$2:$P$578)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SUMIF('[3]2.报价结算清单'!$F$2:$F$578,$A17,'[3]2.报价结算清单'!$L$2:$L$578)</f>
        <v>#VALUE!</v>
      </c>
      <c r="H17" s="17" t="e">
        <f>SUMIF('[3]2.报价结算清单'!$F$2:$F$578,$A17,'[3]2.报价结算清单'!$N$2:$N$578)</f>
        <v>#VALUE!</v>
      </c>
      <c r="I17" s="20" t="e">
        <f>SUMIF('[3]2.报价结算清单'!$F$2:$F$578,A17,'[3]2.报价结算清单'!$P$2:$P$578)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SUMIF('[3]2.报价结算清单'!$F$2:$F$578,$A18,'[3]2.报价结算清单'!$L$2:$L$578)</f>
        <v>#VALUE!</v>
      </c>
      <c r="H18" s="17" t="e">
        <f>SUMIF('[3]2.报价结算清单'!$F$2:$F$578,$A18,'[3]2.报价结算清单'!$N$2:$N$578)</f>
        <v>#VALUE!</v>
      </c>
      <c r="I18" s="20" t="e">
        <f>SUMIF('[3]2.报价结算清单'!$F$2:$F$578,A18,'[3]2.报价结算清单'!$P$2:$P$578)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SUMIF('[3]2.报价结算清单'!$F$2:$F$578,$A19,'[3]2.报价结算清单'!$L$2:$L$578)</f>
        <v>#VALUE!</v>
      </c>
      <c r="H19" s="17" t="e">
        <f>SUMIF('[3]2.报价结算清单'!$F$2:$F$578,$A19,'[3]2.报价结算清单'!$N$2:$N$578)</f>
        <v>#VALUE!</v>
      </c>
      <c r="I19" s="20" t="e">
        <f>SUMIF('[3]2.报价结算清单'!$F$2:$F$578,A19,'[3]2.报价结算清单'!$P$2:$P$578)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SUMIF('[3]2.报价结算清单'!$F$2:$F$578,$A20,'[3]2.报价结算清单'!$L$2:$L$578)</f>
        <v>#VALUE!</v>
      </c>
      <c r="H20" s="17" t="e">
        <f>SUMIF('[3]2.报价结算清单'!$F$2:$F$578,$A20,'[3]2.报价结算清单'!$N$2:$N$578)</f>
        <v>#VALUE!</v>
      </c>
      <c r="I20" s="20" t="e">
        <f>SUMIF('[3]2.报价结算清单'!$F$2:$F$578,A20,'[3]2.报价结算清单'!$P$2:$P$578)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SUMIF('[3]2.报价结算清单'!$F$2:$F$578,$A21,'[3]2.报价结算清单'!$L$2:$L$578)</f>
        <v>#VALUE!</v>
      </c>
      <c r="H21" s="17" t="e">
        <f>SUMIF('[3]2.报价结算清单'!$F$2:$F$578,$A21,'[3]2.报价结算清单'!$N$2:$N$578)</f>
        <v>#VALUE!</v>
      </c>
      <c r="I21" s="20" t="e">
        <f>SUMIF('[3]2.报价结算清单'!$F$2:$F$578,A21,'[3]2.报价结算清单'!$P$2:$P$578)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SUMIF('[3]2.报价结算清单'!$F$2:$F$578,$A22,'[3]2.报价结算清单'!$L$2:$L$578)</f>
        <v>#VALUE!</v>
      </c>
      <c r="H22" s="17" t="e">
        <f>SUMIF('[3]2.报价结算清单'!$F$2:$F$578,$A22,'[3]2.报价结算清单'!$N$2:$N$578)</f>
        <v>#VALUE!</v>
      </c>
      <c r="I22" s="20" t="e">
        <f>SUMIF('[3]2.报价结算清单'!$F$2:$F$578,A22,'[3]2.报价结算清单'!$P$2:$P$578)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SUMIF('[3]2.报价结算清单'!$F$2:$F$578,$A23,'[3]2.报价结算清单'!$L$2:$L$578)</f>
        <v>#VALUE!</v>
      </c>
      <c r="H23" s="17" t="e">
        <f>SUMIF('[3]2.报价结算清单'!$F$2:$F$578,$A23,'[3]2.报价结算清单'!$N$2:$N$578)</f>
        <v>#VALUE!</v>
      </c>
      <c r="I23" s="20" t="e">
        <f>SUMIF('[3]2.报价结算清单'!$F$2:$F$578,A23,'[3]2.报价结算清单'!$P$2:$P$578)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SUMIF('[3]2.报价结算清单'!$F$2:$F$578,$A24,'[3]2.报价结算清单'!$L$2:$L$578)</f>
        <v>#VALUE!</v>
      </c>
      <c r="H24" s="17" t="e">
        <f>SUMIF('[3]2.报价结算清单'!$F$2:$F$578,$A24,'[3]2.报价结算清单'!$N$2:$N$578)</f>
        <v>#VALUE!</v>
      </c>
      <c r="I24" s="20" t="e">
        <f>SUMIF('[3]2.报价结算清单'!$F$2:$F$578,A24,'[3]2.报价结算清单'!$P$2:$P$578)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SUMIF('[3]2.报价结算清单'!$F$2:$F$578,$A25,'[3]2.报价结算清单'!$L$2:$L$578)</f>
        <v>#VALUE!</v>
      </c>
      <c r="H25" s="17" t="e">
        <f>SUMIF('[3]2.报价结算清单'!$F$2:$F$578,$A25,'[3]2.报价结算清单'!$N$2:$N$578)</f>
        <v>#VALUE!</v>
      </c>
      <c r="I25" s="20" t="e">
        <f>SUMIF('[3]2.报价结算清单'!$F$2:$F$578,A25,'[3]2.报价结算清单'!$P$2:$P$578)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SUMIF('[3]2.报价结算清单'!$F$2:$F$578,$A26,'[3]2.报价结算清单'!$L$2:$L$578)</f>
        <v>#VALUE!</v>
      </c>
      <c r="H26" s="17" t="e">
        <f>SUMIF('[3]2.报价结算清单'!$F$2:$F$578,$A26,'[3]2.报价结算清单'!$N$2:$N$578)</f>
        <v>#VALUE!</v>
      </c>
      <c r="I26" s="20" t="e">
        <f>SUMIF('[3]2.报价结算清单'!$F$2:$F$578,A26,'[3]2.报价结算清单'!$P$2:$P$578)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SUMIF('[3]2.报价结算清单'!$F$2:$F$578,$A27,'[3]2.报价结算清单'!$L$2:$L$578)</f>
        <v>#VALUE!</v>
      </c>
      <c r="H27" s="17" t="e">
        <f>SUMIF('[3]2.报价结算清单'!$F$2:$F$578,$A27,'[3]2.报价结算清单'!$N$2:$N$578)</f>
        <v>#VALUE!</v>
      </c>
      <c r="I27" s="20" t="e">
        <f>SUMIF('[3]2.报价结算清单'!$F$2:$F$578,A27,'[3]2.报价结算清单'!$P$2:$P$578)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SUMIF('[3]2.报价结算清单'!$F$2:$F$578,$A28,'[3]2.报价结算清单'!$L$2:$L$578)</f>
        <v>#VALUE!</v>
      </c>
      <c r="H28" s="17" t="e">
        <f>SUMIF('[3]2.报价结算清单'!$F$2:$F$578,$A28,'[3]2.报价结算清单'!$N$2:$N$578)</f>
        <v>#VALUE!</v>
      </c>
      <c r="I28" s="20" t="e">
        <f>SUMIF('[3]2.报价结算清单'!$F$2:$F$578,A28,'[3]2.报价结算清单'!$P$2:$P$578)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SUMIF('[3]2.报价结算清单'!$F$2:$F$578,$A29,'[3]2.报价结算清单'!$L$2:$L$578)</f>
        <v>#VALUE!</v>
      </c>
      <c r="H29" s="17" t="e">
        <f>SUMIF('[3]2.报价结算清单'!$F$2:$F$578,$A29,'[3]2.报价结算清单'!$N$2:$N$578)</f>
        <v>#VALUE!</v>
      </c>
      <c r="I29" s="20" t="e">
        <f>SUMIF('[3]2.报价结算清单'!$F$2:$F$578,A29,'[3]2.报价结算清单'!$P$2:$P$578)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SUMIF('[3]2.报价结算清单'!$F$2:$F$578,$A30,'[3]2.报价结算清单'!$L$2:$L$578)</f>
        <v>#VALUE!</v>
      </c>
      <c r="H30" s="17" t="e">
        <f>SUMIF('[3]2.报价结算清单'!$F$2:$F$578,$A30,'[3]2.报价结算清单'!$N$2:$N$578)</f>
        <v>#VALUE!</v>
      </c>
      <c r="I30" s="20" t="e">
        <f>SUMIF('[3]2.报价结算清单'!$F$2:$F$578,A30,'[3]2.报价结算清单'!$P$2:$P$578)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SUMIF('[3]2.报价结算清单'!$F$2:$F$578,$A31,'[3]2.报价结算清单'!$L$2:$L$578)</f>
        <v>#VALUE!</v>
      </c>
      <c r="H31" s="17" t="e">
        <f>SUMIF('[3]2.报价结算清单'!$F$2:$F$578,$A31,'[3]2.报价结算清单'!$N$2:$N$578)</f>
        <v>#VALUE!</v>
      </c>
      <c r="I31" s="20" t="e">
        <f>SUMIF('[3]2.报价结算清单'!$F$2:$F$578,A31,'[3]2.报价结算清单'!$P$2:$P$578)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SUMIF('[3]2.报价结算清单'!$F$2:$F$578,$A32,'[3]2.报价结算清单'!$L$2:$L$578)</f>
        <v>#VALUE!</v>
      </c>
      <c r="H32" s="17" t="e">
        <f>SUMIF('[3]2.报价结算清单'!$F$2:$F$578,$A32,'[3]2.报价结算清单'!$N$2:$N$578)</f>
        <v>#VALUE!</v>
      </c>
      <c r="I32" s="20" t="e">
        <f>SUMIF('[3]2.报价结算清单'!$F$2:$F$578,A32,'[3]2.报价结算清单'!$P$2:$P$578)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SUMIF('[3]2.报价结算清单'!$F$2:$F$578,$A33,'[3]2.报价结算清单'!$L$2:$L$578)</f>
        <v>#VALUE!</v>
      </c>
      <c r="H33" s="17" t="e">
        <f>SUMIF('[3]2.报价结算清单'!$F$2:$F$578,$A33,'[3]2.报价结算清单'!$N$2:$N$578)</f>
        <v>#VALUE!</v>
      </c>
      <c r="I33" s="20" t="e">
        <f>SUMIF('[3]2.报价结算清单'!$F$2:$F$578,A33,'[3]2.报价结算清单'!$P$2:$P$578)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SUMIF('[3]2.报价结算清单'!$F$2:$F$578,$A34,'[3]2.报价结算清单'!$L$2:$L$578)</f>
        <v>#VALUE!</v>
      </c>
      <c r="H34" s="17" t="e">
        <f>SUMIF('[3]2.报价结算清单'!$F$2:$F$578,$A34,'[3]2.报价结算清单'!$N$2:$N$578)</f>
        <v>#VALUE!</v>
      </c>
      <c r="I34" s="20" t="e">
        <f>SUMIF('[3]2.报价结算清单'!$F$2:$F$578,A34,'[3]2.报价结算清单'!$P$2:$P$578)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SUMIF('[3]2.报价结算清单'!$F$2:$F$578,$A35,'[3]2.报价结算清单'!$L$2:$L$578)</f>
        <v>#VALUE!</v>
      </c>
      <c r="H35" s="17" t="e">
        <f>SUMIF('[3]2.报价结算清单'!$F$2:$F$578,$A35,'[3]2.报价结算清单'!$N$2:$N$578)</f>
        <v>#VALUE!</v>
      </c>
      <c r="I35" s="20" t="e">
        <f>SUMIF('[3]2.报价结算清单'!$F$2:$F$578,A35,'[3]2.报价结算清单'!$P$2:$P$578)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SUMIF('[3]2.报价结算清单'!$F$2:$F$578,$A36,'[3]2.报价结算清单'!$L$2:$L$578)</f>
        <v>#VALUE!</v>
      </c>
      <c r="H36" s="17" t="e">
        <f>SUMIF('[3]2.报价结算清单'!$F$2:$F$578,$A36,'[3]2.报价结算清单'!$N$2:$N$578)</f>
        <v>#VALUE!</v>
      </c>
      <c r="I36" s="20" t="e">
        <f>SUMIF('[3]2.报价结算清单'!$F$2:$F$578,A36,'[3]2.报价结算清单'!$P$2:$P$578)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SUMIF('[3]2.报价结算清单'!$F$2:$F$578,$A37,'[3]2.报价结算清单'!$L$2:$L$578)</f>
        <v>#VALUE!</v>
      </c>
      <c r="H37" s="17" t="e">
        <f>SUMIF('[3]2.报价结算清单'!$F$2:$F$578,$A37,'[3]2.报价结算清单'!$N$2:$N$578)</f>
        <v>#VALUE!</v>
      </c>
      <c r="I37" s="20" t="e">
        <f>SUMIF('[3]2.报价结算清单'!$F$2:$F$578,A37,'[3]2.报价结算清单'!$P$2:$P$578)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SUMIF('[3]2.报价结算清单'!$F$2:$F$578,$A38,'[3]2.报价结算清单'!$L$2:$L$578)</f>
        <v>#VALUE!</v>
      </c>
      <c r="H38" s="17" t="e">
        <f>SUMIF('[3]2.报价结算清单'!$F$2:$F$578,$A38,'[3]2.报价结算清单'!$N$2:$N$578)</f>
        <v>#VALUE!</v>
      </c>
      <c r="I38" s="20" t="e">
        <f>SUMIF('[3]2.报价结算清单'!$F$2:$F$578,A38,'[3]2.报价结算清单'!$P$2:$P$578)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SUMIF('[3]2.报价结算清单'!$F$2:$F$578,$A39,'[3]2.报价结算清单'!$L$2:$L$578)</f>
        <v>#VALUE!</v>
      </c>
      <c r="H39" s="17" t="e">
        <f>SUMIF('[3]2.报价结算清单'!$F$2:$F$578,$A39,'[3]2.报价结算清单'!$N$2:$N$578)</f>
        <v>#VALUE!</v>
      </c>
      <c r="I39" s="20" t="e">
        <f>SUMIF('[3]2.报价结算清单'!$F$2:$F$578,A39,'[3]2.报价结算清单'!$P$2:$P$578)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SUMIF('[3]2.报价结算清单'!$F$2:$F$578,$A40,'[3]2.报价结算清单'!$L$2:$L$578)</f>
        <v>#VALUE!</v>
      </c>
      <c r="H40" s="17" t="e">
        <f>SUMIF('[3]2.报价结算清单'!$F$2:$F$578,$A40,'[3]2.报价结算清单'!$N$2:$N$578)</f>
        <v>#VALUE!</v>
      </c>
      <c r="I40" s="20" t="e">
        <f>SUMIF('[3]2.报价结算清单'!$F$2:$F$578,A40,'[3]2.报价结算清单'!$P$2:$P$578)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SUMIF('[3]2.报价结算清单'!$F$2:$F$578,$A41,'[3]2.报价结算清单'!$L$2:$L$578)</f>
        <v>#VALUE!</v>
      </c>
      <c r="H41" s="17" t="e">
        <f>SUMIF('[3]2.报价结算清单'!$F$2:$F$578,$A41,'[3]2.报价结算清单'!$N$2:$N$578)</f>
        <v>#VALUE!</v>
      </c>
      <c r="I41" s="20" t="e">
        <f>SUMIF('[3]2.报价结算清单'!$F$2:$F$578,A41,'[3]2.报价结算清单'!$P$2:$P$578)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SUMIF('[3]2.报价结算清单'!$F$2:$F$578,$A42,'[3]2.报价结算清单'!$L$2:$L$578)</f>
        <v>#VALUE!</v>
      </c>
      <c r="H42" s="17" t="e">
        <f>SUMIF('[3]2.报价结算清单'!$F$2:$F$578,$A42,'[3]2.报价结算清单'!$N$2:$N$578)</f>
        <v>#VALUE!</v>
      </c>
      <c r="I42" s="20" t="e">
        <f>SUMIF('[3]2.报价结算清单'!$F$2:$F$578,A42,'[3]2.报价结算清单'!$P$2:$P$578)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SUMIF('[3]2.报价结算清单'!$F$2:$F$578,$A43,'[3]2.报价结算清单'!$L$2:$L$578)</f>
        <v>#VALUE!</v>
      </c>
      <c r="H43" s="17" t="e">
        <f>SUMIF('[3]2.报价结算清单'!$F$2:$F$578,$A43,'[3]2.报价结算清单'!$N$2:$N$578)</f>
        <v>#VALUE!</v>
      </c>
      <c r="I43" s="20" t="e">
        <f>SUMIF('[3]2.报价结算清单'!$F$2:$F$578,A43,'[3]2.报价结算清单'!$P$2:$P$578)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SUMIF('[3]2.报价结算清单'!$F$2:$F$578,$A44,'[3]2.报价结算清单'!$L$2:$L$578)</f>
        <v>#VALUE!</v>
      </c>
      <c r="H44" s="17" t="e">
        <f>SUMIF('[3]2.报价结算清单'!$F$2:$F$578,$A44,'[3]2.报价结算清单'!$N$2:$N$578)</f>
        <v>#VALUE!</v>
      </c>
      <c r="I44" s="20" t="e">
        <f>SUMIF('[3]2.报价结算清单'!$F$2:$F$578,A44,'[3]2.报价结算清单'!$P$2:$P$578)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SUMIF('[3]2.报价结算清单'!$F$2:$F$578,$A45,'[3]2.报价结算清单'!$L$2:$L$578)</f>
        <v>#VALUE!</v>
      </c>
      <c r="H45" s="17" t="e">
        <f>SUMIF('[3]2.报价结算清单'!$F$2:$F$578,$A45,'[3]2.报价结算清单'!$N$2:$N$578)</f>
        <v>#VALUE!</v>
      </c>
      <c r="I45" s="20" t="e">
        <f>SUMIF('[3]2.报价结算清单'!$F$2:$F$578,A45,'[3]2.报价结算清单'!$P$2:$P$578)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SUMIF('[3]2.报价结算清单'!$F$2:$F$578,$A46,'[3]2.报价结算清单'!$L$2:$L$578)</f>
        <v>#VALUE!</v>
      </c>
      <c r="H46" s="17" t="e">
        <f>SUMIF('[3]2.报价结算清单'!$F$2:$F$578,$A46,'[3]2.报价结算清单'!$N$2:$N$578)</f>
        <v>#VALUE!</v>
      </c>
      <c r="I46" s="20" t="e">
        <f>SUMIF('[3]2.报价结算清单'!$F$2:$F$578,A46,'[3]2.报价结算清单'!$P$2:$P$578)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SUMIF('[3]2.报价结算清单'!$F$2:$F$578,$A47,'[3]2.报价结算清单'!$L$2:$L$578)</f>
        <v>#VALUE!</v>
      </c>
      <c r="H47" s="17" t="e">
        <f>SUMIF('[3]2.报价结算清单'!$F$2:$F$578,$A47,'[3]2.报价结算清单'!$N$2:$N$578)</f>
        <v>#VALUE!</v>
      </c>
      <c r="I47" s="20" t="e">
        <f>SUMIF('[3]2.报价结算清单'!$F$2:$F$578,A47,'[3]2.报价结算清单'!$P$2:$P$578)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SUMIF('[3]2.报价结算清单'!$F$2:$F$578,$A48,'[3]2.报价结算清单'!$L$2:$L$578)</f>
        <v>#VALUE!</v>
      </c>
      <c r="H48" s="17" t="e">
        <f>SUMIF('[3]2.报价结算清单'!$F$2:$F$578,$A48,'[3]2.报价结算清单'!$N$2:$N$578)</f>
        <v>#VALUE!</v>
      </c>
      <c r="I48" s="20" t="e">
        <f>SUMIF('[3]2.报价结算清单'!$F$2:$F$578,A48,'[3]2.报价结算清单'!$P$2:$P$578)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SUMIF('[3]2.报价结算清单'!$F$2:$F$578,$A49,'[3]2.报价结算清单'!$L$2:$L$578)</f>
        <v>#VALUE!</v>
      </c>
      <c r="H49" s="17" t="e">
        <f>SUMIF('[3]2.报价结算清单'!$F$2:$F$578,$A49,'[3]2.报价结算清单'!$N$2:$N$578)</f>
        <v>#VALUE!</v>
      </c>
      <c r="I49" s="20" t="e">
        <f>SUMIF('[3]2.报价结算清单'!$F$2:$F$578,A49,'[3]2.报价结算清单'!$P$2:$P$578)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SUMIF('[3]2.报价结算清单'!$F$2:$F$578,$A50,'[3]2.报价结算清单'!$L$2:$L$578)</f>
        <v>#VALUE!</v>
      </c>
      <c r="H50" s="17" t="e">
        <f>SUMIF('[3]2.报价结算清单'!$F$2:$F$578,$A50,'[3]2.报价结算清单'!$N$2:$N$578)</f>
        <v>#VALUE!</v>
      </c>
      <c r="I50" s="20" t="e">
        <f>SUMIF('[3]2.报价结算清单'!$F$2:$F$578,A50,'[3]2.报价结算清单'!$P$2:$P$578)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SUMIF('[3]2.报价结算清单'!$F$2:$F$578,$A51,'[3]2.报价结算清单'!$L$2:$L$578)</f>
        <v>#VALUE!</v>
      </c>
      <c r="H51" s="17" t="e">
        <f>SUMIF('[3]2.报价结算清单'!$F$2:$F$578,$A51,'[3]2.报价结算清单'!$N$2:$N$578)</f>
        <v>#VALUE!</v>
      </c>
      <c r="I51" s="20" t="e">
        <f>SUMIF('[3]2.报价结算清单'!$F$2:$F$578,A51,'[3]2.报价结算清单'!$P$2:$P$578)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SUMIF('[3]2.报价结算清单'!$F$2:$F$578,$A52,'[3]2.报价结算清单'!$L$2:$L$578)</f>
        <v>#VALUE!</v>
      </c>
      <c r="H52" s="17" t="e">
        <f>SUMIF('[3]2.报价结算清单'!$F$2:$F$578,$A52,'[3]2.报价结算清单'!$N$2:$N$578)</f>
        <v>#VALUE!</v>
      </c>
      <c r="I52" s="20" t="e">
        <f>SUMIF('[3]2.报价结算清单'!$F$2:$F$578,A52,'[3]2.报价结算清单'!$P$2:$P$578)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SUMIF('[3]2.报价结算清单'!$F$2:$F$578,$A53,'[3]2.报价结算清单'!$L$2:$L$578)</f>
        <v>#VALUE!</v>
      </c>
      <c r="H53" s="17" t="e">
        <f>SUMIF('[3]2.报价结算清单'!$F$2:$F$578,$A53,'[3]2.报价结算清单'!$N$2:$N$578)</f>
        <v>#VALUE!</v>
      </c>
      <c r="I53" s="20" t="e">
        <f>SUMIF('[3]2.报价结算清单'!$F$2:$F$578,A53,'[3]2.报价结算清单'!$P$2:$P$578)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SUMIF('[3]2.报价结算清单'!$F$2:$F$578,$A54,'[3]2.报价结算清单'!$L$2:$L$578)</f>
        <v>#VALUE!</v>
      </c>
      <c r="H54" s="17" t="e">
        <f>SUMIF('[3]2.报价结算清单'!$F$2:$F$578,$A54,'[3]2.报价结算清单'!$N$2:$N$578)</f>
        <v>#VALUE!</v>
      </c>
      <c r="I54" s="20" t="e">
        <f>SUMIF('[3]2.报价结算清单'!$F$2:$F$578,A54,'[3]2.报价结算清单'!$P$2:$P$578)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SUMIF('[3]2.报价结算清单'!$F$2:$F$578,$A55,'[3]2.报价结算清单'!$L$2:$L$578)</f>
        <v>#VALUE!</v>
      </c>
      <c r="H55" s="17" t="e">
        <f>SUMIF('[3]2.报价结算清单'!$F$2:$F$578,$A55,'[3]2.报价结算清单'!$N$2:$N$578)</f>
        <v>#VALUE!</v>
      </c>
      <c r="I55" s="20" t="e">
        <f>SUMIF('[3]2.报价结算清单'!$F$2:$F$578,A55,'[3]2.报价结算清单'!$P$2:$P$578)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SUMIF('[3]2.报价结算清单'!$F$2:$F$578,$A56,'[3]2.报价结算清单'!$L$2:$L$578)</f>
        <v>#VALUE!</v>
      </c>
      <c r="H56" s="17" t="e">
        <f>SUMIF('[3]2.报价结算清单'!$F$2:$F$578,$A56,'[3]2.报价结算清单'!$N$2:$N$578)</f>
        <v>#VALUE!</v>
      </c>
      <c r="I56" s="20" t="e">
        <f>SUMIF('[3]2.报价结算清单'!$F$2:$F$578,A56,'[3]2.报价结算清单'!$P$2:$P$578)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SUMIF('[3]2.报价结算清单'!$F$2:$F$578,$A57,'[3]2.报价结算清单'!$L$2:$L$578)</f>
        <v>#VALUE!</v>
      </c>
      <c r="H57" s="17" t="e">
        <f>SUMIF('[3]2.报价结算清单'!$F$2:$F$578,$A57,'[3]2.报价结算清单'!$N$2:$N$578)</f>
        <v>#VALUE!</v>
      </c>
      <c r="I57" s="20" t="e">
        <f>SUMIF('[3]2.报价结算清单'!$F$2:$F$578,A57,'[3]2.报价结算清单'!$P$2:$P$578)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SUMIF('[3]2.报价结算清单'!$F$2:$F$578,$A58,'[3]2.报价结算清单'!$L$2:$L$578)</f>
        <v>#VALUE!</v>
      </c>
      <c r="H58" s="17" t="e">
        <f>SUMIF('[3]2.报价结算清单'!$F$2:$F$578,$A58,'[3]2.报价结算清单'!$N$2:$N$578)</f>
        <v>#VALUE!</v>
      </c>
      <c r="I58" s="20" t="e">
        <f>SUMIF('[3]2.报价结算清单'!$F$2:$F$578,A58,'[3]2.报价结算清单'!$P$2:$P$578)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SUMIF('[3]2.报价结算清单'!$F$2:$F$578,$A59,'[3]2.报价结算清单'!$L$2:$L$578)</f>
        <v>#VALUE!</v>
      </c>
      <c r="H59" s="17" t="e">
        <f>SUMIF('[3]2.报价结算清单'!$F$2:$F$578,$A59,'[3]2.报价结算清单'!$N$2:$N$578)</f>
        <v>#VALUE!</v>
      </c>
      <c r="I59" s="20" t="e">
        <f>SUMIF('[3]2.报价结算清单'!$F$2:$F$578,A59,'[3]2.报价结算清单'!$P$2:$P$578)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SUMIF('[3]2.报价结算清单'!$F$2:$F$578,$A60,'[3]2.报价结算清单'!$L$2:$L$578)</f>
        <v>#VALUE!</v>
      </c>
      <c r="H60" s="17" t="e">
        <f>SUMIF('[3]2.报价结算清单'!$F$2:$F$578,$A60,'[3]2.报价结算清单'!$N$2:$N$578)</f>
        <v>#VALUE!</v>
      </c>
      <c r="I60" s="20" t="e">
        <f>SUMIF('[3]2.报价结算清单'!$F$2:$F$578,A60,'[3]2.报价结算清单'!$P$2:$P$578)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SUMIF('[3]2.报价结算清单'!$F$2:$F$578,$A61,'[3]2.报价结算清单'!$L$2:$L$578)</f>
        <v>#VALUE!</v>
      </c>
      <c r="H61" s="17" t="e">
        <f>SUMIF('[3]2.报价结算清单'!$F$2:$F$578,$A61,'[3]2.报价结算清单'!$N$2:$N$578)</f>
        <v>#VALUE!</v>
      </c>
      <c r="I61" s="20" t="e">
        <f>SUMIF('[3]2.报价结算清单'!$F$2:$F$578,A61,'[3]2.报价结算清单'!$P$2:$P$578)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SUMIF('[3]2.报价结算清单'!$F$2:$F$578,$A62,'[3]2.报价结算清单'!$L$2:$L$578)</f>
        <v>#VALUE!</v>
      </c>
      <c r="H62" s="17" t="e">
        <f>SUMIF('[3]2.报价结算清单'!$F$2:$F$578,$A62,'[3]2.报价结算清单'!$N$2:$N$578)</f>
        <v>#VALUE!</v>
      </c>
      <c r="I62" s="20" t="e">
        <f>SUMIF('[3]2.报价结算清单'!$F$2:$F$578,A62,'[3]2.报价结算清单'!$P$2:$P$578)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SUMIF('[3]2.报价结算清单'!$F$2:$F$578,$A63,'[3]2.报价结算清单'!$L$2:$L$578)</f>
        <v>#VALUE!</v>
      </c>
      <c r="H63" s="17" t="e">
        <f>SUMIF('[3]2.报价结算清单'!$F$2:$F$578,$A63,'[3]2.报价结算清单'!$N$2:$N$578)</f>
        <v>#VALUE!</v>
      </c>
      <c r="I63" s="20" t="e">
        <f>SUMIF('[3]2.报价结算清单'!$F$2:$F$578,A63,'[3]2.报价结算清单'!$P$2:$P$578)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SUMIF('[3]2.报价结算清单'!$F$2:$F$578,$A64,'[3]2.报价结算清单'!$L$2:$L$578)</f>
        <v>#VALUE!</v>
      </c>
      <c r="H64" s="17" t="e">
        <f>SUMIF('[3]2.报价结算清单'!$F$2:$F$578,$A64,'[3]2.报价结算清单'!$N$2:$N$578)</f>
        <v>#VALUE!</v>
      </c>
      <c r="I64" s="20" t="e">
        <f>SUMIF('[3]2.报价结算清单'!$F$2:$F$578,A64,'[3]2.报价结算清单'!$P$2:$P$578)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SUMIF('[3]2.报价结算清单'!$F$2:$F$578,$A65,'[3]2.报价结算清单'!$L$2:$L$578)</f>
        <v>#VALUE!</v>
      </c>
      <c r="H65" s="17" t="e">
        <f>SUMIF('[3]2.报价结算清单'!$F$2:$F$578,$A65,'[3]2.报价结算清单'!$N$2:$N$578)</f>
        <v>#VALUE!</v>
      </c>
      <c r="I65" s="20" t="e">
        <f>SUMIF('[3]2.报价结算清单'!$F$2:$F$578,A65,'[3]2.报价结算清单'!$P$2:$P$578)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SUMIF('[3]2.报价结算清单'!$F$2:$F$578,$A66,'[3]2.报价结算清单'!$L$2:$L$578)</f>
        <v>#VALUE!</v>
      </c>
      <c r="H66" s="17" t="e">
        <f>SUMIF('[3]2.报价结算清单'!$F$2:$F$578,$A66,'[3]2.报价结算清单'!$N$2:$N$578)</f>
        <v>#VALUE!</v>
      </c>
      <c r="I66" s="20" t="e">
        <f>SUMIF('[3]2.报价结算清单'!$F$2:$F$578,A66,'[3]2.报价结算清单'!$P$2:$P$578)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SUMIF('[3]2.报价结算清单'!$F$2:$F$578,$A67,'[3]2.报价结算清单'!$L$2:$L$578)</f>
        <v>#VALUE!</v>
      </c>
      <c r="H67" s="17" t="e">
        <f>SUMIF('[3]2.报价结算清单'!$F$2:$F$578,$A67,'[3]2.报价结算清单'!$N$2:$N$578)</f>
        <v>#VALUE!</v>
      </c>
      <c r="I67" s="20" t="e">
        <f>SUMIF('[3]2.报价结算清单'!$F$2:$F$578,A67,'[3]2.报价结算清单'!$P$2:$P$578)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SUMIF('[3]2.报价结算清单'!$F$2:$F$578,$A68,'[3]2.报价结算清单'!$L$2:$L$578)</f>
        <v>#VALUE!</v>
      </c>
      <c r="H68" s="17" t="e">
        <f>SUMIF('[3]2.报价结算清单'!$F$2:$F$578,$A68,'[3]2.报价结算清单'!$N$2:$N$578)</f>
        <v>#VALUE!</v>
      </c>
      <c r="I68" s="20" t="e">
        <f>SUMIF('[3]2.报价结算清单'!$F$2:$F$578,A68,'[3]2.报价结算清单'!$P$2:$P$578)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SUMIF('[3]2.报价结算清单'!$F$2:$F$578,$A69,'[3]2.报价结算清单'!$L$2:$L$578)</f>
        <v>#VALUE!</v>
      </c>
      <c r="H69" s="17" t="e">
        <f>SUMIF('[3]2.报价结算清单'!$F$2:$F$578,$A69,'[3]2.报价结算清单'!$N$2:$N$578)</f>
        <v>#VALUE!</v>
      </c>
      <c r="I69" s="20" t="e">
        <f>SUMIF('[3]2.报价结算清单'!$F$2:$F$578,A69,'[3]2.报价结算清单'!$P$2:$P$578)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SUMIF('[3]2.报价结算清单'!$F$2:$F$578,$A70,'[3]2.报价结算清单'!$L$2:$L$578)</f>
        <v>#VALUE!</v>
      </c>
      <c r="H70" s="17" t="e">
        <f>SUMIF('[3]2.报价结算清单'!$F$2:$F$578,$A70,'[3]2.报价结算清单'!$N$2:$N$578)</f>
        <v>#VALUE!</v>
      </c>
      <c r="I70" s="20" t="e">
        <f>SUMIF('[3]2.报价结算清单'!$F$2:$F$578,A70,'[3]2.报价结算清单'!$P$2:$P$578)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SUMIF('[3]2.报价结算清单'!$F$2:$F$578,$A71,'[3]2.报价结算清单'!$L$2:$L$578)</f>
        <v>#VALUE!</v>
      </c>
      <c r="H71" s="17" t="e">
        <f>SUMIF('[3]2.报价结算清单'!$F$2:$F$578,$A71,'[3]2.报价结算清单'!$N$2:$N$578)</f>
        <v>#VALUE!</v>
      </c>
      <c r="I71" s="20" t="e">
        <f>SUMIF('[3]2.报价结算清单'!$F$2:$F$578,A71,'[3]2.报价结算清单'!$P$2:$P$578)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SUMIF('[3]2.报价结算清单'!$F$2:$F$578,$A72,'[3]2.报价结算清单'!$L$2:$L$578)</f>
        <v>#VALUE!</v>
      </c>
      <c r="H72" s="17" t="e">
        <f>SUMIF('[3]2.报价结算清单'!$F$2:$F$578,$A72,'[3]2.报价结算清单'!$N$2:$N$578)</f>
        <v>#VALUE!</v>
      </c>
      <c r="I72" s="20" t="e">
        <f>SUMIF('[3]2.报价结算清单'!$F$2:$F$578,A72,'[3]2.报价结算清单'!$P$2:$P$578)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SUMIF('[3]2.报价结算清单'!$F$2:$F$578,$A73,'[3]2.报价结算清单'!$L$2:$L$578)</f>
        <v>#VALUE!</v>
      </c>
      <c r="H73" s="17" t="e">
        <f>SUMIF('[3]2.报价结算清单'!$F$2:$F$578,$A73,'[3]2.报价结算清单'!$N$2:$N$578)</f>
        <v>#VALUE!</v>
      </c>
      <c r="I73" s="20" t="e">
        <f>SUMIF('[3]2.报价结算清单'!$F$2:$F$578,A73,'[3]2.报价结算清单'!$P$2:$P$578)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SUMIF('[3]2.报价结算清单'!$F$2:$F$578,$A74,'[3]2.报价结算清单'!$L$2:$L$578)</f>
        <v>#VALUE!</v>
      </c>
      <c r="H74" s="17" t="e">
        <f>SUMIF('[3]2.报价结算清单'!$F$2:$F$578,$A74,'[3]2.报价结算清单'!$N$2:$N$578)</f>
        <v>#VALUE!</v>
      </c>
      <c r="I74" s="20" t="e">
        <f>SUMIF('[3]2.报价结算清单'!$F$2:$F$578,A74,'[3]2.报价结算清单'!$P$2:$P$578)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SUMIF('[3]2.报价结算清单'!$F$2:$F$578,$A75,'[3]2.报价结算清单'!$L$2:$L$578)</f>
        <v>#VALUE!</v>
      </c>
      <c r="H75" s="17" t="e">
        <f>SUMIF('[3]2.报价结算清单'!$F$2:$F$578,$A75,'[3]2.报价结算清单'!$N$2:$N$578)</f>
        <v>#VALUE!</v>
      </c>
      <c r="I75" s="20" t="e">
        <f>SUMIF('[3]2.报价结算清单'!$F$2:$F$578,A75,'[3]2.报价结算清单'!$P$2:$P$578)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SUMIF('[3]2.报价结算清单'!$F$2:$F$578,$A76,'[3]2.报价结算清单'!$L$2:$L$578)</f>
        <v>#VALUE!</v>
      </c>
      <c r="H76" s="17" t="e">
        <f>SUMIF('[3]2.报价结算清单'!$F$2:$F$578,$A76,'[3]2.报价结算清单'!$N$2:$N$578)</f>
        <v>#VALUE!</v>
      </c>
      <c r="I76" s="20" t="e">
        <f>SUMIF('[3]2.报价结算清单'!$F$2:$F$578,A76,'[3]2.报价结算清单'!$P$2:$P$578)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SUMIF('[3]2.报价结算清单'!$F$2:$F$578,$A77,'[3]2.报价结算清单'!$L$2:$L$578)</f>
        <v>#VALUE!</v>
      </c>
      <c r="H77" s="17" t="e">
        <f>SUMIF('[3]2.报价结算清单'!$F$2:$F$578,$A77,'[3]2.报价结算清单'!$N$2:$N$578)</f>
        <v>#VALUE!</v>
      </c>
      <c r="I77" s="20" t="e">
        <f>SUMIF('[3]2.报价结算清单'!$F$2:$F$578,A77,'[3]2.报价结算清单'!$P$2:$P$578)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SUMIF('[3]2.报价结算清单'!$F$2:$F$578,$A78,'[3]2.报价结算清单'!$L$2:$L$578)</f>
        <v>#VALUE!</v>
      </c>
      <c r="H78" s="17" t="e">
        <f>SUMIF('[3]2.报价结算清单'!$F$2:$F$578,$A78,'[3]2.报价结算清单'!$N$2:$N$578)</f>
        <v>#VALUE!</v>
      </c>
      <c r="I78" s="20" t="e">
        <f>SUMIF('[3]2.报价结算清单'!$F$2:$F$578,A78,'[3]2.报价结算清单'!$P$2:$P$578)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SUMIF('[3]2.报价结算清单'!$F$2:$F$578,$A79,'[3]2.报价结算清单'!$L$2:$L$578)</f>
        <v>#VALUE!</v>
      </c>
      <c r="H79" s="17" t="e">
        <f>SUMIF('[3]2.报价结算清单'!$F$2:$F$578,$A79,'[3]2.报价结算清单'!$N$2:$N$578)</f>
        <v>#VALUE!</v>
      </c>
      <c r="I79" s="20" t="e">
        <f>SUMIF('[3]2.报价结算清单'!$F$2:$F$578,A79,'[3]2.报价结算清单'!$P$2:$P$578)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SUMIF('[3]2.报价结算清单'!$F$2:$F$578,$A80,'[3]2.报价结算清单'!$L$2:$L$578)</f>
        <v>#VALUE!</v>
      </c>
      <c r="H80" s="17" t="e">
        <f>SUMIF('[3]2.报价结算清单'!$F$2:$F$578,$A80,'[3]2.报价结算清单'!$N$2:$N$578)</f>
        <v>#VALUE!</v>
      </c>
      <c r="I80" s="20" t="e">
        <f>SUMIF('[3]2.报价结算清单'!$F$2:$F$578,A80,'[3]2.报价结算清单'!$P$2:$P$578)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SUMIF('[3]2.报价结算清单'!$F$2:$F$578,$A81,'[3]2.报价结算清单'!$L$2:$L$578)</f>
        <v>#VALUE!</v>
      </c>
      <c r="H81" s="17" t="e">
        <f>SUMIF('[3]2.报价结算清单'!$F$2:$F$578,$A81,'[3]2.报价结算清单'!$N$2:$N$578)</f>
        <v>#VALUE!</v>
      </c>
      <c r="I81" s="20" t="e">
        <f>SUMIF('[3]2.报价结算清单'!$F$2:$F$578,A81,'[3]2.报价结算清单'!$P$2:$P$578)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SUMIF('[3]2.报价结算清单'!$F$2:$F$578,$A82,'[3]2.报价结算清单'!$L$2:$L$578)</f>
        <v>#VALUE!</v>
      </c>
      <c r="H82" s="17" t="e">
        <f>SUMIF('[3]2.报价结算清单'!$F$2:$F$578,$A82,'[3]2.报价结算清单'!$N$2:$N$578)</f>
        <v>#VALUE!</v>
      </c>
      <c r="I82" s="20" t="e">
        <f>SUMIF('[3]2.报价结算清单'!$F$2:$F$578,A82,'[3]2.报价结算清单'!$P$2:$P$578)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SUMIF('[3]2.报价结算清单'!$F$2:$F$578,$A83,'[3]2.报价结算清单'!$L$2:$L$578)</f>
        <v>#VALUE!</v>
      </c>
      <c r="H83" s="17" t="e">
        <f>SUMIF('[3]2.报价结算清单'!$F$2:$F$578,$A83,'[3]2.报价结算清单'!$N$2:$N$578)</f>
        <v>#VALUE!</v>
      </c>
      <c r="I83" s="20" t="e">
        <f>SUMIF('[3]2.报价结算清单'!$F$2:$F$578,A83,'[3]2.报价结算清单'!$P$2:$P$578)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SUMIF('[3]2.报价结算清单'!$F$2:$F$578,$A84,'[3]2.报价结算清单'!$L$2:$L$578)</f>
        <v>#VALUE!</v>
      </c>
      <c r="H84" s="17" t="e">
        <f>SUMIF('[3]2.报价结算清单'!$F$2:$F$578,$A84,'[3]2.报价结算清单'!$N$2:$N$578)</f>
        <v>#VALUE!</v>
      </c>
      <c r="I84" s="20" t="e">
        <f>SUMIF('[3]2.报价结算清单'!$F$2:$F$578,A84,'[3]2.报价结算清单'!$P$2:$P$578)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SUMIF('[3]2.报价结算清单'!$F$2:$F$578,$A85,'[3]2.报价结算清单'!$L$2:$L$578)</f>
        <v>#VALUE!</v>
      </c>
      <c r="H85" s="17" t="e">
        <f>SUMIF('[3]2.报价结算清单'!$F$2:$F$578,$A85,'[3]2.报价结算清单'!$N$2:$N$578)</f>
        <v>#VALUE!</v>
      </c>
      <c r="I85" s="20" t="e">
        <f>SUMIF('[3]2.报价结算清单'!$F$2:$F$578,A85,'[3]2.报价结算清单'!$P$2:$P$578)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SUMIF('[3]2.报价结算清单'!$F$2:$F$578,$A86,'[3]2.报价结算清单'!$L$2:$L$578)</f>
        <v>#VALUE!</v>
      </c>
      <c r="H86" s="17" t="e">
        <f>SUMIF('[3]2.报价结算清单'!$F$2:$F$578,$A86,'[3]2.报价结算清单'!$N$2:$N$578)</f>
        <v>#VALUE!</v>
      </c>
      <c r="I86" s="20" t="e">
        <f>SUMIF('[3]2.报价结算清单'!$F$2:$F$578,A86,'[3]2.报价结算清单'!$P$2:$P$578)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SUMIF('[3]2.报价结算清单'!$F$2:$F$578,$A87,'[3]2.报价结算清单'!$L$2:$L$578)</f>
        <v>#VALUE!</v>
      </c>
      <c r="H87" s="17" t="e">
        <f>SUMIF('[3]2.报价结算清单'!$F$2:$F$578,$A87,'[3]2.报价结算清单'!$N$2:$N$578)</f>
        <v>#VALUE!</v>
      </c>
      <c r="I87" s="20" t="e">
        <f>SUMIF('[3]2.报价结算清单'!$F$2:$F$578,A87,'[3]2.报价结算清单'!$P$2:$P$578)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SUMIF('[3]2.报价结算清单'!$F$2:$F$578,$A88,'[3]2.报价结算清单'!$L$2:$L$578)</f>
        <v>#VALUE!</v>
      </c>
      <c r="H88" s="17" t="e">
        <f>SUMIF('[3]2.报价结算清单'!$F$2:$F$578,$A88,'[3]2.报价结算清单'!$N$2:$N$578)</f>
        <v>#VALUE!</v>
      </c>
      <c r="I88" s="20" t="e">
        <f>SUMIF('[3]2.报价结算清单'!$F$2:$F$578,A88,'[3]2.报价结算清单'!$P$2:$P$578)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SUMIF('[3]2.报价结算清单'!$F$2:$F$578,$A89,'[3]2.报价结算清单'!$L$2:$L$578)</f>
        <v>#VALUE!</v>
      </c>
      <c r="H89" s="17" t="e">
        <f>SUMIF('[3]2.报价结算清单'!$F$2:$F$578,$A89,'[3]2.报价结算清单'!$N$2:$N$578)</f>
        <v>#VALUE!</v>
      </c>
      <c r="I89" s="20" t="e">
        <f>SUMIF('[3]2.报价结算清单'!$F$2:$F$578,A89,'[3]2.报价结算清单'!$P$2:$P$578)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SUMIF('[3]2.报价结算清单'!$F$2:$F$578,$A90,'[3]2.报价结算清单'!$L$2:$L$578)</f>
        <v>#VALUE!</v>
      </c>
      <c r="H90" s="17" t="e">
        <f>SUMIF('[3]2.报价结算清单'!$F$2:$F$578,$A90,'[3]2.报价结算清单'!$N$2:$N$578)</f>
        <v>#VALUE!</v>
      </c>
      <c r="I90" s="20" t="e">
        <f>SUMIF('[3]2.报价结算清单'!$F$2:$F$578,A90,'[3]2.报价结算清单'!$P$2:$P$578)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SUMIF('[3]2.报价结算清单'!$F$2:$F$578,$A91,'[3]2.报价结算清单'!$L$2:$L$578)</f>
        <v>#VALUE!</v>
      </c>
      <c r="H91" s="17" t="e">
        <f>SUMIF('[3]2.报价结算清单'!$F$2:$F$578,$A91,'[3]2.报价结算清单'!$N$2:$N$578)</f>
        <v>#VALUE!</v>
      </c>
      <c r="I91" s="20" t="e">
        <f>SUMIF('[3]2.报价结算清单'!$F$2:$F$578,A91,'[3]2.报价结算清单'!$P$2:$P$578)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SUMIF('[3]2.报价结算清单'!$F$2:$F$578,$A92,'[3]2.报价结算清单'!$L$2:$L$578)</f>
        <v>#VALUE!</v>
      </c>
      <c r="H92" s="17" t="e">
        <f>SUMIF('[3]2.报价结算清单'!$F$2:$F$578,$A92,'[3]2.报价结算清单'!$N$2:$N$578)</f>
        <v>#VALUE!</v>
      </c>
      <c r="I92" s="20" t="e">
        <f>SUMIF('[3]2.报价结算清单'!$F$2:$F$578,A92,'[3]2.报价结算清单'!$P$2:$P$578)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SUMIF('[3]2.报价结算清单'!$F$2:$F$578,$A93,'[3]2.报价结算清单'!$L$2:$L$578)</f>
        <v>#VALUE!</v>
      </c>
      <c r="H93" s="17" t="e">
        <f>SUMIF('[3]2.报价结算清单'!$F$2:$F$578,$A93,'[3]2.报价结算清单'!$N$2:$N$578)</f>
        <v>#VALUE!</v>
      </c>
      <c r="I93" s="20" t="e">
        <f>SUMIF('[3]2.报价结算清单'!$F$2:$F$578,A93,'[3]2.报价结算清单'!$P$2:$P$578)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SUMIF('[3]2.报价结算清单'!$F$2:$F$578,$A94,'[3]2.报价结算清单'!$L$2:$L$578)</f>
        <v>#VALUE!</v>
      </c>
      <c r="H94" s="17" t="e">
        <f>SUMIF('[3]2.报价结算清单'!$F$2:$F$578,$A94,'[3]2.报价结算清单'!$N$2:$N$578)</f>
        <v>#VALUE!</v>
      </c>
      <c r="I94" s="20" t="e">
        <f>SUMIF('[3]2.报价结算清单'!$F$2:$F$578,A94,'[3]2.报价结算清单'!$P$2:$P$578)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SUMIF('[3]2.报价结算清单'!$F$2:$F$578,$A95,'[3]2.报价结算清单'!$L$2:$L$578)</f>
        <v>#VALUE!</v>
      </c>
      <c r="H95" s="17" t="e">
        <f>SUMIF('[3]2.报价结算清单'!$F$2:$F$578,$A95,'[3]2.报价结算清单'!$N$2:$N$578)</f>
        <v>#VALUE!</v>
      </c>
      <c r="I95" s="20" t="e">
        <f>SUMIF('[3]2.报价结算清单'!$F$2:$F$578,A95,'[3]2.报价结算清单'!$P$2:$P$578)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SUMIF('[3]2.报价结算清单'!$F$2:$F$578,$A96,'[3]2.报价结算清单'!$L$2:$L$578)</f>
        <v>#VALUE!</v>
      </c>
      <c r="H96" s="17" t="e">
        <f>SUMIF('[3]2.报价结算清单'!$F$2:$F$578,$A96,'[3]2.报价结算清单'!$N$2:$N$578)</f>
        <v>#VALUE!</v>
      </c>
      <c r="I96" s="20" t="e">
        <f>SUMIF('[3]2.报价结算清单'!$F$2:$F$578,A96,'[3]2.报价结算清单'!$P$2:$P$578)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SUMIF('[3]2.报价结算清单'!$F$2:$F$578,$A97,'[3]2.报价结算清单'!$L$2:$L$578)</f>
        <v>#VALUE!</v>
      </c>
      <c r="H97" s="17" t="e">
        <f>SUMIF('[3]2.报价结算清单'!$F$2:$F$578,$A97,'[3]2.报价结算清单'!$N$2:$N$578)</f>
        <v>#VALUE!</v>
      </c>
      <c r="I97" s="20" t="e">
        <f>SUMIF('[3]2.报价结算清单'!$F$2:$F$578,A97,'[3]2.报价结算清单'!$P$2:$P$578)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SUMIF('[3]2.报价结算清单'!$F$2:$F$578,$A98,'[3]2.报价结算清单'!$L$2:$L$578)</f>
        <v>#VALUE!</v>
      </c>
      <c r="H98" s="17" t="e">
        <f>SUMIF('[3]2.报价结算清单'!$F$2:$F$578,$A98,'[3]2.报价结算清单'!$N$2:$N$578)</f>
        <v>#VALUE!</v>
      </c>
      <c r="I98" s="20" t="e">
        <f>SUMIF('[3]2.报价结算清单'!$F$2:$F$578,A98,'[3]2.报价结算清单'!$P$2:$P$578)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SUMIF('[3]2.报价结算清单'!$F$2:$F$578,$A99,'[3]2.报价结算清单'!$L$2:$L$578)</f>
        <v>#VALUE!</v>
      </c>
      <c r="H99" s="17" t="e">
        <f>SUMIF('[3]2.报价结算清单'!$F$2:$F$578,$A99,'[3]2.报价结算清单'!$N$2:$N$578)</f>
        <v>#VALUE!</v>
      </c>
      <c r="I99" s="20" t="e">
        <f>SUMIF('[3]2.报价结算清单'!$F$2:$F$578,A99,'[3]2.报价结算清单'!$P$2:$P$578)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SUMIF('[3]2.报价结算清单'!$F$2:$F$578,$A100,'[3]2.报价结算清单'!$L$2:$L$578)</f>
        <v>#VALUE!</v>
      </c>
      <c r="H100" s="17" t="e">
        <f>SUMIF('[3]2.报价结算清单'!$F$2:$F$578,$A100,'[3]2.报价结算清单'!$N$2:$N$578)</f>
        <v>#VALUE!</v>
      </c>
      <c r="I100" s="20" t="e">
        <f>SUMIF('[3]2.报价结算清单'!$F$2:$F$578,A100,'[3]2.报价结算清单'!$P$2:$P$578)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SUMIF('[3]2.报价结算清单'!$F$2:$F$578,$A101,'[3]2.报价结算清单'!$L$2:$L$578)</f>
        <v>#VALUE!</v>
      </c>
      <c r="H101" s="17" t="e">
        <f>SUMIF('[3]2.报价结算清单'!$F$2:$F$578,$A101,'[3]2.报价结算清单'!$N$2:$N$578)</f>
        <v>#VALUE!</v>
      </c>
      <c r="I101" s="20" t="e">
        <f>SUMIF('[3]2.报价结算清单'!$F$2:$F$578,A101,'[3]2.报价结算清单'!$P$2:$P$578)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SUMIF('[3]2.报价结算清单'!$F$2:$F$578,$A102,'[3]2.报价结算清单'!$L$2:$L$578)</f>
        <v>#VALUE!</v>
      </c>
      <c r="H102" s="17" t="e">
        <f>SUMIF('[3]2.报价结算清单'!$F$2:$F$578,$A102,'[3]2.报价结算清单'!$N$2:$N$578)</f>
        <v>#VALUE!</v>
      </c>
      <c r="I102" s="20" t="e">
        <f>SUMIF('[3]2.报价结算清单'!$F$2:$F$578,A102,'[3]2.报价结算清单'!$P$2:$P$578)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SUMIF('[3]2.报价结算清单'!$F$2:$F$578,$A103,'[3]2.报价结算清单'!$L$2:$L$578)</f>
        <v>#VALUE!</v>
      </c>
      <c r="H103" s="17" t="e">
        <f>SUMIF('[3]2.报价结算清单'!$F$2:$F$578,$A103,'[3]2.报价结算清单'!$N$2:$N$578)</f>
        <v>#VALUE!</v>
      </c>
      <c r="I103" s="20" t="e">
        <f>SUMIF('[3]2.报价结算清单'!$F$2:$F$578,A103,'[3]2.报价结算清单'!$P$2:$P$578)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SUMIF('[3]2.报价结算清单'!$F$2:$F$578,$A104,'[3]2.报价结算清单'!$L$2:$L$578)</f>
        <v>#VALUE!</v>
      </c>
      <c r="H104" s="17" t="e">
        <f>SUMIF('[3]2.报价结算清单'!$F$2:$F$578,$A104,'[3]2.报价结算清单'!$N$2:$N$578)</f>
        <v>#VALUE!</v>
      </c>
      <c r="I104" s="20" t="e">
        <f>SUMIF('[3]2.报价结算清单'!$F$2:$F$578,A104,'[3]2.报价结算清单'!$P$2:$P$578)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SUMIF('[3]2.报价结算清单'!$F$2:$F$578,$A105,'[3]2.报价结算清单'!$L$2:$L$578)</f>
        <v>#VALUE!</v>
      </c>
      <c r="H105" s="17" t="e">
        <f>SUMIF('[3]2.报价结算清单'!$F$2:$F$578,$A105,'[3]2.报价结算清单'!$N$2:$N$578)</f>
        <v>#VALUE!</v>
      </c>
      <c r="I105" s="20" t="e">
        <f>SUMIF('[3]2.报价结算清单'!$F$2:$F$578,A105,'[3]2.报价结算清单'!$P$2:$P$578)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SUMIF('[3]2.报价结算清单'!$F$2:$F$578,$A106,'[3]2.报价结算清单'!$L$2:$L$578)</f>
        <v>#VALUE!</v>
      </c>
      <c r="H106" s="17" t="e">
        <f>SUMIF('[3]2.报价结算清单'!$F$2:$F$578,$A106,'[3]2.报价结算清单'!$N$2:$N$578)</f>
        <v>#VALUE!</v>
      </c>
      <c r="I106" s="20" t="e">
        <f>SUMIF('[3]2.报价结算清单'!$F$2:$F$578,A106,'[3]2.报价结算清单'!$P$2:$P$578)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SUMIF('[3]2.报价结算清单'!$F$2:$F$578,$A107,'[3]2.报价结算清单'!$L$2:$L$578)</f>
        <v>#VALUE!</v>
      </c>
      <c r="H107" s="17" t="e">
        <f>SUMIF('[3]2.报价结算清单'!$F$2:$F$578,$A107,'[3]2.报价结算清单'!$N$2:$N$578)</f>
        <v>#VALUE!</v>
      </c>
      <c r="I107" s="20" t="e">
        <f>SUMIF('[3]2.报价结算清单'!$F$2:$F$578,A107,'[3]2.报价结算清单'!$P$2:$P$578)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SUMIF('[3]2.报价结算清单'!$F$2:$F$578,$A108,'[3]2.报价结算清单'!$L$2:$L$578)</f>
        <v>#VALUE!</v>
      </c>
      <c r="H108" s="17" t="e">
        <f>SUMIF('[3]2.报价结算清单'!$F$2:$F$578,$A108,'[3]2.报价结算清单'!$N$2:$N$578)</f>
        <v>#VALUE!</v>
      </c>
      <c r="I108" s="20" t="e">
        <f>SUMIF('[3]2.报价结算清单'!$F$2:$F$578,A108,'[3]2.报价结算清单'!$P$2:$P$578)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SUMIF('[3]2.报价结算清单'!$F$2:$F$578,$A109,'[3]2.报价结算清单'!$L$2:$L$578)</f>
        <v>#VALUE!</v>
      </c>
      <c r="H109" s="17" t="e">
        <f>SUMIF('[3]2.报价结算清单'!$F$2:$F$578,$A109,'[3]2.报价结算清单'!$N$2:$N$578)</f>
        <v>#VALUE!</v>
      </c>
      <c r="I109" s="20" t="e">
        <f>SUMIF('[3]2.报价结算清单'!$F$2:$F$578,A109,'[3]2.报价结算清单'!$P$2:$P$578)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SUMIF('[3]2.报价结算清单'!$F$2:$F$578,$A110,'[3]2.报价结算清单'!$L$2:$L$578)</f>
        <v>#VALUE!</v>
      </c>
      <c r="H110" s="17" t="e">
        <f>SUMIF('[3]2.报价结算清单'!$F$2:$F$578,$A110,'[3]2.报价结算清单'!$N$2:$N$578)</f>
        <v>#VALUE!</v>
      </c>
      <c r="I110" s="20" t="e">
        <f>SUMIF('[3]2.报价结算清单'!$F$2:$F$578,A110,'[3]2.报价结算清单'!$P$2:$P$578)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SUMIF('[3]2.报价结算清单'!$F$2:$F$578,$A111,'[3]2.报价结算清单'!$L$2:$L$578)</f>
        <v>#VALUE!</v>
      </c>
      <c r="H111" s="17" t="e">
        <f>SUMIF('[3]2.报价结算清单'!$F$2:$F$578,$A111,'[3]2.报价结算清单'!$N$2:$N$578)</f>
        <v>#VALUE!</v>
      </c>
      <c r="I111" s="20" t="e">
        <f>SUMIF('[3]2.报价结算清单'!$F$2:$F$578,A111,'[3]2.报价结算清单'!$P$2:$P$578)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SUMIF('[3]2.报价结算清单'!$F$2:$F$578,$A112,'[3]2.报价结算清单'!$L$2:$L$578)</f>
        <v>#VALUE!</v>
      </c>
      <c r="H112" s="17" t="e">
        <f>SUMIF('[3]2.报价结算清单'!$F$2:$F$578,$A112,'[3]2.报价结算清单'!$N$2:$N$578)</f>
        <v>#VALUE!</v>
      </c>
      <c r="I112" s="20" t="e">
        <f>SUMIF('[3]2.报价结算清单'!$F$2:$F$578,A112,'[3]2.报价结算清单'!$P$2:$P$578)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SUMIF('[3]2.报价结算清单'!$F$2:$F$578,$A113,'[3]2.报价结算清单'!$L$2:$L$578)</f>
        <v>#VALUE!</v>
      </c>
      <c r="H113" s="17" t="e">
        <f>SUMIF('[3]2.报价结算清单'!$F$2:$F$578,$A113,'[3]2.报价结算清单'!$N$2:$N$578)</f>
        <v>#VALUE!</v>
      </c>
      <c r="I113" s="20" t="e">
        <f>SUMIF('[3]2.报价结算清单'!$F$2:$F$578,A113,'[3]2.报价结算清单'!$P$2:$P$578)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SUMIF('[3]2.报价结算清单'!$F$2:$F$578,$A114,'[3]2.报价结算清单'!$L$2:$L$578)</f>
        <v>#VALUE!</v>
      </c>
      <c r="H114" s="17" t="e">
        <f>SUMIF('[3]2.报价结算清单'!$F$2:$F$578,$A114,'[3]2.报价结算清单'!$N$2:$N$578)</f>
        <v>#VALUE!</v>
      </c>
      <c r="I114" s="20" t="e">
        <f>SUMIF('[3]2.报价结算清单'!$F$2:$F$578,A114,'[3]2.报价结算清单'!$P$2:$P$578)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SUMIF('[3]2.报价结算清单'!$F$2:$F$578,$A115,'[3]2.报价结算清单'!$L$2:$L$578)</f>
        <v>#VALUE!</v>
      </c>
      <c r="H115" s="17" t="e">
        <f>SUMIF('[3]2.报价结算清单'!$F$2:$F$578,$A115,'[3]2.报价结算清单'!$N$2:$N$578)</f>
        <v>#VALUE!</v>
      </c>
      <c r="I115" s="20" t="e">
        <f>SUMIF('[3]2.报价结算清单'!$F$2:$F$578,A115,'[3]2.报价结算清单'!$P$2:$P$578)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SUMIF('[3]2.报价结算清单'!$F$2:$F$578,$A116,'[3]2.报价结算清单'!$L$2:$L$578)</f>
        <v>#VALUE!</v>
      </c>
      <c r="H116" s="17" t="e">
        <f>SUMIF('[3]2.报价结算清单'!$F$2:$F$578,$A116,'[3]2.报价结算清单'!$N$2:$N$578)</f>
        <v>#VALUE!</v>
      </c>
      <c r="I116" s="20" t="e">
        <f>SUMIF('[3]2.报价结算清单'!$F$2:$F$578,A116,'[3]2.报价结算清单'!$P$2:$P$578)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SUMIF('[3]2.报价结算清单'!$F$2:$F$578,$A117,'[3]2.报价结算清单'!$L$2:$L$578)</f>
        <v>#VALUE!</v>
      </c>
      <c r="H117" s="17" t="e">
        <f>SUMIF('[3]2.报价结算清单'!$F$2:$F$578,$A117,'[3]2.报价结算清单'!$N$2:$N$578)</f>
        <v>#VALUE!</v>
      </c>
      <c r="I117" s="20" t="e">
        <f>SUMIF('[3]2.报价结算清单'!$F$2:$F$578,A117,'[3]2.报价结算清单'!$P$2:$P$578)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SUMIF('[3]2.报价结算清单'!$F$2:$F$578,$A118,'[3]2.报价结算清单'!$L$2:$L$578)</f>
        <v>#VALUE!</v>
      </c>
      <c r="H118" s="17" t="e">
        <f>SUMIF('[3]2.报价结算清单'!$F$2:$F$578,$A118,'[3]2.报价结算清单'!$N$2:$N$578)</f>
        <v>#VALUE!</v>
      </c>
      <c r="I118" s="20" t="e">
        <f>SUMIF('[3]2.报价结算清单'!$F$2:$F$578,A118,'[3]2.报价结算清单'!$P$2:$P$578)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SUMIF('[3]2.报价结算清单'!$F$2:$F$578,$A119,'[3]2.报价结算清单'!$L$2:$L$578)</f>
        <v>#VALUE!</v>
      </c>
      <c r="H119" s="17" t="e">
        <f>SUMIF('[3]2.报价结算清单'!$F$2:$F$578,$A119,'[3]2.报价结算清单'!$N$2:$N$578)</f>
        <v>#VALUE!</v>
      </c>
      <c r="I119" s="20" t="e">
        <f>SUMIF('[3]2.报价结算清单'!$F$2:$F$578,A119,'[3]2.报价结算清单'!$P$2:$P$578)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SUMIF('[3]2.报价结算清单'!$F$2:$F$578,$A120,'[3]2.报价结算清单'!$L$2:$L$578)</f>
        <v>#VALUE!</v>
      </c>
      <c r="H120" s="17" t="e">
        <f>SUMIF('[3]2.报价结算清单'!$F$2:$F$578,$A120,'[3]2.报价结算清单'!$N$2:$N$578)</f>
        <v>#VALUE!</v>
      </c>
      <c r="I120" s="20" t="e">
        <f>SUMIF('[3]2.报价结算清单'!$F$2:$F$578,A120,'[3]2.报价结算清单'!$P$2:$P$578)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SUMIF('[3]2.报价结算清单'!$F$2:$F$578,$A121,'[3]2.报价结算清单'!$L$2:$L$578)</f>
        <v>#VALUE!</v>
      </c>
      <c r="H121" s="17" t="e">
        <f>SUMIF('[3]2.报价结算清单'!$F$2:$F$578,$A121,'[3]2.报价结算清单'!$N$2:$N$578)</f>
        <v>#VALUE!</v>
      </c>
      <c r="I121" s="20" t="e">
        <f>SUMIF('[3]2.报价结算清单'!$F$2:$F$578,A121,'[3]2.报价结算清单'!$P$2:$P$578)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SUMIF('[3]2.报价结算清单'!$F$2:$F$578,$A122,'[3]2.报价结算清单'!$L$2:$L$578)</f>
        <v>#VALUE!</v>
      </c>
      <c r="H122" s="17" t="e">
        <f>SUMIF('[3]2.报价结算清单'!$F$2:$F$578,$A122,'[3]2.报价结算清单'!$N$2:$N$578)</f>
        <v>#VALUE!</v>
      </c>
      <c r="I122" s="20" t="e">
        <f>SUMIF('[3]2.报价结算清单'!$F$2:$F$578,A122,'[3]2.报价结算清单'!$P$2:$P$578)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SUMIF('[3]2.报价结算清单'!$F$2:$F$578,$A123,'[3]2.报价结算清单'!$L$2:$L$578)</f>
        <v>#VALUE!</v>
      </c>
      <c r="H123" s="17" t="e">
        <f>SUMIF('[3]2.报价结算清单'!$F$2:$F$578,$A123,'[3]2.报价结算清单'!$N$2:$N$578)</f>
        <v>#VALUE!</v>
      </c>
      <c r="I123" s="20" t="e">
        <f>SUMIF('[3]2.报价结算清单'!$F$2:$F$578,A123,'[3]2.报价结算清单'!$P$2:$P$578)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SUMIF('[3]2.报价结算清单'!$F$2:$F$578,$A124,'[3]2.报价结算清单'!$L$2:$L$578)</f>
        <v>#VALUE!</v>
      </c>
      <c r="H124" s="17" t="e">
        <f>SUMIF('[3]2.报价结算清单'!$F$2:$F$578,$A124,'[3]2.报价结算清单'!$N$2:$N$578)</f>
        <v>#VALUE!</v>
      </c>
      <c r="I124" s="20" t="e">
        <f>SUMIF('[3]2.报价结算清单'!$F$2:$F$578,A124,'[3]2.报价结算清单'!$P$2:$P$578)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SUMIF('[3]2.报价结算清单'!$F$2:$F$578,$A125,'[3]2.报价结算清单'!$L$2:$L$578)</f>
        <v>#VALUE!</v>
      </c>
      <c r="H125" s="17" t="e">
        <f>SUMIF('[3]2.报价结算清单'!$F$2:$F$578,$A125,'[3]2.报价结算清单'!$N$2:$N$578)</f>
        <v>#VALUE!</v>
      </c>
      <c r="I125" s="20" t="e">
        <f>SUMIF('[3]2.报价结算清单'!$F$2:$F$578,A125,'[3]2.报价结算清单'!$P$2:$P$578)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SUMIF('[3]2.报价结算清单'!$F$2:$F$578,$A126,'[3]2.报价结算清单'!$L$2:$L$578)</f>
        <v>#VALUE!</v>
      </c>
      <c r="H126" s="17" t="e">
        <f>SUMIF('[3]2.报价结算清单'!$F$2:$F$578,$A126,'[3]2.报价结算清单'!$N$2:$N$578)</f>
        <v>#VALUE!</v>
      </c>
      <c r="I126" s="20" t="e">
        <f>SUMIF('[3]2.报价结算清单'!$F$2:$F$578,A126,'[3]2.报价结算清单'!$P$2:$P$578)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SUMIF('[3]2.报价结算清单'!$F$2:$F$578,$A127,'[3]2.报价结算清单'!$L$2:$L$578)</f>
        <v>#VALUE!</v>
      </c>
      <c r="H127" s="17" t="e">
        <f>SUMIF('[3]2.报价结算清单'!$F$2:$F$578,$A127,'[3]2.报价结算清单'!$N$2:$N$578)</f>
        <v>#VALUE!</v>
      </c>
      <c r="I127" s="20" t="e">
        <f>SUMIF('[3]2.报价结算清单'!$F$2:$F$578,A127,'[3]2.报价结算清单'!$P$2:$P$578)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SUMIF('[3]2.报价结算清单'!$F$2:$F$578,$A128,'[3]2.报价结算清单'!$L$2:$L$578)</f>
        <v>#VALUE!</v>
      </c>
      <c r="H128" s="17" t="e">
        <f>SUMIF('[3]2.报价结算清单'!$F$2:$F$578,$A128,'[3]2.报价结算清单'!$N$2:$N$578)</f>
        <v>#VALUE!</v>
      </c>
      <c r="I128" s="20" t="e">
        <f>SUMIF('[3]2.报价结算清单'!$F$2:$F$578,A128,'[3]2.报价结算清单'!$P$2:$P$578)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SUMIF('[3]2.报价结算清单'!$F$2:$F$578,$A129,'[3]2.报价结算清单'!$L$2:$L$578)</f>
        <v>#VALUE!</v>
      </c>
      <c r="H129" s="17" t="e">
        <f>SUMIF('[3]2.报价结算清单'!$F$2:$F$578,$A129,'[3]2.报价结算清单'!$N$2:$N$578)</f>
        <v>#VALUE!</v>
      </c>
      <c r="I129" s="20" t="e">
        <f>SUMIF('[3]2.报价结算清单'!$F$2:$F$578,A129,'[3]2.报价结算清单'!$P$2:$P$578)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SUMIF('[3]2.报价结算清单'!$F$2:$F$578,$A130,'[3]2.报价结算清单'!$L$2:$L$578)</f>
        <v>#VALUE!</v>
      </c>
      <c r="H130" s="17" t="e">
        <f>SUMIF('[3]2.报价结算清单'!$F$2:$F$578,$A130,'[3]2.报价结算清单'!$N$2:$N$578)</f>
        <v>#VALUE!</v>
      </c>
      <c r="I130" s="20" t="e">
        <f>SUMIF('[3]2.报价结算清单'!$F$2:$F$578,A130,'[3]2.报价结算清单'!$P$2:$P$578)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SUMIF('[3]2.报价结算清单'!$F$2:$F$578,$A131,'[3]2.报价结算清单'!$L$2:$L$578)</f>
        <v>#VALUE!</v>
      </c>
      <c r="H131" s="17" t="e">
        <f>SUMIF('[3]2.报价结算清单'!$F$2:$F$578,$A131,'[3]2.报价结算清单'!$N$2:$N$578)</f>
        <v>#VALUE!</v>
      </c>
      <c r="I131" s="20" t="e">
        <f>SUMIF('[3]2.报价结算清单'!$F$2:$F$578,A131,'[3]2.报价结算清单'!$P$2:$P$578)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SUMIF('[3]2.报价结算清单'!$F$2:$F$578,$A132,'[3]2.报价结算清单'!$L$2:$L$578)</f>
        <v>#VALUE!</v>
      </c>
      <c r="H132" s="17" t="e">
        <f>SUMIF('[3]2.报价结算清单'!$F$2:$F$578,$A132,'[3]2.报价结算清单'!$N$2:$N$578)</f>
        <v>#VALUE!</v>
      </c>
      <c r="I132" s="20" t="e">
        <f>SUMIF('[3]2.报价结算清单'!$F$2:$F$578,A132,'[3]2.报价结算清单'!$P$2:$P$578)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SUMIF('[3]2.报价结算清单'!$F$2:$F$578,$A133,'[3]2.报价结算清单'!$L$2:$L$578)</f>
        <v>#VALUE!</v>
      </c>
      <c r="H133" s="17" t="e">
        <f>SUMIF('[3]2.报价结算清单'!$F$2:$F$578,$A133,'[3]2.报价结算清单'!$N$2:$N$578)</f>
        <v>#VALUE!</v>
      </c>
      <c r="I133" s="20" t="e">
        <f>SUMIF('[3]2.报价结算清单'!$F$2:$F$578,A133,'[3]2.报价结算清单'!$P$2:$P$578)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SUMIF('[3]2.报价结算清单'!$F$2:$F$578,$A134,'[3]2.报价结算清单'!$L$2:$L$578)</f>
        <v>#VALUE!</v>
      </c>
      <c r="H134" s="17" t="e">
        <f>SUMIF('[3]2.报价结算清单'!$F$2:$F$578,$A134,'[3]2.报价结算清单'!$N$2:$N$578)</f>
        <v>#VALUE!</v>
      </c>
      <c r="I134" s="20" t="e">
        <f>SUMIF('[3]2.报价结算清单'!$F$2:$F$578,A134,'[3]2.报价结算清单'!$P$2:$P$578)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SUMIF('[3]2.报价结算清单'!$F$2:$F$578,$A135,'[3]2.报价结算清单'!$L$2:$L$578)</f>
        <v>#VALUE!</v>
      </c>
      <c r="H135" s="17" t="e">
        <f>SUMIF('[3]2.报价结算清单'!$F$2:$F$578,$A135,'[3]2.报价结算清单'!$N$2:$N$578)</f>
        <v>#VALUE!</v>
      </c>
      <c r="I135" s="20" t="e">
        <f>SUMIF('[3]2.报价结算清单'!$F$2:$F$578,A135,'[3]2.报价结算清单'!$P$2:$P$578)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SUMIF('[3]2.报价结算清单'!$F$2:$F$578,$A136,'[3]2.报价结算清单'!$L$2:$L$578)</f>
        <v>#VALUE!</v>
      </c>
      <c r="H136" s="17" t="e">
        <f>SUMIF('[3]2.报价结算清单'!$F$2:$F$578,$A136,'[3]2.报价结算清单'!$N$2:$N$578)</f>
        <v>#VALUE!</v>
      </c>
      <c r="I136" s="20" t="e">
        <f>SUMIF('[3]2.报价结算清单'!$F$2:$F$578,A136,'[3]2.报价结算清单'!$P$2:$P$578)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SUMIF('[3]2.报价结算清单'!$F$2:$F$578,$A137,'[3]2.报价结算清单'!$L$2:$L$578)</f>
        <v>#VALUE!</v>
      </c>
      <c r="H137" s="17" t="e">
        <f>SUMIF('[3]2.报价结算清单'!$F$2:$F$578,$A137,'[3]2.报价结算清单'!$N$2:$N$578)</f>
        <v>#VALUE!</v>
      </c>
      <c r="I137" s="20" t="e">
        <f>SUMIF('[3]2.报价结算清单'!$F$2:$F$578,A137,'[3]2.报价结算清单'!$P$2:$P$578)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SUMIF('[3]2.报价结算清单'!$F$2:$F$578,$A138,'[3]2.报价结算清单'!$L$2:$L$578)</f>
        <v>#VALUE!</v>
      </c>
      <c r="H138" s="17" t="e">
        <f>SUMIF('[3]2.报价结算清单'!$F$2:$F$578,$A138,'[3]2.报价结算清单'!$N$2:$N$578)</f>
        <v>#VALUE!</v>
      </c>
      <c r="I138" s="20" t="e">
        <f>SUMIF('[3]2.报价结算清单'!$F$2:$F$578,A138,'[3]2.报价结算清单'!$P$2:$P$578)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SUMIF('[3]2.报价结算清单'!$F$2:$F$578,$A139,'[3]2.报价结算清单'!$L$2:$L$578)</f>
        <v>#VALUE!</v>
      </c>
      <c r="H139" s="17" t="e">
        <f>SUMIF('[3]2.报价结算清单'!$F$2:$F$578,$A139,'[3]2.报价结算清单'!$N$2:$N$578)</f>
        <v>#VALUE!</v>
      </c>
      <c r="I139" s="20" t="e">
        <f>SUMIF('[3]2.报价结算清单'!$F$2:$F$578,A139,'[3]2.报价结算清单'!$P$2:$P$578)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SUMIF('[3]2.报价结算清单'!$F$2:$F$578,$A140,'[3]2.报价结算清单'!$L$2:$L$578)</f>
        <v>#VALUE!</v>
      </c>
      <c r="H140" s="17" t="e">
        <f>SUMIF('[3]2.报价结算清单'!$F$2:$F$578,$A140,'[3]2.报价结算清单'!$N$2:$N$578)</f>
        <v>#VALUE!</v>
      </c>
      <c r="I140" s="20" t="e">
        <f>SUMIF('[3]2.报价结算清单'!$F$2:$F$578,A140,'[3]2.报价结算清单'!$P$2:$P$578)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SUMIF('[3]2.报价结算清单'!$F$2:$F$578,$A141,'[3]2.报价结算清单'!$L$2:$L$578)</f>
        <v>#VALUE!</v>
      </c>
      <c r="H141" s="17" t="e">
        <f>SUMIF('[3]2.报价结算清单'!$F$2:$F$578,$A141,'[3]2.报价结算清单'!$N$2:$N$578)</f>
        <v>#VALUE!</v>
      </c>
      <c r="I141" s="20" t="e">
        <f>SUMIF('[3]2.报价结算清单'!$F$2:$F$578,A141,'[3]2.报价结算清单'!$P$2:$P$578)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SUMIF('[3]2.报价结算清单'!$F$2:$F$578,$A142,'[3]2.报价结算清单'!$L$2:$L$578)</f>
        <v>#VALUE!</v>
      </c>
      <c r="H142" s="17" t="e">
        <f>SUMIF('[3]2.报价结算清单'!$F$2:$F$578,$A142,'[3]2.报价结算清单'!$N$2:$N$578)</f>
        <v>#VALUE!</v>
      </c>
      <c r="I142" s="20" t="e">
        <f>SUMIF('[3]2.报价结算清单'!$F$2:$F$578,A142,'[3]2.报价结算清单'!$P$2:$P$578)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SUMIF('[3]2.报价结算清单'!$F$2:$F$578,$A143,'[3]2.报价结算清单'!$L$2:$L$578)</f>
        <v>#VALUE!</v>
      </c>
      <c r="H143" s="17" t="e">
        <f>SUMIF('[3]2.报价结算清单'!$F$2:$F$578,$A143,'[3]2.报价结算清单'!$N$2:$N$578)</f>
        <v>#VALUE!</v>
      </c>
      <c r="I143" s="20" t="e">
        <f>SUMIF('[3]2.报价结算清单'!$F$2:$F$578,A143,'[3]2.报价结算清单'!$P$2:$P$578)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SUMIF('[3]2.报价结算清单'!$F$2:$F$578,$A144,'[3]2.报价结算清单'!$L$2:$L$578)</f>
        <v>#VALUE!</v>
      </c>
      <c r="H144" s="17" t="e">
        <f>SUMIF('[3]2.报价结算清单'!$F$2:$F$578,$A144,'[3]2.报价结算清单'!$N$2:$N$578)</f>
        <v>#VALUE!</v>
      </c>
      <c r="I144" s="20" t="e">
        <f>SUMIF('[3]2.报价结算清单'!$F$2:$F$578,A144,'[3]2.报价结算清单'!$P$2:$P$578)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SUMIF('[3]2.报价结算清单'!$F$2:$F$578,$A145,'[3]2.报价结算清单'!$L$2:$L$578)</f>
        <v>#VALUE!</v>
      </c>
      <c r="H145" s="17" t="e">
        <f>SUMIF('[3]2.报价结算清单'!$F$2:$F$578,$A145,'[3]2.报价结算清单'!$N$2:$N$578)</f>
        <v>#VALUE!</v>
      </c>
      <c r="I145" s="20" t="e">
        <f>SUMIF('[3]2.报价结算清单'!$F$2:$F$578,A145,'[3]2.报价结算清单'!$P$2:$P$578)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SUMIF('[3]2.报价结算清单'!$F$2:$F$578,$A146,'[3]2.报价结算清单'!$L$2:$L$578)</f>
        <v>#VALUE!</v>
      </c>
      <c r="H146" s="17" t="e">
        <f>SUMIF('[3]2.报价结算清单'!$F$2:$F$578,$A146,'[3]2.报价结算清单'!$N$2:$N$578)</f>
        <v>#VALUE!</v>
      </c>
      <c r="I146" s="20" t="e">
        <f>SUMIF('[3]2.报价结算清单'!$F$2:$F$578,A146,'[3]2.报价结算清单'!$P$2:$P$578)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SUMIF('[3]2.报价结算清单'!$F$2:$F$578,$A147,'[3]2.报价结算清单'!$L$2:$L$578)</f>
        <v>#VALUE!</v>
      </c>
      <c r="H147" s="17" t="e">
        <f>SUMIF('[3]2.报价结算清单'!$F$2:$F$578,$A147,'[3]2.报价结算清单'!$N$2:$N$578)</f>
        <v>#VALUE!</v>
      </c>
      <c r="I147" s="20" t="e">
        <f>SUMIF('[3]2.报价结算清单'!$F$2:$F$578,A147,'[3]2.报价结算清单'!$P$2:$P$578)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SUMIF('[3]2.报价结算清单'!$F$2:$F$578,$A148,'[3]2.报价结算清单'!$L$2:$L$578)</f>
        <v>#VALUE!</v>
      </c>
      <c r="H148" s="17" t="e">
        <f>SUMIF('[3]2.报价结算清单'!$F$2:$F$578,$A148,'[3]2.报价结算清单'!$N$2:$N$578)</f>
        <v>#VALUE!</v>
      </c>
      <c r="I148" s="20" t="e">
        <f>SUMIF('[3]2.报价结算清单'!$F$2:$F$578,A148,'[3]2.报价结算清单'!$P$2:$P$578)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SUMIF('[3]2.报价结算清单'!$F$2:$F$578,$A149,'[3]2.报价结算清单'!$L$2:$L$578)</f>
        <v>#VALUE!</v>
      </c>
      <c r="H149" s="17" t="e">
        <f>SUMIF('[3]2.报价结算清单'!$F$2:$F$578,$A149,'[3]2.报价结算清单'!$N$2:$N$578)</f>
        <v>#VALUE!</v>
      </c>
      <c r="I149" s="20" t="e">
        <f>SUMIF('[3]2.报价结算清单'!$F$2:$F$578,A149,'[3]2.报价结算清单'!$P$2:$P$578)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SUMIF('[3]2.报价结算清单'!$F$2:$F$578,$A150,'[3]2.报价结算清单'!$L$2:$L$578)</f>
        <v>#VALUE!</v>
      </c>
      <c r="H150" s="17" t="e">
        <f>SUMIF('[3]2.报价结算清单'!$F$2:$F$578,$A150,'[3]2.报价结算清单'!$N$2:$N$578)</f>
        <v>#VALUE!</v>
      </c>
      <c r="I150" s="20" t="e">
        <f>SUMIF('[3]2.报价结算清单'!$F$2:$F$578,A150,'[3]2.报价结算清单'!$P$2:$P$578)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SUMIF('[3]2.报价结算清单'!$F$2:$F$578,$A151,'[3]2.报价结算清单'!$L$2:$L$578)</f>
        <v>#VALUE!</v>
      </c>
      <c r="H151" s="17" t="e">
        <f>SUMIF('[3]2.报价结算清单'!$F$2:$F$578,$A151,'[3]2.报价结算清单'!$N$2:$N$578)</f>
        <v>#VALUE!</v>
      </c>
      <c r="I151" s="20" t="e">
        <f>SUMIF('[3]2.报价结算清单'!$F$2:$F$578,A151,'[3]2.报价结算清单'!$P$2:$P$578)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SUMIF('[3]2.报价结算清单'!$F$2:$F$578,$A152,'[3]2.报价结算清单'!$L$2:$L$578)</f>
        <v>#VALUE!</v>
      </c>
      <c r="H152" s="17" t="e">
        <f>SUMIF('[3]2.报价结算清单'!$F$2:$F$578,$A152,'[3]2.报价结算清单'!$N$2:$N$578)</f>
        <v>#VALUE!</v>
      </c>
      <c r="I152" s="20" t="e">
        <f>SUMIF('[3]2.报价结算清单'!$F$2:$F$578,A152,'[3]2.报价结算清单'!$P$2:$P$578)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SUMIF('[3]2.报价结算清单'!$F$2:$F$578,$A153,'[3]2.报价结算清单'!$L$2:$L$578)</f>
        <v>#VALUE!</v>
      </c>
      <c r="H153" s="17" t="e">
        <f>SUMIF('[3]2.报价结算清单'!$F$2:$F$578,$A153,'[3]2.报价结算清单'!$N$2:$N$578)</f>
        <v>#VALUE!</v>
      </c>
      <c r="I153" s="20" t="e">
        <f>SUMIF('[3]2.报价结算清单'!$F$2:$F$578,A153,'[3]2.报价结算清单'!$P$2:$P$578)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SUMIF('[3]2.报价结算清单'!$F$2:$F$578,$A154,'[3]2.报价结算清单'!$L$2:$L$578)</f>
        <v>#VALUE!</v>
      </c>
      <c r="H154" s="17" t="e">
        <f>SUMIF('[3]2.报价结算清单'!$F$2:$F$578,$A154,'[3]2.报价结算清单'!$N$2:$N$578)</f>
        <v>#VALUE!</v>
      </c>
      <c r="I154" s="20" t="e">
        <f>SUMIF('[3]2.报价结算清单'!$F$2:$F$578,A154,'[3]2.报价结算清单'!$P$2:$P$578)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SUMIF('[3]2.报价结算清单'!$F$2:$F$578,$A155,'[3]2.报价结算清单'!$L$2:$L$578)</f>
        <v>#VALUE!</v>
      </c>
      <c r="H155" s="17" t="e">
        <f>SUMIF('[3]2.报价结算清单'!$F$2:$F$578,$A155,'[3]2.报价结算清单'!$N$2:$N$578)</f>
        <v>#VALUE!</v>
      </c>
      <c r="I155" s="20" t="e">
        <f>SUMIF('[3]2.报价结算清单'!$F$2:$F$578,A155,'[3]2.报价结算清单'!$P$2:$P$578)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SUMIF('[3]2.报价结算清单'!$F$2:$F$578,$A156,'[3]2.报价结算清单'!$L$2:$L$578)</f>
        <v>#VALUE!</v>
      </c>
      <c r="H156" s="17" t="e">
        <f>SUMIF('[3]2.报价结算清单'!$F$2:$F$578,$A156,'[3]2.报价结算清单'!$N$2:$N$578)</f>
        <v>#VALUE!</v>
      </c>
      <c r="I156" s="20" t="e">
        <f>SUMIF('[3]2.报价结算清单'!$F$2:$F$578,A156,'[3]2.报价结算清单'!$P$2:$P$578)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SUMIF('[3]2.报价结算清单'!$F$2:$F$578,$A157,'[3]2.报价结算清单'!$L$2:$L$578)</f>
        <v>#VALUE!</v>
      </c>
      <c r="H157" s="17" t="e">
        <f>SUMIF('[3]2.报价结算清单'!$F$2:$F$578,$A157,'[3]2.报价结算清单'!$N$2:$N$578)</f>
        <v>#VALUE!</v>
      </c>
      <c r="I157" s="20" t="e">
        <f>SUMIF('[3]2.报价结算清单'!$F$2:$F$578,A157,'[3]2.报价结算清单'!$P$2:$P$578)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SUMIF('[3]2.报价结算清单'!$F$2:$F$578,$A158,'[3]2.报价结算清单'!$L$2:$L$578)</f>
        <v>#VALUE!</v>
      </c>
      <c r="H158" s="17" t="e">
        <f>SUMIF('[3]2.报价结算清单'!$F$2:$F$578,$A158,'[3]2.报价结算清单'!$N$2:$N$578)</f>
        <v>#VALUE!</v>
      </c>
      <c r="I158" s="20" t="e">
        <f>SUMIF('[3]2.报价结算清单'!$F$2:$F$578,A158,'[3]2.报价结算清单'!$P$2:$P$578)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SUMIF('[3]2.报价结算清单'!$F$2:$F$578,$A159,'[3]2.报价结算清单'!$L$2:$L$578)</f>
        <v>#VALUE!</v>
      </c>
      <c r="H159" s="17" t="e">
        <f>SUMIF('[3]2.报价结算清单'!$F$2:$F$578,$A159,'[3]2.报价结算清单'!$N$2:$N$578)</f>
        <v>#VALUE!</v>
      </c>
      <c r="I159" s="20" t="e">
        <f>SUMIF('[3]2.报价结算清单'!$F$2:$F$578,A159,'[3]2.报价结算清单'!$P$2:$P$578)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SUMIF('[3]2.报价结算清单'!$F$2:$F$578,$A160,'[3]2.报价结算清单'!$L$2:$L$578)</f>
        <v>#VALUE!</v>
      </c>
      <c r="H160" s="17" t="e">
        <f>SUMIF('[3]2.报价结算清单'!$F$2:$F$578,$A160,'[3]2.报价结算清单'!$N$2:$N$578)</f>
        <v>#VALUE!</v>
      </c>
      <c r="I160" s="20" t="e">
        <f>SUMIF('[3]2.报价结算清单'!$F$2:$F$578,A160,'[3]2.报价结算清单'!$P$2:$P$578)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SUMIF('[3]2.报价结算清单'!$F$2:$F$578,$A161,'[3]2.报价结算清单'!$L$2:$L$578)</f>
        <v>#VALUE!</v>
      </c>
      <c r="H161" s="17" t="e">
        <f>SUMIF('[3]2.报价结算清单'!$F$2:$F$578,$A161,'[3]2.报价结算清单'!$N$2:$N$578)</f>
        <v>#VALUE!</v>
      </c>
      <c r="I161" s="20" t="e">
        <f>SUMIF('[3]2.报价结算清单'!$F$2:$F$578,A161,'[3]2.报价结算清单'!$P$2:$P$578)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SUMIF('[3]2.报价结算清单'!$F$2:$F$578,$A162,'[3]2.报价结算清单'!$L$2:$L$578)</f>
        <v>#VALUE!</v>
      </c>
      <c r="H162" s="17" t="e">
        <f>SUMIF('[3]2.报价结算清单'!$F$2:$F$578,$A162,'[3]2.报价结算清单'!$N$2:$N$578)</f>
        <v>#VALUE!</v>
      </c>
      <c r="I162" s="20" t="e">
        <f>SUMIF('[3]2.报价结算清单'!$F$2:$F$578,A162,'[3]2.报价结算清单'!$P$2:$P$578)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SUMIF('[3]2.报价结算清单'!$F$2:$F$578,$A163,'[3]2.报价结算清单'!$L$2:$L$578)</f>
        <v>#VALUE!</v>
      </c>
      <c r="H163" s="17" t="e">
        <f>SUMIF('[3]2.报价结算清单'!$F$2:$F$578,$A163,'[3]2.报价结算清单'!$N$2:$N$578)</f>
        <v>#VALUE!</v>
      </c>
      <c r="I163" s="20" t="e">
        <f>SUMIF('[3]2.报价结算清单'!$F$2:$F$578,A163,'[3]2.报价结算清单'!$P$2:$P$578)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SUMIF('[3]2.报价结算清单'!$F$2:$F$578,$A164,'[3]2.报价结算清单'!$L$2:$L$578)</f>
        <v>#VALUE!</v>
      </c>
      <c r="H164" s="17" t="e">
        <f>SUMIF('[3]2.报价结算清单'!$F$2:$F$578,$A164,'[3]2.报价结算清单'!$N$2:$N$578)</f>
        <v>#VALUE!</v>
      </c>
      <c r="I164" s="20" t="e">
        <f>SUMIF('[3]2.报价结算清单'!$F$2:$F$578,A164,'[3]2.报价结算清单'!$P$2:$P$578)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SUMIF('[3]2.报价结算清单'!$F$2:$F$578,$A165,'[3]2.报价结算清单'!$L$2:$L$578)</f>
        <v>#VALUE!</v>
      </c>
      <c r="H165" s="17" t="e">
        <f>SUMIF('[3]2.报价结算清单'!$F$2:$F$578,$A165,'[3]2.报价结算清单'!$N$2:$N$578)</f>
        <v>#VALUE!</v>
      </c>
      <c r="I165" s="20" t="e">
        <f>SUMIF('[3]2.报价结算清单'!$F$2:$F$578,A165,'[3]2.报价结算清单'!$P$2:$P$578)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SUMIF('[3]2.报价结算清单'!$F$2:$F$578,$A166,'[3]2.报价结算清单'!$L$2:$L$578)</f>
        <v>#VALUE!</v>
      </c>
      <c r="H166" s="17" t="e">
        <f>SUMIF('[3]2.报价结算清单'!$F$2:$F$578,$A166,'[3]2.报价结算清单'!$N$2:$N$578)</f>
        <v>#VALUE!</v>
      </c>
      <c r="I166" s="20" t="e">
        <f>SUMIF('[3]2.报价结算清单'!$F$2:$F$578,A166,'[3]2.报价结算清单'!$P$2:$P$578)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SUMIF('[3]2.报价结算清单'!$F$2:$F$578,$A167,'[3]2.报价结算清单'!$L$2:$L$578)</f>
        <v>#VALUE!</v>
      </c>
      <c r="H167" s="17" t="e">
        <f>SUMIF('[3]2.报价结算清单'!$F$2:$F$578,$A167,'[3]2.报价结算清单'!$N$2:$N$578)</f>
        <v>#VALUE!</v>
      </c>
      <c r="I167" s="20" t="e">
        <f>SUMIF('[3]2.报价结算清单'!$F$2:$F$578,A167,'[3]2.报价结算清单'!$P$2:$P$578)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SUMIF('[3]2.报价结算清单'!$F$2:$F$578,$A168,'[3]2.报价结算清单'!$L$2:$L$578)</f>
        <v>#VALUE!</v>
      </c>
      <c r="H168" s="17" t="e">
        <f>SUMIF('[3]2.报价结算清单'!$F$2:$F$578,$A168,'[3]2.报价结算清单'!$N$2:$N$578)</f>
        <v>#VALUE!</v>
      </c>
      <c r="I168" s="20" t="e">
        <f>SUMIF('[3]2.报价结算清单'!$F$2:$F$578,A168,'[3]2.报价结算清单'!$P$2:$P$578)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SUMIF('[3]2.报价结算清单'!$F$2:$F$578,$A169,'[3]2.报价结算清单'!$L$2:$L$578)</f>
        <v>#VALUE!</v>
      </c>
      <c r="H169" s="17" t="e">
        <f>SUMIF('[3]2.报价结算清单'!$F$2:$F$578,$A169,'[3]2.报价结算清单'!$N$2:$N$578)</f>
        <v>#VALUE!</v>
      </c>
      <c r="I169" s="20" t="e">
        <f>SUMIF('[3]2.报价结算清单'!$F$2:$F$578,A169,'[3]2.报价结算清单'!$P$2:$P$578)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SUMIF('[3]2.报价结算清单'!$F$2:$F$578,$A170,'[3]2.报价结算清单'!$L$2:$L$578)</f>
        <v>#VALUE!</v>
      </c>
      <c r="H170" s="17" t="e">
        <f>SUMIF('[3]2.报价结算清单'!$F$2:$F$578,$A170,'[3]2.报价结算清单'!$N$2:$N$578)</f>
        <v>#VALUE!</v>
      </c>
      <c r="I170" s="20" t="e">
        <f>SUMIF('[3]2.报价结算清单'!$F$2:$F$578,A170,'[3]2.报价结算清单'!$P$2:$P$578)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SUMIF('[3]2.报价结算清单'!$F$2:$F$578,$A171,'[3]2.报价结算清单'!$L$2:$L$578)</f>
        <v>#VALUE!</v>
      </c>
      <c r="H171" s="17" t="e">
        <f>SUMIF('[3]2.报价结算清单'!$F$2:$F$578,$A171,'[3]2.报价结算清单'!$N$2:$N$578)</f>
        <v>#VALUE!</v>
      </c>
      <c r="I171" s="20" t="e">
        <f>SUMIF('[3]2.报价结算清单'!$F$2:$F$578,A171,'[3]2.报价结算清单'!$P$2:$P$578)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SUMIF('[3]2.报价结算清单'!$F$2:$F$578,$A172,'[3]2.报价结算清单'!$L$2:$L$578)</f>
        <v>#VALUE!</v>
      </c>
      <c r="H172" s="17" t="e">
        <f>SUMIF('[3]2.报价结算清单'!$F$2:$F$578,$A172,'[3]2.报价结算清单'!$N$2:$N$578)</f>
        <v>#VALUE!</v>
      </c>
      <c r="I172" s="20" t="e">
        <f>SUMIF('[3]2.报价结算清单'!$F$2:$F$578,A172,'[3]2.报价结算清单'!$P$2:$P$578)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SUMIF('[3]2.报价结算清单'!$F$2:$F$578,$A173,'[3]2.报价结算清单'!$L$2:$L$578)</f>
        <v>#VALUE!</v>
      </c>
      <c r="H173" s="17" t="e">
        <f>SUMIF('[3]2.报价结算清单'!$F$2:$F$578,$A173,'[3]2.报价结算清单'!$N$2:$N$578)</f>
        <v>#VALUE!</v>
      </c>
      <c r="I173" s="20" t="e">
        <f>SUMIF('[3]2.报价结算清单'!$F$2:$F$578,A173,'[3]2.报价结算清单'!$P$2:$P$578)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SUMIF('[3]2.报价结算清单'!$F$2:$F$578,$A174,'[3]2.报价结算清单'!$L$2:$L$578)</f>
        <v>#VALUE!</v>
      </c>
      <c r="H174" s="17" t="e">
        <f>SUMIF('[3]2.报价结算清单'!$F$2:$F$578,$A174,'[3]2.报价结算清单'!$N$2:$N$578)</f>
        <v>#VALUE!</v>
      </c>
      <c r="I174" s="20" t="e">
        <f>SUMIF('[3]2.报价结算清单'!$F$2:$F$578,A174,'[3]2.报价结算清单'!$P$2:$P$578)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SUMIF('[3]2.报价结算清单'!$F$2:$F$578,$A175,'[3]2.报价结算清单'!$L$2:$L$578)</f>
        <v>#VALUE!</v>
      </c>
      <c r="H175" s="17" t="e">
        <f>SUMIF('[3]2.报价结算清单'!$F$2:$F$578,$A175,'[3]2.报价结算清单'!$N$2:$N$578)</f>
        <v>#VALUE!</v>
      </c>
      <c r="I175" s="20" t="e">
        <f>SUMIF('[3]2.报价结算清单'!$F$2:$F$578,A175,'[3]2.报价结算清单'!$P$2:$P$578)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SUMIF('[3]2.报价结算清单'!$F$2:$F$578,$A176,'[3]2.报价结算清单'!$L$2:$L$578)</f>
        <v>#VALUE!</v>
      </c>
      <c r="H176" s="17" t="e">
        <f>SUMIF('[3]2.报价结算清单'!$F$2:$F$578,$A176,'[3]2.报价结算清单'!$N$2:$N$578)</f>
        <v>#VALUE!</v>
      </c>
      <c r="I176" s="20" t="e">
        <f>SUMIF('[3]2.报价结算清单'!$F$2:$F$578,A176,'[3]2.报价结算清单'!$P$2:$P$578)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SUMIF('[3]2.报价结算清单'!$F$2:$F$578,$A177,'[3]2.报价结算清单'!$L$2:$L$578)</f>
        <v>#VALUE!</v>
      </c>
      <c r="H177" s="17" t="e">
        <f>SUMIF('[3]2.报价结算清单'!$F$2:$F$578,$A177,'[3]2.报价结算清单'!$N$2:$N$578)</f>
        <v>#VALUE!</v>
      </c>
      <c r="I177" s="20" t="e">
        <f>SUMIF('[3]2.报价结算清单'!$F$2:$F$578,A177,'[3]2.报价结算清单'!$P$2:$P$578)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SUMIF('[3]2.报价结算清单'!$F$2:$F$578,$A178,'[3]2.报价结算清单'!$L$2:$L$578)</f>
        <v>#VALUE!</v>
      </c>
      <c r="H178" s="17" t="e">
        <f>SUMIF('[3]2.报价结算清单'!$F$2:$F$578,$A178,'[3]2.报价结算清单'!$N$2:$N$578)</f>
        <v>#VALUE!</v>
      </c>
      <c r="I178" s="20" t="e">
        <f>SUMIF('[3]2.报价结算清单'!$F$2:$F$578,A178,'[3]2.报价结算清单'!$P$2:$P$578)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SUMIF('[3]2.报价结算清单'!$F$2:$F$578,$A179,'[3]2.报价结算清单'!$L$2:$L$578)</f>
        <v>#VALUE!</v>
      </c>
      <c r="H179" s="17" t="e">
        <f>SUMIF('[3]2.报价结算清单'!$F$2:$F$578,$A179,'[3]2.报价结算清单'!$N$2:$N$578)</f>
        <v>#VALUE!</v>
      </c>
      <c r="I179" s="20" t="e">
        <f>SUMIF('[3]2.报价结算清单'!$F$2:$F$578,A179,'[3]2.报价结算清单'!$P$2:$P$578)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SUMIF('[3]2.报价结算清单'!$F$2:$F$578,$A180,'[3]2.报价结算清单'!$L$2:$L$578)</f>
        <v>#VALUE!</v>
      </c>
      <c r="H180" s="17" t="e">
        <f>SUMIF('[3]2.报价结算清单'!$F$2:$F$578,$A180,'[3]2.报价结算清单'!$N$2:$N$578)</f>
        <v>#VALUE!</v>
      </c>
      <c r="I180" s="20" t="e">
        <f>SUMIF('[3]2.报价结算清单'!$F$2:$F$578,A180,'[3]2.报价结算清单'!$P$2:$P$578)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SUMIF('[3]2.报价结算清单'!$F$2:$F$578,$A181,'[3]2.报价结算清单'!$L$2:$L$578)</f>
        <v>#VALUE!</v>
      </c>
      <c r="H181" s="17" t="e">
        <f>SUMIF('[3]2.报价结算清单'!$F$2:$F$578,$A181,'[3]2.报价结算清单'!$N$2:$N$578)</f>
        <v>#VALUE!</v>
      </c>
      <c r="I181" s="20" t="e">
        <f>SUMIF('[3]2.报价结算清单'!$F$2:$F$578,A181,'[3]2.报价结算清单'!$P$2:$P$578)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SUMIF('[3]2.报价结算清单'!$F$2:$F$578,$A182,'[3]2.报价结算清单'!$L$2:$L$578)</f>
        <v>#VALUE!</v>
      </c>
      <c r="H182" s="17" t="e">
        <f>SUMIF('[3]2.报价结算清单'!$F$2:$F$578,$A182,'[3]2.报价结算清单'!$N$2:$N$578)</f>
        <v>#VALUE!</v>
      </c>
      <c r="I182" s="20" t="e">
        <f>SUMIF('[3]2.报价结算清单'!$F$2:$F$578,A182,'[3]2.报价结算清单'!$P$2:$P$578)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SUMIF('[3]2.报价结算清单'!$F$2:$F$578,$A183,'[3]2.报价结算清单'!$L$2:$L$578)</f>
        <v>#VALUE!</v>
      </c>
      <c r="H183" s="17" t="e">
        <f>SUMIF('[3]2.报价结算清单'!$F$2:$F$578,$A183,'[3]2.报价结算清单'!$N$2:$N$578)</f>
        <v>#VALUE!</v>
      </c>
      <c r="I183" s="20" t="e">
        <f>SUMIF('[3]2.报价结算清单'!$F$2:$F$578,A183,'[3]2.报价结算清单'!$P$2:$P$578)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SUMIF('[3]2.报价结算清单'!$F$2:$F$578,$A184,'[3]2.报价结算清单'!$L$2:$L$578)</f>
        <v>#VALUE!</v>
      </c>
      <c r="H184" s="17" t="e">
        <f>SUMIF('[3]2.报价结算清单'!$F$2:$F$578,$A184,'[3]2.报价结算清单'!$N$2:$N$578)</f>
        <v>#VALUE!</v>
      </c>
      <c r="I184" s="20" t="e">
        <f>SUMIF('[3]2.报价结算清单'!$F$2:$F$578,A184,'[3]2.报价结算清单'!$P$2:$P$578)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SUMIF('[3]2.报价结算清单'!$F$2:$F$578,$A185,'[3]2.报价结算清单'!$L$2:$L$578)</f>
        <v>#VALUE!</v>
      </c>
      <c r="H185" s="17" t="e">
        <f>SUMIF('[3]2.报价结算清单'!$F$2:$F$578,$A185,'[3]2.报价结算清单'!$N$2:$N$578)</f>
        <v>#VALUE!</v>
      </c>
      <c r="I185" s="20" t="e">
        <f>SUMIF('[3]2.报价结算清单'!$F$2:$F$578,A185,'[3]2.报价结算清单'!$P$2:$P$578)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SUMIF('[3]2.报价结算清单'!$F$2:$F$578,$A186,'[3]2.报价结算清单'!$L$2:$L$578)</f>
        <v>#VALUE!</v>
      </c>
      <c r="H186" s="17" t="e">
        <f>SUMIF('[3]2.报价结算清单'!$F$2:$F$578,$A186,'[3]2.报价结算清单'!$N$2:$N$578)</f>
        <v>#VALUE!</v>
      </c>
      <c r="I186" s="20" t="e">
        <f>SUMIF('[3]2.报价结算清单'!$F$2:$F$578,A186,'[3]2.报价结算清单'!$P$2:$P$578)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SUMIF('[3]2.报价结算清单'!$F$2:$F$578,$A187,'[3]2.报价结算清单'!$L$2:$L$578)</f>
        <v>#VALUE!</v>
      </c>
      <c r="H187" s="17" t="e">
        <f>SUMIF('[3]2.报价结算清单'!$F$2:$F$578,$A187,'[3]2.报价结算清单'!$N$2:$N$578)</f>
        <v>#VALUE!</v>
      </c>
      <c r="I187" s="20" t="e">
        <f>SUMIF('[3]2.报价结算清单'!$F$2:$F$578,A187,'[3]2.报价结算清单'!$P$2:$P$578)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SUMIF('[3]2.报价结算清单'!$F$2:$F$578,$A188,'[3]2.报价结算清单'!$L$2:$L$578)</f>
        <v>#VALUE!</v>
      </c>
      <c r="H188" s="17" t="e">
        <f>SUMIF('[3]2.报价结算清单'!$F$2:$F$578,$A188,'[3]2.报价结算清单'!$N$2:$N$578)</f>
        <v>#VALUE!</v>
      </c>
      <c r="I188" s="20" t="e">
        <f>SUMIF('[3]2.报价结算清单'!$F$2:$F$578,A188,'[3]2.报价结算清单'!$P$2:$P$578)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SUMIF('[3]2.报价结算清单'!$F$2:$F$578,$A189,'[3]2.报价结算清单'!$L$2:$L$578)</f>
        <v>#VALUE!</v>
      </c>
      <c r="H189" s="17" t="e">
        <f>SUMIF('[3]2.报价结算清单'!$F$2:$F$578,$A189,'[3]2.报价结算清单'!$N$2:$N$578)</f>
        <v>#VALUE!</v>
      </c>
      <c r="I189" s="20" t="e">
        <f>SUMIF('[3]2.报价结算清单'!$F$2:$F$578,A189,'[3]2.报价结算清单'!$P$2:$P$578)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SUMIF('[3]2.报价结算清单'!$F$2:$F$578,$A190,'[3]2.报价结算清单'!$L$2:$L$578)</f>
        <v>#VALUE!</v>
      </c>
      <c r="H190" s="17" t="e">
        <f>SUMIF('[3]2.报价结算清单'!$F$2:$F$578,$A190,'[3]2.报价结算清单'!$N$2:$N$578)</f>
        <v>#VALUE!</v>
      </c>
      <c r="I190" s="20" t="e">
        <f>SUMIF('[3]2.报价结算清单'!$F$2:$F$578,A190,'[3]2.报价结算清单'!$P$2:$P$578)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SUMIF('[3]2.报价结算清单'!$F$2:$F$578,$A191,'[3]2.报价结算清单'!$L$2:$L$578)</f>
        <v>#VALUE!</v>
      </c>
      <c r="H191" s="17" t="e">
        <f>SUMIF('[3]2.报价结算清单'!$F$2:$F$578,$A191,'[3]2.报价结算清单'!$N$2:$N$578)</f>
        <v>#VALUE!</v>
      </c>
      <c r="I191" s="20" t="e">
        <f>SUMIF('[3]2.报价结算清单'!$F$2:$F$578,A191,'[3]2.报价结算清单'!$P$2:$P$578)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SUMIF('[3]2.报价结算清单'!$F$2:$F$578,$A192,'[3]2.报价结算清单'!$L$2:$L$578)</f>
        <v>#VALUE!</v>
      </c>
      <c r="H192" s="17" t="e">
        <f>SUMIF('[3]2.报价结算清单'!$F$2:$F$578,$A192,'[3]2.报价结算清单'!$N$2:$N$578)</f>
        <v>#VALUE!</v>
      </c>
      <c r="I192" s="20" t="e">
        <f>SUMIF('[3]2.报价结算清单'!$F$2:$F$578,A192,'[3]2.报价结算清单'!$P$2:$P$578)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SUMIF('[3]2.报价结算清单'!$F$2:$F$578,$A193,'[3]2.报价结算清单'!$L$2:$L$578)</f>
        <v>#VALUE!</v>
      </c>
      <c r="H193" s="17" t="e">
        <f>SUMIF('[3]2.报价结算清单'!$F$2:$F$578,$A193,'[3]2.报价结算清单'!$N$2:$N$578)</f>
        <v>#VALUE!</v>
      </c>
      <c r="I193" s="20" t="e">
        <f>SUMIF('[3]2.报价结算清单'!$F$2:$F$578,A193,'[3]2.报价结算清单'!$P$2:$P$578)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SUMIF('[3]2.报价结算清单'!$F$2:$F$578,$A194,'[3]2.报价结算清单'!$L$2:$L$578)</f>
        <v>#VALUE!</v>
      </c>
      <c r="H194" s="17" t="e">
        <f>SUMIF('[3]2.报价结算清单'!$F$2:$F$578,$A194,'[3]2.报价结算清单'!$N$2:$N$578)</f>
        <v>#VALUE!</v>
      </c>
      <c r="I194" s="20" t="e">
        <f>SUMIF('[3]2.报价结算清单'!$F$2:$F$578,A194,'[3]2.报价结算清单'!$P$2:$P$578)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SUMIF('[3]2.报价结算清单'!$F$2:$F$578,$A195,'[3]2.报价结算清单'!$L$2:$L$578)</f>
        <v>#VALUE!</v>
      </c>
      <c r="H195" s="17" t="e">
        <f>SUMIF('[3]2.报价结算清单'!$F$2:$F$578,$A195,'[3]2.报价结算清单'!$N$2:$N$578)</f>
        <v>#VALUE!</v>
      </c>
      <c r="I195" s="20" t="e">
        <f>SUMIF('[3]2.报价结算清单'!$F$2:$F$578,A195,'[3]2.报价结算清单'!$P$2:$P$578)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SUMIF('[3]2.报价结算清单'!$F$2:$F$578,$A196,'[3]2.报价结算清单'!$L$2:$L$578)</f>
        <v>#VALUE!</v>
      </c>
      <c r="H196" s="17" t="e">
        <f>SUMIF('[3]2.报价结算清单'!$F$2:$F$578,$A196,'[3]2.报价结算清单'!$N$2:$N$578)</f>
        <v>#VALUE!</v>
      </c>
      <c r="I196" s="20" t="e">
        <f>SUMIF('[3]2.报价结算清单'!$F$2:$F$578,A196,'[3]2.报价结算清单'!$P$2:$P$578)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SUMIF('[3]2.报价结算清单'!$F$2:$F$578,$A197,'[3]2.报价结算清单'!$L$2:$L$578)</f>
        <v>#VALUE!</v>
      </c>
      <c r="H197" s="17" t="e">
        <f>SUMIF('[3]2.报价结算清单'!$F$2:$F$578,$A197,'[3]2.报价结算清单'!$N$2:$N$578)</f>
        <v>#VALUE!</v>
      </c>
      <c r="I197" s="20" t="e">
        <f>SUMIF('[3]2.报价结算清单'!$F$2:$F$578,A197,'[3]2.报价结算清单'!$P$2:$P$578)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SUMIF('[3]2.报价结算清单'!$F$2:$F$578,$A198,'[3]2.报价结算清单'!$L$2:$L$578)</f>
        <v>#VALUE!</v>
      </c>
      <c r="H198" s="17" t="e">
        <f>SUMIF('[3]2.报价结算清单'!$F$2:$F$578,$A198,'[3]2.报价结算清单'!$N$2:$N$578)</f>
        <v>#VALUE!</v>
      </c>
      <c r="I198" s="20" t="e">
        <f>SUMIF('[3]2.报价结算清单'!$F$2:$F$578,A198,'[3]2.报价结算清单'!$P$2:$P$578)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SUMIF('[3]2.报价结算清单'!$F$2:$F$578,$A199,'[3]2.报价结算清单'!$L$2:$L$578)</f>
        <v>#VALUE!</v>
      </c>
      <c r="H199" s="17" t="e">
        <f>SUMIF('[3]2.报价结算清单'!$F$2:$F$578,$A199,'[3]2.报价结算清单'!$N$2:$N$578)</f>
        <v>#VALUE!</v>
      </c>
      <c r="I199" s="20" t="e">
        <f>SUMIF('[3]2.报价结算清单'!$F$2:$F$578,A199,'[3]2.报价结算清单'!$P$2:$P$578)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SUMIF('[3]2.报价结算清单'!$F$2:$F$578,$A200,'[3]2.报价结算清单'!$L$2:$L$578)</f>
        <v>#VALUE!</v>
      </c>
      <c r="H200" s="17" t="e">
        <f>SUMIF('[3]2.报价结算清单'!$F$2:$F$578,$A200,'[3]2.报价结算清单'!$N$2:$N$578)</f>
        <v>#VALUE!</v>
      </c>
      <c r="I200" s="20" t="e">
        <f>SUMIF('[3]2.报价结算清单'!$F$2:$F$578,A200,'[3]2.报价结算清单'!$P$2:$P$578)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SUMIF('[3]2.报价结算清单'!$F$2:$F$578,$A201,'[3]2.报价结算清单'!$L$2:$L$578)</f>
        <v>#VALUE!</v>
      </c>
      <c r="H201" s="17" t="e">
        <f>SUMIF('[3]2.报价结算清单'!$F$2:$F$578,$A201,'[3]2.报价结算清单'!$N$2:$N$578)</f>
        <v>#VALUE!</v>
      </c>
      <c r="I201" s="20" t="e">
        <f>SUMIF('[3]2.报价结算清单'!$F$2:$F$578,A201,'[3]2.报价结算清单'!$P$2:$P$578)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SUMIF('[3]2.报价结算清单'!$F$2:$F$578,$A202,'[3]2.报价结算清单'!$L$2:$L$578)</f>
        <v>#VALUE!</v>
      </c>
      <c r="H202" s="17" t="e">
        <f>SUMIF('[3]2.报价结算清单'!$F$2:$F$578,$A202,'[3]2.报价结算清单'!$N$2:$N$578)</f>
        <v>#VALUE!</v>
      </c>
      <c r="I202" s="20" t="e">
        <f>SUMIF('[3]2.报价结算清单'!$F$2:$F$578,A202,'[3]2.报价结算清单'!$P$2:$P$578)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SUMIF('[3]2.报价结算清单'!$F$2:$F$578,$A203,'[3]2.报价结算清单'!$L$2:$L$578)</f>
        <v>#VALUE!</v>
      </c>
      <c r="H203" s="17" t="e">
        <f>SUMIF('[3]2.报价结算清单'!$F$2:$F$578,$A203,'[3]2.报价结算清单'!$N$2:$N$578)</f>
        <v>#VALUE!</v>
      </c>
      <c r="I203" s="20" t="e">
        <f>SUMIF('[3]2.报价结算清单'!$F$2:$F$578,A203,'[3]2.报价结算清单'!$P$2:$P$578)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SUMIF('[3]2.报价结算清单'!$F$2:$F$578,$A204,'[3]2.报价结算清单'!$L$2:$L$578)</f>
        <v>#VALUE!</v>
      </c>
      <c r="H204" s="17" t="e">
        <f>SUMIF('[3]2.报价结算清单'!$F$2:$F$578,$A204,'[3]2.报价结算清单'!$N$2:$N$578)</f>
        <v>#VALUE!</v>
      </c>
      <c r="I204" s="20" t="e">
        <f>SUMIF('[3]2.报价结算清单'!$F$2:$F$578,A204,'[3]2.报价结算清单'!$P$2:$P$578)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SUMIF('[3]2.报价结算清单'!$F$2:$F$578,$A205,'[3]2.报价结算清单'!$L$2:$L$578)</f>
        <v>#VALUE!</v>
      </c>
      <c r="H205" s="17" t="e">
        <f>SUMIF('[3]2.报价结算清单'!$F$2:$F$578,$A205,'[3]2.报价结算清单'!$N$2:$N$578)</f>
        <v>#VALUE!</v>
      </c>
      <c r="I205" s="20" t="e">
        <f>SUMIF('[3]2.报价结算清单'!$F$2:$F$578,A205,'[3]2.报价结算清单'!$P$2:$P$578)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SUMIF('[3]2.报价结算清单'!$F$2:$F$578,$A206,'[3]2.报价结算清单'!$L$2:$L$578)</f>
        <v>#VALUE!</v>
      </c>
      <c r="H206" s="17" t="e">
        <f>SUMIF('[3]2.报价结算清单'!$F$2:$F$578,$A206,'[3]2.报价结算清单'!$N$2:$N$578)</f>
        <v>#VALUE!</v>
      </c>
      <c r="I206" s="20" t="e">
        <f>SUMIF('[3]2.报价结算清单'!$F$2:$F$578,A206,'[3]2.报价结算清单'!$P$2:$P$578)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SUMIF('[3]2.报价结算清单'!$F$2:$F$578,$A207,'[3]2.报价结算清单'!$L$2:$L$578)</f>
        <v>#VALUE!</v>
      </c>
      <c r="H207" s="17" t="e">
        <f>SUMIF('[3]2.报价结算清单'!$F$2:$F$578,$A207,'[3]2.报价结算清单'!$N$2:$N$578)</f>
        <v>#VALUE!</v>
      </c>
      <c r="I207" s="20" t="e">
        <f>SUMIF('[3]2.报价结算清单'!$F$2:$F$578,A207,'[3]2.报价结算清单'!$P$2:$P$578)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SUMIF('[3]2.报价结算清单'!$F$2:$F$578,$A208,'[3]2.报价结算清单'!$L$2:$L$578)</f>
        <v>#VALUE!</v>
      </c>
      <c r="H208" s="17" t="e">
        <f>SUMIF('[3]2.报价结算清单'!$F$2:$F$578,$A208,'[3]2.报价结算清单'!$N$2:$N$578)</f>
        <v>#VALUE!</v>
      </c>
      <c r="I208" s="20" t="e">
        <f>SUMIF('[3]2.报价结算清单'!$F$2:$F$578,A208,'[3]2.报价结算清单'!$P$2:$P$578)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SUMIF('[3]2.报价结算清单'!$F$2:$F$578,$A209,'[3]2.报价结算清单'!$L$2:$L$578)</f>
        <v>#VALUE!</v>
      </c>
      <c r="H209" s="17" t="e">
        <f>SUMIF('[3]2.报价结算清单'!$F$2:$F$578,$A209,'[3]2.报价结算清单'!$N$2:$N$578)</f>
        <v>#VALUE!</v>
      </c>
      <c r="I209" s="20" t="e">
        <f>SUMIF('[3]2.报价结算清单'!$F$2:$F$578,A209,'[3]2.报价结算清单'!$P$2:$P$578)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SUMIF('[3]2.报价结算清单'!$F$2:$F$578,$A210,'[3]2.报价结算清单'!$L$2:$L$578)</f>
        <v>#VALUE!</v>
      </c>
      <c r="H210" s="17" t="e">
        <f>SUMIF('[3]2.报价结算清单'!$F$2:$F$578,$A210,'[3]2.报价结算清单'!$N$2:$N$578)</f>
        <v>#VALUE!</v>
      </c>
      <c r="I210" s="20" t="e">
        <f>SUMIF('[3]2.报价结算清单'!$F$2:$F$578,A210,'[3]2.报价结算清单'!$P$2:$P$578)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SUMIF('[3]2.报价结算清单'!$F$2:$F$578,$A211,'[3]2.报价结算清单'!$L$2:$L$578)</f>
        <v>#VALUE!</v>
      </c>
      <c r="H211" s="17" t="e">
        <f>SUMIF('[3]2.报价结算清单'!$F$2:$F$578,$A211,'[3]2.报价结算清单'!$N$2:$N$578)</f>
        <v>#VALUE!</v>
      </c>
      <c r="I211" s="20" t="e">
        <f>SUMIF('[3]2.报价结算清单'!$F$2:$F$578,A211,'[3]2.报价结算清单'!$P$2:$P$578)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SUMIF('[3]2.报价结算清单'!$F$2:$F$578,$A212,'[3]2.报价结算清单'!$L$2:$L$578)</f>
        <v>#VALUE!</v>
      </c>
      <c r="H212" s="17" t="e">
        <f>SUMIF('[3]2.报价结算清单'!$F$2:$F$578,$A212,'[3]2.报价结算清单'!$N$2:$N$578)</f>
        <v>#VALUE!</v>
      </c>
      <c r="I212" s="20" t="e">
        <f>SUMIF('[3]2.报价结算清单'!$F$2:$F$578,A212,'[3]2.报价结算清单'!$P$2:$P$578)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SUMIF('[3]2.报价结算清单'!$F$2:$F$578,$A213,'[3]2.报价结算清单'!$L$2:$L$578)</f>
        <v>#VALUE!</v>
      </c>
      <c r="H213" s="17" t="e">
        <f>SUMIF('[3]2.报价结算清单'!$F$2:$F$578,$A213,'[3]2.报价结算清单'!$N$2:$N$578)</f>
        <v>#VALUE!</v>
      </c>
      <c r="I213" s="20" t="e">
        <f>SUMIF('[3]2.报价结算清单'!$F$2:$F$578,A213,'[3]2.报价结算清单'!$P$2:$P$578)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SUMIF('[3]2.报价结算清单'!$F$2:$F$578,$A214,'[3]2.报价结算清单'!$L$2:$L$578)</f>
        <v>#VALUE!</v>
      </c>
      <c r="H214" s="17" t="e">
        <f>SUMIF('[3]2.报价结算清单'!$F$2:$F$578,$A214,'[3]2.报价结算清单'!$N$2:$N$578)</f>
        <v>#VALUE!</v>
      </c>
      <c r="I214" s="20" t="e">
        <f>SUMIF('[3]2.报价结算清单'!$F$2:$F$578,A214,'[3]2.报价结算清单'!$P$2:$P$578)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SUMIF('[3]2.报价结算清单'!$F$2:$F$578,$A215,'[3]2.报价结算清单'!$L$2:$L$578)</f>
        <v>#VALUE!</v>
      </c>
      <c r="H215" s="17" t="e">
        <f>SUMIF('[3]2.报价结算清单'!$F$2:$F$578,$A215,'[3]2.报价结算清单'!$N$2:$N$578)</f>
        <v>#VALUE!</v>
      </c>
      <c r="I215" s="20" t="e">
        <f>SUMIF('[3]2.报价结算清单'!$F$2:$F$578,A215,'[3]2.报价结算清单'!$P$2:$P$578)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SUMIF('[3]2.报价结算清单'!$F$2:$F$578,$A216,'[3]2.报价结算清单'!$L$2:$L$578)</f>
        <v>#VALUE!</v>
      </c>
      <c r="H216" s="17" t="e">
        <f>SUMIF('[3]2.报价结算清单'!$F$2:$F$578,$A216,'[3]2.报价结算清单'!$N$2:$N$578)</f>
        <v>#VALUE!</v>
      </c>
      <c r="I216" s="20" t="e">
        <f>SUMIF('[3]2.报价结算清单'!$F$2:$F$578,A216,'[3]2.报价结算清单'!$P$2:$P$578)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SUMIF('[3]2.报价结算清单'!$F$2:$F$578,$A217,'[3]2.报价结算清单'!$L$2:$L$578)</f>
        <v>#VALUE!</v>
      </c>
      <c r="H217" s="17" t="e">
        <f>SUMIF('[3]2.报价结算清单'!$F$2:$F$578,$A217,'[3]2.报价结算清单'!$N$2:$N$578)</f>
        <v>#VALUE!</v>
      </c>
      <c r="I217" s="20" t="e">
        <f>SUMIF('[3]2.报价结算清单'!$F$2:$F$578,A217,'[3]2.报价结算清单'!$P$2:$P$578)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SUMIF('[3]2.报价结算清单'!$F$2:$F$578,$A218,'[3]2.报价结算清单'!$L$2:$L$578)</f>
        <v>#VALUE!</v>
      </c>
      <c r="H218" s="17" t="e">
        <f>SUMIF('[3]2.报价结算清单'!$F$2:$F$578,$A218,'[3]2.报价结算清单'!$N$2:$N$578)</f>
        <v>#VALUE!</v>
      </c>
      <c r="I218" s="20" t="e">
        <f>SUMIF('[3]2.报价结算清单'!$F$2:$F$578,A218,'[3]2.报价结算清单'!$P$2:$P$578)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SUMIF('[3]2.报价结算清单'!$F$2:$F$578,$A219,'[3]2.报价结算清单'!$L$2:$L$578)</f>
        <v>#VALUE!</v>
      </c>
      <c r="H219" s="17" t="e">
        <f>SUMIF('[3]2.报价结算清单'!$F$2:$F$578,$A219,'[3]2.报价结算清单'!$N$2:$N$578)</f>
        <v>#VALUE!</v>
      </c>
      <c r="I219" s="20" t="e">
        <f>SUMIF('[3]2.报价结算清单'!$F$2:$F$578,A219,'[3]2.报价结算清单'!$P$2:$P$578)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SUMIF('[3]2.报价结算清单'!$F$2:$F$578,$A220,'[3]2.报价结算清单'!$L$2:$L$578)</f>
        <v>#VALUE!</v>
      </c>
      <c r="H220" s="17" t="e">
        <f>SUMIF('[3]2.报价结算清单'!$F$2:$F$578,$A220,'[3]2.报价结算清单'!$N$2:$N$578)</f>
        <v>#VALUE!</v>
      </c>
      <c r="I220" s="20" t="e">
        <f>SUMIF('[3]2.报价结算清单'!$F$2:$F$578,A220,'[3]2.报价结算清单'!$P$2:$P$578)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SUMIF('[3]2.报价结算清单'!$F$2:$F$578,$A221,'[3]2.报价结算清单'!$L$2:$L$578)</f>
        <v>#VALUE!</v>
      </c>
      <c r="H221" s="17" t="e">
        <f>SUMIF('[3]2.报价结算清单'!$F$2:$F$578,$A221,'[3]2.报价结算清单'!$N$2:$N$578)</f>
        <v>#VALUE!</v>
      </c>
      <c r="I221" s="20" t="e">
        <f>SUMIF('[3]2.报价结算清单'!$F$2:$F$578,A221,'[3]2.报价结算清单'!$P$2:$P$578)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SUMIF('[3]2.报价结算清单'!$F$2:$F$578,$A222,'[3]2.报价结算清单'!$L$2:$L$578)</f>
        <v>#VALUE!</v>
      </c>
      <c r="H222" s="17" t="e">
        <f>SUMIF('[3]2.报价结算清单'!$F$2:$F$578,$A222,'[3]2.报价结算清单'!$N$2:$N$578)</f>
        <v>#VALUE!</v>
      </c>
      <c r="I222" s="20" t="e">
        <f>SUMIF('[3]2.报价结算清单'!$F$2:$F$578,A222,'[3]2.报价结算清单'!$P$2:$P$578)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SUMIF('[3]2.报价结算清单'!$F$2:$F$578,$A223,'[3]2.报价结算清单'!$L$2:$L$578)</f>
        <v>#VALUE!</v>
      </c>
      <c r="H223" s="17" t="e">
        <f>SUMIF('[3]2.报价结算清单'!$F$2:$F$578,$A223,'[3]2.报价结算清单'!$N$2:$N$578)</f>
        <v>#VALUE!</v>
      </c>
      <c r="I223" s="20" t="e">
        <f>SUMIF('[3]2.报价结算清单'!$F$2:$F$578,A223,'[3]2.报价结算清单'!$P$2:$P$578)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SUMIF('[3]2.报价结算清单'!$F$2:$F$578,$A224,'[3]2.报价结算清单'!$L$2:$L$578)</f>
        <v>#VALUE!</v>
      </c>
      <c r="H224" s="17" t="e">
        <f>SUMIF('[3]2.报价结算清单'!$F$2:$F$578,$A224,'[3]2.报价结算清单'!$N$2:$N$578)</f>
        <v>#VALUE!</v>
      </c>
      <c r="I224" s="20" t="e">
        <f>SUMIF('[3]2.报价结算清单'!$F$2:$F$578,A224,'[3]2.报价结算清单'!$P$2:$P$578)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SUMIF('[3]2.报价结算清单'!$F$2:$F$578,$A225,'[3]2.报价结算清单'!$L$2:$L$578)</f>
        <v>#VALUE!</v>
      </c>
      <c r="H225" s="17" t="e">
        <f>SUMIF('[3]2.报价结算清单'!$F$2:$F$578,$A225,'[3]2.报价结算清单'!$N$2:$N$578)</f>
        <v>#VALUE!</v>
      </c>
      <c r="I225" s="20" t="e">
        <f>SUMIF('[3]2.报价结算清单'!$F$2:$F$578,A225,'[3]2.报价结算清单'!$P$2:$P$578)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SUMIF('[3]2.报价结算清单'!$F$2:$F$578,$A226,'[3]2.报价结算清单'!$L$2:$L$578)</f>
        <v>#VALUE!</v>
      </c>
      <c r="H226" s="17" t="e">
        <f>SUMIF('[3]2.报价结算清单'!$F$2:$F$578,$A226,'[3]2.报价结算清单'!$N$2:$N$578)</f>
        <v>#VALUE!</v>
      </c>
      <c r="I226" s="20" t="e">
        <f>SUMIF('[3]2.报价结算清单'!$F$2:$F$578,A226,'[3]2.报价结算清单'!$P$2:$P$578)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SUMIF('[3]2.报价结算清单'!$F$2:$F$578,$A227,'[3]2.报价结算清单'!$L$2:$L$578)</f>
        <v>#VALUE!</v>
      </c>
      <c r="H227" s="17" t="e">
        <f>SUMIF('[3]2.报价结算清单'!$F$2:$F$578,$A227,'[3]2.报价结算清单'!$N$2:$N$578)</f>
        <v>#VALUE!</v>
      </c>
      <c r="I227" s="20" t="e">
        <f>SUMIF('[3]2.报价结算清单'!$F$2:$F$578,A227,'[3]2.报价结算清单'!$P$2:$P$578)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SUMIF('[3]2.报价结算清单'!$F$2:$F$578,$A228,'[3]2.报价结算清单'!$L$2:$L$578)</f>
        <v>#VALUE!</v>
      </c>
      <c r="H228" s="17" t="e">
        <f>SUMIF('[3]2.报价结算清单'!$F$2:$F$578,$A228,'[3]2.报价结算清单'!$N$2:$N$578)</f>
        <v>#VALUE!</v>
      </c>
      <c r="I228" s="20" t="e">
        <f>SUMIF('[3]2.报价结算清单'!$F$2:$F$578,A228,'[3]2.报价结算清单'!$P$2:$P$578)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SUMIF('[3]2.报价结算清单'!$F$2:$F$578,$A229,'[3]2.报价结算清单'!$L$2:$L$578)</f>
        <v>#VALUE!</v>
      </c>
      <c r="H229" s="17" t="e">
        <f>SUMIF('[3]2.报价结算清单'!$F$2:$F$578,$A229,'[3]2.报价结算清单'!$N$2:$N$578)</f>
        <v>#VALUE!</v>
      </c>
      <c r="I229" s="20" t="e">
        <f>SUMIF('[3]2.报价结算清单'!$F$2:$F$578,A229,'[3]2.报价结算清单'!$P$2:$P$578)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SUMIF('[3]2.报价结算清单'!$F$2:$F$578,$A230,'[3]2.报价结算清单'!$L$2:$L$578)</f>
        <v>#VALUE!</v>
      </c>
      <c r="H230" s="17" t="e">
        <f>SUMIF('[3]2.报价结算清单'!$F$2:$F$578,$A230,'[3]2.报价结算清单'!$N$2:$N$578)</f>
        <v>#VALUE!</v>
      </c>
      <c r="I230" s="20" t="e">
        <f>SUMIF('[3]2.报价结算清单'!$F$2:$F$578,A230,'[3]2.报价结算清单'!$P$2:$P$578)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SUMIF('[3]2.报价结算清单'!$F$2:$F$578,$A231,'[3]2.报价结算清单'!$L$2:$L$578)</f>
        <v>#VALUE!</v>
      </c>
      <c r="H231" s="17" t="e">
        <f>SUMIF('[3]2.报价结算清单'!$F$2:$F$578,$A231,'[3]2.报价结算清单'!$N$2:$N$578)</f>
        <v>#VALUE!</v>
      </c>
      <c r="I231" s="20" t="e">
        <f>SUMIF('[3]2.报价结算清单'!$F$2:$F$578,A231,'[3]2.报价结算清单'!$P$2:$P$578)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SUMIF('[3]2.报价结算清单'!$F$2:$F$578,$A232,'[3]2.报价结算清单'!$L$2:$L$578)</f>
        <v>#VALUE!</v>
      </c>
      <c r="H232" s="17" t="e">
        <f>SUMIF('[3]2.报价结算清单'!$F$2:$F$578,$A232,'[3]2.报价结算清单'!$N$2:$N$578)</f>
        <v>#VALUE!</v>
      </c>
      <c r="I232" s="20" t="e">
        <f>SUMIF('[3]2.报价结算清单'!$F$2:$F$578,A232,'[3]2.报价结算清单'!$P$2:$P$578)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SUMIF('[3]2.报价结算清单'!$F$2:$F$578,$A233,'[3]2.报价结算清单'!$L$2:$L$578)</f>
        <v>#VALUE!</v>
      </c>
      <c r="H233" s="17" t="e">
        <f>SUMIF('[3]2.报价结算清单'!$F$2:$F$578,$A233,'[3]2.报价结算清单'!$N$2:$N$578)</f>
        <v>#VALUE!</v>
      </c>
      <c r="I233" s="20" t="e">
        <f>SUMIF('[3]2.报价结算清单'!$F$2:$F$578,A233,'[3]2.报价结算清单'!$P$2:$P$578)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SUMIF('[3]2.报价结算清单'!$F$2:$F$578,$A234,'[3]2.报价结算清单'!$L$2:$L$578)</f>
        <v>#VALUE!</v>
      </c>
      <c r="H234" s="17" t="e">
        <f>SUMIF('[3]2.报价结算清单'!$F$2:$F$578,$A234,'[3]2.报价结算清单'!$N$2:$N$578)</f>
        <v>#VALUE!</v>
      </c>
      <c r="I234" s="20" t="e">
        <f>SUMIF('[3]2.报价结算清单'!$F$2:$F$578,A234,'[3]2.报价结算清单'!$P$2:$P$578)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SUMIF('[3]2.报价结算清单'!$F$2:$F$578,$A235,'[3]2.报价结算清单'!$L$2:$L$578)</f>
        <v>#VALUE!</v>
      </c>
      <c r="H235" s="17" t="e">
        <f>SUMIF('[3]2.报价结算清单'!$F$2:$F$578,$A235,'[3]2.报价结算清单'!$N$2:$N$578)</f>
        <v>#VALUE!</v>
      </c>
      <c r="I235" s="20" t="e">
        <f>SUMIF('[3]2.报价结算清单'!$F$2:$F$578,A235,'[3]2.报价结算清单'!$P$2:$P$578)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SUMIF('[3]2.报价结算清单'!$F$2:$F$578,$A236,'[3]2.报价结算清单'!$L$2:$L$578)</f>
        <v>#VALUE!</v>
      </c>
      <c r="H236" s="17" t="e">
        <f>SUMIF('[3]2.报价结算清单'!$F$2:$F$578,$A236,'[3]2.报价结算清单'!$N$2:$N$578)</f>
        <v>#VALUE!</v>
      </c>
      <c r="I236" s="20" t="e">
        <f>SUMIF('[3]2.报价结算清单'!$F$2:$F$578,A236,'[3]2.报价结算清单'!$P$2:$P$578)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SUMIF('[3]2.报价结算清单'!$F$2:$F$578,$A237,'[3]2.报价结算清单'!$L$2:$L$578)</f>
        <v>#VALUE!</v>
      </c>
      <c r="H237" s="17" t="e">
        <f>SUMIF('[3]2.报价结算清单'!$F$2:$F$578,$A237,'[3]2.报价结算清单'!$N$2:$N$578)</f>
        <v>#VALUE!</v>
      </c>
      <c r="I237" s="20" t="e">
        <f>SUMIF('[3]2.报价结算清单'!$F$2:$F$578,A237,'[3]2.报价结算清单'!$P$2:$P$578)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SUMIF('[3]2.报价结算清单'!$F$2:$F$578,$A238,'[3]2.报价结算清单'!$L$2:$L$578)</f>
        <v>#VALUE!</v>
      </c>
      <c r="H238" s="17" t="e">
        <f>SUMIF('[3]2.报价结算清单'!$F$2:$F$578,$A238,'[3]2.报价结算清单'!$N$2:$N$578)</f>
        <v>#VALUE!</v>
      </c>
      <c r="I238" s="20" t="e">
        <f>SUMIF('[3]2.报价结算清单'!$F$2:$F$578,A238,'[3]2.报价结算清单'!$P$2:$P$578)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SUMIF('[3]2.报价结算清单'!$F$2:$F$578,$A239,'[3]2.报价结算清单'!$L$2:$L$578)</f>
        <v>#VALUE!</v>
      </c>
      <c r="H239" s="17" t="e">
        <f>SUMIF('[3]2.报价结算清单'!$F$2:$F$578,$A239,'[3]2.报价结算清单'!$N$2:$N$578)</f>
        <v>#VALUE!</v>
      </c>
      <c r="I239" s="20" t="e">
        <f>SUMIF('[3]2.报价结算清单'!$F$2:$F$578,A239,'[3]2.报价结算清单'!$P$2:$P$578)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SUMIF('[3]2.报价结算清单'!$F$2:$F$578,$A240,'[3]2.报价结算清单'!$L$2:$L$578)</f>
        <v>#VALUE!</v>
      </c>
      <c r="H240" s="17" t="e">
        <f>SUMIF('[3]2.报价结算清单'!$F$2:$F$578,$A240,'[3]2.报价结算清单'!$N$2:$N$578)</f>
        <v>#VALUE!</v>
      </c>
      <c r="I240" s="20" t="e">
        <f>SUMIF('[3]2.报价结算清单'!$F$2:$F$578,A240,'[3]2.报价结算清单'!$P$2:$P$578)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SUMIF('[3]2.报价结算清单'!$F$2:$F$578,$A241,'[3]2.报价结算清单'!$L$2:$L$578)</f>
        <v>#VALUE!</v>
      </c>
      <c r="H241" s="17" t="e">
        <f>SUMIF('[3]2.报价结算清单'!$F$2:$F$578,$A241,'[3]2.报价结算清单'!$N$2:$N$578)</f>
        <v>#VALUE!</v>
      </c>
      <c r="I241" s="20" t="e">
        <f>SUMIF('[3]2.报价结算清单'!$F$2:$F$578,A241,'[3]2.报价结算清单'!$P$2:$P$578)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SUMIF('[3]2.报价结算清单'!$F$2:$F$578,$A242,'[3]2.报价结算清单'!$L$2:$L$578)</f>
        <v>#VALUE!</v>
      </c>
      <c r="H242" s="17" t="e">
        <f>SUMIF('[3]2.报价结算清单'!$F$2:$F$578,$A242,'[3]2.报价结算清单'!$N$2:$N$578)</f>
        <v>#VALUE!</v>
      </c>
      <c r="I242" s="20" t="e">
        <f>SUMIF('[3]2.报价结算清单'!$F$2:$F$578,A242,'[3]2.报价结算清单'!$P$2:$P$578)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SUMIF('[3]2.报价结算清单'!$F$2:$F$578,$A243,'[3]2.报价结算清单'!$L$2:$L$578)</f>
        <v>#VALUE!</v>
      </c>
      <c r="H243" s="17" t="e">
        <f>SUMIF('[3]2.报价结算清单'!$F$2:$F$578,$A243,'[3]2.报价结算清单'!$N$2:$N$578)</f>
        <v>#VALUE!</v>
      </c>
      <c r="I243" s="20" t="e">
        <f>SUMIF('[3]2.报价结算清单'!$F$2:$F$578,A243,'[3]2.报价结算清单'!$P$2:$P$578)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SUMIF('[3]2.报价结算清单'!$F$2:$F$578,$A244,'[3]2.报价结算清单'!$L$2:$L$578)</f>
        <v>#VALUE!</v>
      </c>
      <c r="H244" s="17" t="e">
        <f>SUMIF('[3]2.报价结算清单'!$F$2:$F$578,$A244,'[3]2.报价结算清单'!$N$2:$N$578)</f>
        <v>#VALUE!</v>
      </c>
      <c r="I244" s="20" t="e">
        <f>SUMIF('[3]2.报价结算清单'!$F$2:$F$578,A244,'[3]2.报价结算清单'!$P$2:$P$578)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SUMIF('[3]2.报价结算清单'!$F$2:$F$578,$A245,'[3]2.报价结算清单'!$L$2:$L$578)</f>
        <v>#VALUE!</v>
      </c>
      <c r="H245" s="17" t="e">
        <f>SUMIF('[3]2.报价结算清单'!$F$2:$F$578,$A245,'[3]2.报价结算清单'!$N$2:$N$578)</f>
        <v>#VALUE!</v>
      </c>
      <c r="I245" s="20" t="e">
        <f>SUMIF('[3]2.报价结算清单'!$F$2:$F$578,A245,'[3]2.报价结算清单'!$P$2:$P$578)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SUMIF('[3]2.报价结算清单'!$F$2:$F$578,$A246,'[3]2.报价结算清单'!$L$2:$L$578)</f>
        <v>#VALUE!</v>
      </c>
      <c r="H246" s="17" t="e">
        <f>SUMIF('[3]2.报价结算清单'!$F$2:$F$578,$A246,'[3]2.报价结算清单'!$N$2:$N$578)</f>
        <v>#VALUE!</v>
      </c>
      <c r="I246" s="20" t="e">
        <f>SUMIF('[3]2.报价结算清单'!$F$2:$F$578,A246,'[3]2.报价结算清单'!$P$2:$P$578)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SUMIF('[3]2.报价结算清单'!$F$2:$F$578,$A247,'[3]2.报价结算清单'!$L$2:$L$578)</f>
        <v>#VALUE!</v>
      </c>
      <c r="H247" s="17" t="e">
        <f>SUMIF('[3]2.报价结算清单'!$F$2:$F$578,$A247,'[3]2.报价结算清单'!$N$2:$N$578)</f>
        <v>#VALUE!</v>
      </c>
      <c r="I247" s="20" t="e">
        <f>SUMIF('[3]2.报价结算清单'!$F$2:$F$578,A247,'[3]2.报价结算清单'!$P$2:$P$578)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SUMIF('[3]2.报价结算清单'!$F$2:$F$578,$A248,'[3]2.报价结算清单'!$L$2:$L$578)</f>
        <v>#VALUE!</v>
      </c>
      <c r="H248" s="17" t="e">
        <f>SUMIF('[3]2.报价结算清单'!$F$2:$F$578,$A248,'[3]2.报价结算清单'!$N$2:$N$578)</f>
        <v>#VALUE!</v>
      </c>
      <c r="I248" s="20" t="e">
        <f>SUMIF('[3]2.报价结算清单'!$F$2:$F$578,A248,'[3]2.报价结算清单'!$P$2:$P$578)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SUMIF('[3]2.报价结算清单'!$F$2:$F$578,$A249,'[3]2.报价结算清单'!$L$2:$L$578)</f>
        <v>#VALUE!</v>
      </c>
      <c r="H249" s="17" t="e">
        <f>SUMIF('[3]2.报价结算清单'!$F$2:$F$578,$A249,'[3]2.报价结算清单'!$N$2:$N$578)</f>
        <v>#VALUE!</v>
      </c>
      <c r="I249" s="20" t="e">
        <f>SUMIF('[3]2.报价结算清单'!$F$2:$F$578,A249,'[3]2.报价结算清单'!$P$2:$P$578)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SUMIF('[3]2.报价结算清单'!$F$2:$F$578,$A250,'[3]2.报价结算清单'!$L$2:$L$578)</f>
        <v>#VALUE!</v>
      </c>
      <c r="H250" s="17" t="e">
        <f>SUMIF('[3]2.报价结算清单'!$F$2:$F$578,$A250,'[3]2.报价结算清单'!$N$2:$N$578)</f>
        <v>#VALUE!</v>
      </c>
      <c r="I250" s="20" t="e">
        <f>SUMIF('[3]2.报价结算清单'!$F$2:$F$578,A250,'[3]2.报价结算清单'!$P$2:$P$578)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SUMIF('[3]2.报价结算清单'!$F$2:$F$578,$A251,'[3]2.报价结算清单'!$L$2:$L$578)</f>
        <v>#VALUE!</v>
      </c>
      <c r="H251" s="17" t="e">
        <f>SUMIF('[3]2.报价结算清单'!$F$2:$F$578,$A251,'[3]2.报价结算清单'!$N$2:$N$578)</f>
        <v>#VALUE!</v>
      </c>
      <c r="I251" s="20" t="e">
        <f>SUMIF('[3]2.报价结算清单'!$F$2:$F$578,A251,'[3]2.报价结算清单'!$P$2:$P$578)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SUMIF('[3]2.报价结算清单'!$F$2:$F$578,$A252,'[3]2.报价结算清单'!$L$2:$L$578)</f>
        <v>#VALUE!</v>
      </c>
      <c r="H252" s="17" t="e">
        <f>SUMIF('[3]2.报价结算清单'!$F$2:$F$578,$A252,'[3]2.报价结算清单'!$N$2:$N$578)</f>
        <v>#VALUE!</v>
      </c>
      <c r="I252" s="20" t="e">
        <f>SUMIF('[3]2.报价结算清单'!$F$2:$F$578,A252,'[3]2.报价结算清单'!$P$2:$P$578)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SUMIF('[3]2.报价结算清单'!$F$2:$F$578,$A253,'[3]2.报价结算清单'!$L$2:$L$578)</f>
        <v>#VALUE!</v>
      </c>
      <c r="H253" s="17" t="e">
        <f>SUMIF('[3]2.报价结算清单'!$F$2:$F$578,$A253,'[3]2.报价结算清单'!$N$2:$N$578)</f>
        <v>#VALUE!</v>
      </c>
      <c r="I253" s="20" t="e">
        <f>SUMIF('[3]2.报价结算清单'!$F$2:$F$578,A253,'[3]2.报价结算清单'!$P$2:$P$578)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SUMIF('[3]2.报价结算清单'!$F$2:$F$578,$A254,'[3]2.报价结算清单'!$L$2:$L$578)</f>
        <v>#VALUE!</v>
      </c>
      <c r="H254" s="17" t="e">
        <f>SUMIF('[3]2.报价结算清单'!$F$2:$F$578,$A254,'[3]2.报价结算清单'!$N$2:$N$578)</f>
        <v>#VALUE!</v>
      </c>
      <c r="I254" s="20" t="e">
        <f>SUMIF('[3]2.报价结算清单'!$F$2:$F$578,A254,'[3]2.报价结算清单'!$P$2:$P$578)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SUMIF('[3]2.报价结算清单'!$F$2:$F$578,$A255,'[3]2.报价结算清单'!$L$2:$L$578)</f>
        <v>#VALUE!</v>
      </c>
      <c r="H255" s="17" t="e">
        <f>SUMIF('[3]2.报价结算清单'!$F$2:$F$578,$A255,'[3]2.报价结算清单'!$N$2:$N$578)</f>
        <v>#VALUE!</v>
      </c>
      <c r="I255" s="20" t="e">
        <f>SUMIF('[3]2.报价结算清单'!$F$2:$F$578,A255,'[3]2.报价结算清单'!$P$2:$P$578)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SUMIF('[3]2.报价结算清单'!$F$2:$F$578,$A256,'[3]2.报价结算清单'!$L$2:$L$578)</f>
        <v>#VALUE!</v>
      </c>
      <c r="H256" s="17" t="e">
        <f>SUMIF('[3]2.报价结算清单'!$F$2:$F$578,$A256,'[3]2.报价结算清单'!$N$2:$N$578)</f>
        <v>#VALUE!</v>
      </c>
      <c r="I256" s="20" t="e">
        <f>SUMIF('[3]2.报价结算清单'!$F$2:$F$578,A256,'[3]2.报价结算清单'!$P$2:$P$578)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SUMIF('[3]2.报价结算清单'!$F$2:$F$578,$A257,'[3]2.报价结算清单'!$L$2:$L$578)</f>
        <v>#VALUE!</v>
      </c>
      <c r="H257" s="17" t="e">
        <f>SUMIF('[3]2.报价结算清单'!$F$2:$F$578,$A257,'[3]2.报价结算清单'!$N$2:$N$578)</f>
        <v>#VALUE!</v>
      </c>
      <c r="I257" s="20" t="e">
        <f>SUMIF('[3]2.报价结算清单'!$F$2:$F$578,A257,'[3]2.报价结算清单'!$P$2:$P$578)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SUMIF('[3]2.报价结算清单'!$F$2:$F$578,$A258,'[3]2.报价结算清单'!$L$2:$L$578)</f>
        <v>#VALUE!</v>
      </c>
      <c r="H258" s="17" t="e">
        <f>SUMIF('[3]2.报价结算清单'!$F$2:$F$578,$A258,'[3]2.报价结算清单'!$N$2:$N$578)</f>
        <v>#VALUE!</v>
      </c>
      <c r="I258" s="20" t="e">
        <f>SUMIF('[3]2.报价结算清单'!$F$2:$F$578,A258,'[3]2.报价结算清单'!$P$2:$P$578)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SUMIF('[3]2.报价结算清单'!$F$2:$F$578,$A259,'[3]2.报价结算清单'!$L$2:$L$578)</f>
        <v>#VALUE!</v>
      </c>
      <c r="H259" s="17" t="e">
        <f>SUMIF('[3]2.报价结算清单'!$F$2:$F$578,$A259,'[3]2.报价结算清单'!$N$2:$N$578)</f>
        <v>#VALUE!</v>
      </c>
      <c r="I259" s="20" t="e">
        <f>SUMIF('[3]2.报价结算清单'!$F$2:$F$578,A259,'[3]2.报价结算清单'!$P$2:$P$578)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SUMIF('[3]2.报价结算清单'!$F$2:$F$578,$A260,'[3]2.报价结算清单'!$L$2:$L$578)</f>
        <v>#VALUE!</v>
      </c>
      <c r="H260" s="17" t="e">
        <f>SUMIF('[3]2.报价结算清单'!$F$2:$F$578,$A260,'[3]2.报价结算清单'!$N$2:$N$578)</f>
        <v>#VALUE!</v>
      </c>
      <c r="I260" s="20" t="e">
        <f>SUMIF('[3]2.报价结算清单'!$F$2:$F$578,A260,'[3]2.报价结算清单'!$P$2:$P$578)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SUMIF('[3]2.报价结算清单'!$F$2:$F$578,$A261,'[3]2.报价结算清单'!$L$2:$L$578)</f>
        <v>#VALUE!</v>
      </c>
      <c r="H261" s="17" t="e">
        <f>SUMIF('[3]2.报价结算清单'!$F$2:$F$578,$A261,'[3]2.报价结算清单'!$N$2:$N$578)</f>
        <v>#VALUE!</v>
      </c>
      <c r="I261" s="20" t="e">
        <f>SUMIF('[3]2.报价结算清单'!$F$2:$F$578,A261,'[3]2.报价结算清单'!$P$2:$P$578)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SUMIF('[3]2.报价结算清单'!$F$2:$F$578,$A262,'[3]2.报价结算清单'!$L$2:$L$578)</f>
        <v>#VALUE!</v>
      </c>
      <c r="H262" s="17" t="e">
        <f>SUMIF('[3]2.报价结算清单'!$F$2:$F$578,$A262,'[3]2.报价结算清单'!$N$2:$N$578)</f>
        <v>#VALUE!</v>
      </c>
      <c r="I262" s="20" t="e">
        <f>SUMIF('[3]2.报价结算清单'!$F$2:$F$578,A262,'[3]2.报价结算清单'!$P$2:$P$578)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SUMIF('[3]2.报价结算清单'!$F$2:$F$578,$A263,'[3]2.报价结算清单'!$L$2:$L$578)</f>
        <v>#VALUE!</v>
      </c>
      <c r="H263" s="17" t="e">
        <f>SUMIF('[3]2.报价结算清单'!$F$2:$F$578,$A263,'[3]2.报价结算清单'!$N$2:$N$578)</f>
        <v>#VALUE!</v>
      </c>
      <c r="I263" s="20" t="e">
        <f>SUMIF('[3]2.报价结算清单'!$F$2:$F$578,A263,'[3]2.报价结算清单'!$P$2:$P$578)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SUMIF('[3]2.报价结算清单'!$F$2:$F$578,$A264,'[3]2.报价结算清单'!$L$2:$L$578)</f>
        <v>#VALUE!</v>
      </c>
      <c r="H264" s="17" t="e">
        <f>SUMIF('[3]2.报价结算清单'!$F$2:$F$578,$A264,'[3]2.报价结算清单'!$N$2:$N$578)</f>
        <v>#VALUE!</v>
      </c>
      <c r="I264" s="20" t="e">
        <f>SUMIF('[3]2.报价结算清单'!$F$2:$F$578,A264,'[3]2.报价结算清单'!$P$2:$P$578)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SUMIF('[3]2.报价结算清单'!$F$2:$F$578,$A265,'[3]2.报价结算清单'!$L$2:$L$578)</f>
        <v>#VALUE!</v>
      </c>
      <c r="H265" s="17" t="e">
        <f>SUMIF('[3]2.报价结算清单'!$F$2:$F$578,$A265,'[3]2.报价结算清单'!$N$2:$N$578)</f>
        <v>#VALUE!</v>
      </c>
      <c r="I265" s="20" t="e">
        <f>SUMIF('[3]2.报价结算清单'!$F$2:$F$578,A265,'[3]2.报价结算清单'!$P$2:$P$578)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SUMIF('[3]2.报价结算清单'!$F$2:$F$578,$A266,'[3]2.报价结算清单'!$L$2:$L$578)</f>
        <v>#VALUE!</v>
      </c>
      <c r="H266" s="17" t="e">
        <f>SUMIF('[3]2.报价结算清单'!$F$2:$F$578,$A266,'[3]2.报价结算清单'!$N$2:$N$578)</f>
        <v>#VALUE!</v>
      </c>
      <c r="I266" s="20" t="e">
        <f>SUMIF('[3]2.报价结算清单'!$F$2:$F$578,A266,'[3]2.报价结算清单'!$P$2:$P$578)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SUMIF('[3]2.报价结算清单'!$F$2:$F$578,$A267,'[3]2.报价结算清单'!$L$2:$L$578)</f>
        <v>#VALUE!</v>
      </c>
      <c r="H267" s="17" t="e">
        <f>SUMIF('[3]2.报价结算清单'!$F$2:$F$578,$A267,'[3]2.报价结算清单'!$N$2:$N$578)</f>
        <v>#VALUE!</v>
      </c>
      <c r="I267" s="20" t="e">
        <f>SUMIF('[3]2.报价结算清单'!$F$2:$F$578,A267,'[3]2.报价结算清单'!$P$2:$P$578)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SUMIF('[3]2.报价结算清单'!$F$2:$F$578,$A268,'[3]2.报价结算清单'!$L$2:$L$578)</f>
        <v>#VALUE!</v>
      </c>
      <c r="H268" s="17" t="e">
        <f>SUMIF('[3]2.报价结算清单'!$F$2:$F$578,$A268,'[3]2.报价结算清单'!$N$2:$N$578)</f>
        <v>#VALUE!</v>
      </c>
      <c r="I268" s="20" t="e">
        <f>SUMIF('[3]2.报价结算清单'!$F$2:$F$578,A268,'[3]2.报价结算清单'!$P$2:$P$578)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SUMIF('[3]2.报价结算清单'!$F$2:$F$578,$A269,'[3]2.报价结算清单'!$L$2:$L$578)</f>
        <v>#VALUE!</v>
      </c>
      <c r="H269" s="17" t="e">
        <f>SUMIF('[3]2.报价结算清单'!$F$2:$F$578,$A269,'[3]2.报价结算清单'!$N$2:$N$578)</f>
        <v>#VALUE!</v>
      </c>
      <c r="I269" s="20" t="e">
        <f>SUMIF('[3]2.报价结算清单'!$F$2:$F$578,A269,'[3]2.报价结算清单'!$P$2:$P$578)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SUMIF('[3]2.报价结算清单'!$F$2:$F$578,$A270,'[3]2.报价结算清单'!$L$2:$L$578)</f>
        <v>#VALUE!</v>
      </c>
      <c r="H270" s="17" t="e">
        <f>SUMIF('[3]2.报价结算清单'!$F$2:$F$578,$A270,'[3]2.报价结算清单'!$N$2:$N$578)</f>
        <v>#VALUE!</v>
      </c>
      <c r="I270" s="20" t="e">
        <f>SUMIF('[3]2.报价结算清单'!$F$2:$F$578,A270,'[3]2.报价结算清单'!$P$2:$P$578)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SUMIF('[3]2.报价结算清单'!$F$2:$F$578,$A271,'[3]2.报价结算清单'!$L$2:$L$578)</f>
        <v>#VALUE!</v>
      </c>
      <c r="H271" s="17" t="e">
        <f>SUMIF('[3]2.报价结算清单'!$F$2:$F$578,$A271,'[3]2.报价结算清单'!$N$2:$N$578)</f>
        <v>#VALUE!</v>
      </c>
      <c r="I271" s="20" t="e">
        <f>SUMIF('[3]2.报价结算清单'!$F$2:$F$578,A271,'[3]2.报价结算清单'!$P$2:$P$578)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SUMIF('[3]2.报价结算清单'!$F$2:$F$578,$A272,'[3]2.报价结算清单'!$L$2:$L$578)</f>
        <v>#VALUE!</v>
      </c>
      <c r="H272" s="17" t="e">
        <f>SUMIF('[3]2.报价结算清单'!$F$2:$F$578,$A272,'[3]2.报价结算清单'!$N$2:$N$578)</f>
        <v>#VALUE!</v>
      </c>
      <c r="I272" s="20" t="e">
        <f>SUMIF('[3]2.报价结算清单'!$F$2:$F$578,A272,'[3]2.报价结算清单'!$P$2:$P$578)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SUMIF('[3]2.报价结算清单'!$F$2:$F$578,$A273,'[3]2.报价结算清单'!$L$2:$L$578)</f>
        <v>#VALUE!</v>
      </c>
      <c r="H273" s="17" t="e">
        <f>SUMIF('[3]2.报价结算清单'!$F$2:$F$578,$A273,'[3]2.报价结算清单'!$N$2:$N$578)</f>
        <v>#VALUE!</v>
      </c>
      <c r="I273" s="20" t="e">
        <f>SUMIF('[3]2.报价结算清单'!$F$2:$F$578,A273,'[3]2.报价结算清单'!$P$2:$P$578)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SUMIF('[3]2.报价结算清单'!$F$2:$F$578,$A274,'[3]2.报价结算清单'!$L$2:$L$578)</f>
        <v>#VALUE!</v>
      </c>
      <c r="H274" s="17" t="e">
        <f>SUMIF('[3]2.报价结算清单'!$F$2:$F$578,$A274,'[3]2.报价结算清单'!$N$2:$N$578)</f>
        <v>#VALUE!</v>
      </c>
      <c r="I274" s="20" t="e">
        <f>SUMIF('[3]2.报价结算清单'!$F$2:$F$578,A274,'[3]2.报价结算清单'!$P$2:$P$578)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SUMIF('[3]2.报价结算清单'!$F$2:$F$578,$A275,'[3]2.报价结算清单'!$L$2:$L$578)</f>
        <v>#VALUE!</v>
      </c>
      <c r="H275" s="17" t="e">
        <f>SUMIF('[3]2.报价结算清单'!$F$2:$F$578,$A275,'[3]2.报价结算清单'!$N$2:$N$578)</f>
        <v>#VALUE!</v>
      </c>
      <c r="I275" s="20" t="e">
        <f>SUMIF('[3]2.报价结算清单'!$F$2:$F$578,A275,'[3]2.报价结算清单'!$P$2:$P$578)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SUMIF('[3]2.报价结算清单'!$F$2:$F$578,$A276,'[3]2.报价结算清单'!$L$2:$L$578)</f>
        <v>#VALUE!</v>
      </c>
      <c r="H276" s="17" t="e">
        <f>SUMIF('[3]2.报价结算清单'!$F$2:$F$578,$A276,'[3]2.报价结算清单'!$N$2:$N$578)</f>
        <v>#VALUE!</v>
      </c>
      <c r="I276" s="20" t="e">
        <f>SUMIF('[3]2.报价结算清单'!$F$2:$F$578,A276,'[3]2.报价结算清单'!$P$2:$P$578)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SUMIF('[3]2.报价结算清单'!$F$2:$F$578,$A277,'[3]2.报价结算清单'!$L$2:$L$578)</f>
        <v>#VALUE!</v>
      </c>
      <c r="H277" s="17" t="e">
        <f>SUMIF('[3]2.报价结算清单'!$F$2:$F$578,$A277,'[3]2.报价结算清单'!$N$2:$N$578)</f>
        <v>#VALUE!</v>
      </c>
      <c r="I277" s="20" t="e">
        <f>SUMIF('[3]2.报价结算清单'!$F$2:$F$578,A277,'[3]2.报价结算清单'!$P$2:$P$578)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SUMIF('[3]2.报价结算清单'!$F$2:$F$578,$A278,'[3]2.报价结算清单'!$L$2:$L$578)</f>
        <v>#VALUE!</v>
      </c>
      <c r="H278" s="17" t="e">
        <f>SUMIF('[3]2.报价结算清单'!$F$2:$F$578,$A278,'[3]2.报价结算清单'!$N$2:$N$578)</f>
        <v>#VALUE!</v>
      </c>
      <c r="I278" s="20" t="e">
        <f>SUMIF('[3]2.报价结算清单'!$F$2:$F$578,A278,'[3]2.报价结算清单'!$P$2:$P$578)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SUMIF('[3]2.报价结算清单'!$F$2:$F$578,$A279,'[3]2.报价结算清单'!$L$2:$L$578)</f>
        <v>#VALUE!</v>
      </c>
      <c r="H279" s="17" t="e">
        <f>SUMIF('[3]2.报价结算清单'!$F$2:$F$578,$A279,'[3]2.报价结算清单'!$N$2:$N$578)</f>
        <v>#VALUE!</v>
      </c>
      <c r="I279" s="20" t="e">
        <f>SUMIF('[3]2.报价结算清单'!$F$2:$F$578,A279,'[3]2.报价结算清单'!$P$2:$P$578)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SUMIF('[3]2.报价结算清单'!$F$2:$F$578,$A280,'[3]2.报价结算清单'!$L$2:$L$578)</f>
        <v>#VALUE!</v>
      </c>
      <c r="H280" s="17" t="e">
        <f>SUMIF('[3]2.报价结算清单'!$F$2:$F$578,$A280,'[3]2.报价结算清单'!$N$2:$N$578)</f>
        <v>#VALUE!</v>
      </c>
      <c r="I280" s="20" t="e">
        <f>SUMIF('[3]2.报价结算清单'!$F$2:$F$578,A280,'[3]2.报价结算清单'!$P$2:$P$578)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SUMIF('[3]2.报价结算清单'!$F$2:$F$578,$A281,'[3]2.报价结算清单'!$L$2:$L$578)</f>
        <v>#VALUE!</v>
      </c>
      <c r="H281" s="17" t="e">
        <f>SUMIF('[3]2.报价结算清单'!$F$2:$F$578,$A281,'[3]2.报价结算清单'!$N$2:$N$578)</f>
        <v>#VALUE!</v>
      </c>
      <c r="I281" s="20" t="e">
        <f>SUMIF('[3]2.报价结算清单'!$F$2:$F$578,A281,'[3]2.报价结算清单'!$P$2:$P$578)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SUMIF('[3]2.报价结算清单'!$F$2:$F$578,$A282,'[3]2.报价结算清单'!$L$2:$L$578)</f>
        <v>#VALUE!</v>
      </c>
      <c r="H282" s="17" t="e">
        <f>SUMIF('[3]2.报价结算清单'!$F$2:$F$578,$A282,'[3]2.报价结算清单'!$N$2:$N$578)</f>
        <v>#VALUE!</v>
      </c>
      <c r="I282" s="20" t="e">
        <f>SUMIF('[3]2.报价结算清单'!$F$2:$F$578,A282,'[3]2.报价结算清单'!$P$2:$P$578)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SUMIF('[3]2.报价结算清单'!$F$2:$F$578,$A283,'[3]2.报价结算清单'!$L$2:$L$578)</f>
        <v>#VALUE!</v>
      </c>
      <c r="H283" s="17" t="e">
        <f>SUMIF('[3]2.报价结算清单'!$F$2:$F$578,$A283,'[3]2.报价结算清单'!$N$2:$N$578)</f>
        <v>#VALUE!</v>
      </c>
      <c r="I283" s="20" t="e">
        <f>SUMIF('[3]2.报价结算清单'!$F$2:$F$578,A283,'[3]2.报价结算清单'!$P$2:$P$578)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SUMIF('[3]2.报价结算清单'!$F$2:$F$578,$A284,'[3]2.报价结算清单'!$L$2:$L$578)</f>
        <v>#VALUE!</v>
      </c>
      <c r="H284" s="17" t="e">
        <f>SUMIF('[3]2.报价结算清单'!$F$2:$F$578,$A284,'[3]2.报价结算清单'!$N$2:$N$578)</f>
        <v>#VALUE!</v>
      </c>
      <c r="I284" s="20" t="e">
        <f>SUMIF('[3]2.报价结算清单'!$F$2:$F$578,A284,'[3]2.报价结算清单'!$P$2:$P$578)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SUMIF('[3]2.报价结算清单'!$F$2:$F$578,$A285,'[3]2.报价结算清单'!$L$2:$L$578)</f>
        <v>#VALUE!</v>
      </c>
      <c r="H285" s="17" t="e">
        <f>SUMIF('[3]2.报价结算清单'!$F$2:$F$578,$A285,'[3]2.报价结算清单'!$N$2:$N$578)</f>
        <v>#VALUE!</v>
      </c>
      <c r="I285" s="20" t="e">
        <f>SUMIF('[3]2.报价结算清单'!$F$2:$F$578,A285,'[3]2.报价结算清单'!$P$2:$P$578)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SUMIF('[3]2.报价结算清单'!$F$2:$F$578,$A286,'[3]2.报价结算清单'!$L$2:$L$578)</f>
        <v>#VALUE!</v>
      </c>
      <c r="H286" s="17" t="e">
        <f>SUMIF('[3]2.报价结算清单'!$F$2:$F$578,$A286,'[3]2.报价结算清单'!$N$2:$N$578)</f>
        <v>#VALUE!</v>
      </c>
      <c r="I286" s="20" t="e">
        <f>SUMIF('[3]2.报价结算清单'!$F$2:$F$578,A286,'[3]2.报价结算清单'!$P$2:$P$578)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SUMIF('[3]2.报价结算清单'!$F$2:$F$578,$A287,'[3]2.报价结算清单'!$L$2:$L$578)</f>
        <v>#VALUE!</v>
      </c>
      <c r="H287" s="17" t="e">
        <f>SUMIF('[3]2.报价结算清单'!$F$2:$F$578,$A287,'[3]2.报价结算清单'!$N$2:$N$578)</f>
        <v>#VALUE!</v>
      </c>
      <c r="I287" s="20" t="e">
        <f>SUMIF('[3]2.报价结算清单'!$F$2:$F$578,A287,'[3]2.报价结算清单'!$P$2:$P$578)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SUMIF('[3]2.报价结算清单'!$F$2:$F$578,$A288,'[3]2.报价结算清单'!$L$2:$L$578)</f>
        <v>#VALUE!</v>
      </c>
      <c r="H288" s="17" t="e">
        <f>SUMIF('[3]2.报价结算清单'!$F$2:$F$578,$A288,'[3]2.报价结算清单'!$N$2:$N$578)</f>
        <v>#VALUE!</v>
      </c>
      <c r="I288" s="20" t="e">
        <f>SUMIF('[3]2.报价结算清单'!$F$2:$F$578,A288,'[3]2.报价结算清单'!$P$2:$P$578)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SUMIF('[3]2.报价结算清单'!$F$2:$F$578,$A289,'[3]2.报价结算清单'!$L$2:$L$578)</f>
        <v>#VALUE!</v>
      </c>
      <c r="H289" s="17" t="e">
        <f>SUMIF('[3]2.报价结算清单'!$F$2:$F$578,$A289,'[3]2.报价结算清单'!$N$2:$N$578)</f>
        <v>#VALUE!</v>
      </c>
      <c r="I289" s="20" t="e">
        <f>SUMIF('[3]2.报价结算清单'!$F$2:$F$578,A289,'[3]2.报价结算清单'!$P$2:$P$578)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SUMIF('[3]2.报价结算清单'!$F$2:$F$578,$A290,'[3]2.报价结算清单'!$L$2:$L$578)</f>
        <v>#VALUE!</v>
      </c>
      <c r="H290" s="17" t="e">
        <f>SUMIF('[3]2.报价结算清单'!$F$2:$F$578,$A290,'[3]2.报价结算清单'!$N$2:$N$578)</f>
        <v>#VALUE!</v>
      </c>
      <c r="I290" s="20" t="e">
        <f>SUMIF('[3]2.报价结算清单'!$F$2:$F$578,A290,'[3]2.报价结算清单'!$P$2:$P$578)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SUMIF('[3]2.报价结算清单'!$F$2:$F$578,$A291,'[3]2.报价结算清单'!$L$2:$L$578)</f>
        <v>#VALUE!</v>
      </c>
      <c r="H291" s="17" t="e">
        <f>SUMIF('[3]2.报价结算清单'!$F$2:$F$578,$A291,'[3]2.报价结算清单'!$N$2:$N$578)</f>
        <v>#VALUE!</v>
      </c>
      <c r="I291" s="20" t="e">
        <f>SUMIF('[3]2.报价结算清单'!$F$2:$F$578,A291,'[3]2.报价结算清单'!$P$2:$P$578)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SUMIF('[3]2.报价结算清单'!$F$2:$F$578,$A292,'[3]2.报价结算清单'!$L$2:$L$578)</f>
        <v>#VALUE!</v>
      </c>
      <c r="H292" s="17" t="e">
        <f>SUMIF('[3]2.报价结算清单'!$F$2:$F$578,$A292,'[3]2.报价结算清单'!$N$2:$N$578)</f>
        <v>#VALUE!</v>
      </c>
      <c r="I292" s="20" t="e">
        <f>SUMIF('[3]2.报价结算清单'!$F$2:$F$578,A292,'[3]2.报价结算清单'!$P$2:$P$578)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SUMIF('[3]2.报价结算清单'!$F$2:$F$578,$A293,'[3]2.报价结算清单'!$L$2:$L$578)</f>
        <v>#VALUE!</v>
      </c>
      <c r="H293" s="17" t="e">
        <f>SUMIF('[3]2.报价结算清单'!$F$2:$F$578,$A293,'[3]2.报价结算清单'!$N$2:$N$578)</f>
        <v>#VALUE!</v>
      </c>
      <c r="I293" s="20" t="e">
        <f>SUMIF('[3]2.报价结算清单'!$F$2:$F$578,A293,'[3]2.报价结算清单'!$P$2:$P$578)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SUMIF('[3]2.报价结算清单'!$F$2:$F$578,$A294,'[3]2.报价结算清单'!$L$2:$L$578)</f>
        <v>#VALUE!</v>
      </c>
      <c r="H294" s="17" t="e">
        <f>SUMIF('[3]2.报价结算清单'!$F$2:$F$578,$A294,'[3]2.报价结算清单'!$N$2:$N$578)</f>
        <v>#VALUE!</v>
      </c>
      <c r="I294" s="20" t="e">
        <f>SUMIF('[3]2.报价结算清单'!$F$2:$F$578,A294,'[3]2.报价结算清单'!$P$2:$P$578)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SUMIF('[3]2.报价结算清单'!$F$2:$F$578,$A295,'[3]2.报价结算清单'!$L$2:$L$578)</f>
        <v>#VALUE!</v>
      </c>
      <c r="H295" s="17" t="e">
        <f>SUMIF('[3]2.报价结算清单'!$F$2:$F$578,$A295,'[3]2.报价结算清单'!$N$2:$N$578)</f>
        <v>#VALUE!</v>
      </c>
      <c r="I295" s="20" t="e">
        <f>SUMIF('[3]2.报价结算清单'!$F$2:$F$578,A295,'[3]2.报价结算清单'!$P$2:$P$578)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SUMIF('[3]2.报价结算清单'!$F$2:$F$578,$A296,'[3]2.报价结算清单'!$L$2:$L$578)</f>
        <v>#VALUE!</v>
      </c>
      <c r="H296" s="17" t="e">
        <f>SUMIF('[3]2.报价结算清单'!$F$2:$F$578,$A296,'[3]2.报价结算清单'!$N$2:$N$578)</f>
        <v>#VALUE!</v>
      </c>
      <c r="I296" s="20" t="e">
        <f>SUMIF('[3]2.报价结算清单'!$F$2:$F$578,A296,'[3]2.报价结算清单'!$P$2:$P$578)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SUMIF('[3]2.报价结算清单'!$F$2:$F$578,$A297,'[3]2.报价结算清单'!$L$2:$L$578)</f>
        <v>#VALUE!</v>
      </c>
      <c r="H297" s="17" t="e">
        <f>SUMIF('[3]2.报价结算清单'!$F$2:$F$578,$A297,'[3]2.报价结算清单'!$N$2:$N$578)</f>
        <v>#VALUE!</v>
      </c>
      <c r="I297" s="20" t="e">
        <f>SUMIF('[3]2.报价结算清单'!$F$2:$F$578,A297,'[3]2.报价结算清单'!$P$2:$P$578)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SUMIF('[3]2.报价结算清单'!$F$2:$F$578,$A298,'[3]2.报价结算清单'!$L$2:$L$578)</f>
        <v>#VALUE!</v>
      </c>
      <c r="H298" s="17" t="e">
        <f>SUMIF('[3]2.报价结算清单'!$F$2:$F$578,$A298,'[3]2.报价结算清单'!$N$2:$N$578)</f>
        <v>#VALUE!</v>
      </c>
      <c r="I298" s="20" t="e">
        <f>SUMIF('[3]2.报价结算清单'!$F$2:$F$578,A298,'[3]2.报价结算清单'!$P$2:$P$578)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SUMIF('[3]2.报价结算清单'!$F$2:$F$578,$A299,'[3]2.报价结算清单'!$L$2:$L$578)</f>
        <v>#VALUE!</v>
      </c>
      <c r="H299" s="17" t="e">
        <f>SUMIF('[3]2.报价结算清单'!$F$2:$F$578,$A299,'[3]2.报价结算清单'!$N$2:$N$578)</f>
        <v>#VALUE!</v>
      </c>
      <c r="I299" s="20" t="e">
        <f>SUMIF('[3]2.报价结算清单'!$F$2:$F$578,A299,'[3]2.报价结算清单'!$P$2:$P$578)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SUMIF('[3]2.报价结算清单'!$F$2:$F$578,$A300,'[3]2.报价结算清单'!$L$2:$L$578)</f>
        <v>#VALUE!</v>
      </c>
      <c r="H300" s="17" t="e">
        <f>SUMIF('[3]2.报价结算清单'!$F$2:$F$578,$A300,'[3]2.报价结算清单'!$N$2:$N$578)</f>
        <v>#VALUE!</v>
      </c>
      <c r="I300" s="20" t="e">
        <f>SUMIF('[3]2.报价结算清单'!$F$2:$F$578,A300,'[3]2.报价结算清单'!$P$2:$P$578)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SUMIF('[3]2.报价结算清单'!$F$2:$F$578,$A301,'[3]2.报价结算清单'!$L$2:$L$578)</f>
        <v>#VALUE!</v>
      </c>
      <c r="H301" s="17" t="e">
        <f>SUMIF('[3]2.报价结算清单'!$F$2:$F$578,$A301,'[3]2.报价结算清单'!$N$2:$N$578)</f>
        <v>#VALUE!</v>
      </c>
      <c r="I301" s="20" t="e">
        <f>SUMIF('[3]2.报价结算清单'!$F$2:$F$578,A301,'[3]2.报价结算清单'!$P$2:$P$578)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SUMIF('[3]2.报价结算清单'!$F$2:$F$578,$A302,'[3]2.报价结算清单'!$L$2:$L$578)</f>
        <v>#VALUE!</v>
      </c>
      <c r="H302" s="17" t="e">
        <f>SUMIF('[3]2.报价结算清单'!$F$2:$F$578,$A302,'[3]2.报价结算清单'!$N$2:$N$578)</f>
        <v>#VALUE!</v>
      </c>
      <c r="I302" s="20" t="e">
        <f>SUMIF('[3]2.报价结算清单'!$F$2:$F$578,A302,'[3]2.报价结算清单'!$P$2:$P$578)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SUMIF('[3]2.报价结算清单'!$F$2:$F$578,$A303,'[3]2.报价结算清单'!$L$2:$L$578)</f>
        <v>#VALUE!</v>
      </c>
      <c r="H303" s="17" t="e">
        <f>SUMIF('[3]2.报价结算清单'!$F$2:$F$578,$A303,'[3]2.报价结算清单'!$N$2:$N$578)</f>
        <v>#VALUE!</v>
      </c>
      <c r="I303" s="20" t="e">
        <f>SUMIF('[3]2.报价结算清单'!$F$2:$F$578,A303,'[3]2.报价结算清单'!$P$2:$P$578)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SUMIF('[3]2.报价结算清单'!$F$2:$F$578,$A304,'[3]2.报价结算清单'!$L$2:$L$578)</f>
        <v>#VALUE!</v>
      </c>
      <c r="H304" s="17" t="e">
        <f>SUMIF('[3]2.报价结算清单'!$F$2:$F$578,$A304,'[3]2.报价结算清单'!$N$2:$N$578)</f>
        <v>#VALUE!</v>
      </c>
      <c r="I304" s="20" t="e">
        <f>SUMIF('[3]2.报价结算清单'!$F$2:$F$578,A304,'[3]2.报价结算清单'!$P$2:$P$578)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SUMIF('[3]2.报价结算清单'!$F$2:$F$578,$A305,'[3]2.报价结算清单'!$L$2:$L$578)</f>
        <v>#VALUE!</v>
      </c>
      <c r="H305" s="17" t="e">
        <f>SUMIF('[3]2.报价结算清单'!$F$2:$F$578,$A305,'[3]2.报价结算清单'!$N$2:$N$578)</f>
        <v>#VALUE!</v>
      </c>
      <c r="I305" s="20" t="e">
        <f>SUMIF('[3]2.报价结算清单'!$F$2:$F$578,A305,'[3]2.报价结算清单'!$P$2:$P$578)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SUMIF('[3]2.报价结算清单'!$F$2:$F$578,$A306,'[3]2.报价结算清单'!$L$2:$L$578)</f>
        <v>#VALUE!</v>
      </c>
      <c r="H306" s="17" t="e">
        <f>SUMIF('[3]2.报价结算清单'!$F$2:$F$578,$A306,'[3]2.报价结算清单'!$N$2:$N$578)</f>
        <v>#VALUE!</v>
      </c>
      <c r="I306" s="20" t="e">
        <f>SUMIF('[3]2.报价结算清单'!$F$2:$F$578,A306,'[3]2.报价结算清单'!$P$2:$P$578)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SUMIF('[3]2.报价结算清单'!$F$2:$F$578,$A307,'[3]2.报价结算清单'!$L$2:$L$578)</f>
        <v>#VALUE!</v>
      </c>
      <c r="H307" s="17" t="e">
        <f>SUMIF('[3]2.报价结算清单'!$F$2:$F$578,$A307,'[3]2.报价结算清单'!$N$2:$N$578)</f>
        <v>#VALUE!</v>
      </c>
      <c r="I307" s="20" t="e">
        <f>SUMIF('[3]2.报价结算清单'!$F$2:$F$578,A307,'[3]2.报价结算清单'!$P$2:$P$578)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SUMIF('[3]2.报价结算清单'!$F$2:$F$578,$A308,'[3]2.报价结算清单'!$L$2:$L$578)</f>
        <v>#VALUE!</v>
      </c>
      <c r="H308" s="17" t="e">
        <f>SUMIF('[3]2.报价结算清单'!$F$2:$F$578,$A308,'[3]2.报价结算清单'!$N$2:$N$578)</f>
        <v>#VALUE!</v>
      </c>
      <c r="I308" s="20" t="e">
        <f>SUMIF('[3]2.报价结算清单'!$F$2:$F$578,A308,'[3]2.报价结算清单'!$P$2:$P$578)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SUMIF('[3]2.报价结算清单'!$F$2:$F$578,$A309,'[3]2.报价结算清单'!$L$2:$L$578)</f>
        <v>#VALUE!</v>
      </c>
      <c r="H309" s="17" t="e">
        <f>SUMIF('[3]2.报价结算清单'!$F$2:$F$578,$A309,'[3]2.报价结算清单'!$N$2:$N$578)</f>
        <v>#VALUE!</v>
      </c>
      <c r="I309" s="20" t="e">
        <f>SUMIF('[3]2.报价结算清单'!$F$2:$F$578,A309,'[3]2.报价结算清单'!$P$2:$P$578)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SUMIF('[3]2.报价结算清单'!$F$2:$F$578,$A310,'[3]2.报价结算清单'!$L$2:$L$578)</f>
        <v>#VALUE!</v>
      </c>
      <c r="H310" s="17" t="e">
        <f>SUMIF('[3]2.报价结算清单'!$F$2:$F$578,$A310,'[3]2.报价结算清单'!$N$2:$N$578)</f>
        <v>#VALUE!</v>
      </c>
      <c r="I310" s="20" t="e">
        <f>SUMIF('[3]2.报价结算清单'!$F$2:$F$578,A310,'[3]2.报价结算清单'!$P$2:$P$578)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SUMIF('[3]2.报价结算清单'!$F$2:$F$578,$A311,'[3]2.报价结算清单'!$L$2:$L$578)</f>
        <v>#VALUE!</v>
      </c>
      <c r="H311" s="17" t="e">
        <f>SUMIF('[3]2.报价结算清单'!$F$2:$F$578,$A311,'[3]2.报价结算清单'!$N$2:$N$578)</f>
        <v>#VALUE!</v>
      </c>
      <c r="I311" s="20" t="e">
        <f>SUMIF('[3]2.报价结算清单'!$F$2:$F$578,A311,'[3]2.报价结算清单'!$P$2:$P$578)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SUMIF('[3]2.报价结算清单'!$F$2:$F$578,$A312,'[3]2.报价结算清单'!$L$2:$L$578)</f>
        <v>#VALUE!</v>
      </c>
      <c r="H312" s="17" t="e">
        <f>SUMIF('[3]2.报价结算清单'!$F$2:$F$578,$A312,'[3]2.报价结算清单'!$N$2:$N$578)</f>
        <v>#VALUE!</v>
      </c>
      <c r="I312" s="20" t="e">
        <f>SUMIF('[3]2.报价结算清单'!$F$2:$F$578,A312,'[3]2.报价结算清单'!$P$2:$P$578)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SUMIF('[3]2.报价结算清单'!$F$2:$F$578,$A313,'[3]2.报价结算清单'!$L$2:$L$578)</f>
        <v>#VALUE!</v>
      </c>
      <c r="H313" s="17" t="e">
        <f>SUMIF('[3]2.报价结算清单'!$F$2:$F$578,$A313,'[3]2.报价结算清单'!$N$2:$N$578)</f>
        <v>#VALUE!</v>
      </c>
      <c r="I313" s="20" t="e">
        <f>SUMIF('[3]2.报价结算清单'!$F$2:$F$578,A313,'[3]2.报价结算清单'!$P$2:$P$578)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SUMIF('[3]2.报价结算清单'!$F$2:$F$578,$A314,'[3]2.报价结算清单'!$L$2:$L$578)</f>
        <v>#VALUE!</v>
      </c>
      <c r="H314" s="17" t="e">
        <f>SUMIF('[3]2.报价结算清单'!$F$2:$F$578,$A314,'[3]2.报价结算清单'!$N$2:$N$578)</f>
        <v>#VALUE!</v>
      </c>
      <c r="I314" s="20" t="e">
        <f>SUMIF('[3]2.报价结算清单'!$F$2:$F$578,A314,'[3]2.报价结算清单'!$P$2:$P$578)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SUMIF('[3]2.报价结算清单'!$F$2:$F$578,$A315,'[3]2.报价结算清单'!$L$2:$L$578)</f>
        <v>#VALUE!</v>
      </c>
      <c r="H315" s="17" t="e">
        <f>SUMIF('[3]2.报价结算清单'!$F$2:$F$578,$A315,'[3]2.报价结算清单'!$N$2:$N$578)</f>
        <v>#VALUE!</v>
      </c>
      <c r="I315" s="20" t="e">
        <f>SUMIF('[3]2.报价结算清单'!$F$2:$F$578,A315,'[3]2.报价结算清单'!$P$2:$P$578)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SUMIF('[3]2.报价结算清单'!$F$2:$F$578,$A316,'[3]2.报价结算清单'!$L$2:$L$578)</f>
        <v>#VALUE!</v>
      </c>
      <c r="H316" s="17" t="e">
        <f>SUMIF('[3]2.报价结算清单'!$F$2:$F$578,$A316,'[3]2.报价结算清单'!$N$2:$N$578)</f>
        <v>#VALUE!</v>
      </c>
      <c r="I316" s="20" t="e">
        <f>SUMIF('[3]2.报价结算清单'!$F$2:$F$578,A316,'[3]2.报价结算清单'!$P$2:$P$578)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SUMIF('[3]2.报价结算清单'!$F$2:$F$578,$A317,'[3]2.报价结算清单'!$L$2:$L$578)</f>
        <v>#VALUE!</v>
      </c>
      <c r="H317" s="17" t="e">
        <f>SUMIF('[3]2.报价结算清单'!$F$2:$F$578,$A317,'[3]2.报价结算清单'!$N$2:$N$578)</f>
        <v>#VALUE!</v>
      </c>
      <c r="I317" s="20" t="e">
        <f>SUMIF('[3]2.报价结算清单'!$F$2:$F$578,A317,'[3]2.报价结算清单'!$P$2:$P$578)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SUMIF('[3]2.报价结算清单'!$F$2:$F$578,$A318,'[3]2.报价结算清单'!$L$2:$L$578)</f>
        <v>#VALUE!</v>
      </c>
      <c r="H318" s="17" t="e">
        <f>SUMIF('[3]2.报价结算清单'!$F$2:$F$578,$A318,'[3]2.报价结算清单'!$N$2:$N$578)</f>
        <v>#VALUE!</v>
      </c>
      <c r="I318" s="20" t="e">
        <f>SUMIF('[3]2.报价结算清单'!$F$2:$F$578,A318,'[3]2.报价结算清单'!$P$2:$P$578)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SUMIF('[3]2.报价结算清单'!$F$2:$F$578,$A319,'[3]2.报价结算清单'!$L$2:$L$578)</f>
        <v>#VALUE!</v>
      </c>
      <c r="H319" s="17" t="e">
        <f>SUMIF('[3]2.报价结算清单'!$F$2:$F$578,$A319,'[3]2.报价结算清单'!$N$2:$N$578)</f>
        <v>#VALUE!</v>
      </c>
      <c r="I319" s="20" t="e">
        <f>SUMIF('[3]2.报价结算清单'!$F$2:$F$578,A319,'[3]2.报价结算清单'!$P$2:$P$578)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SUMIF('[3]2.报价结算清单'!$F$2:$F$578,$A320,'[3]2.报价结算清单'!$L$2:$L$578)</f>
        <v>#VALUE!</v>
      </c>
      <c r="H320" s="17" t="e">
        <f>SUMIF('[3]2.报价结算清单'!$F$2:$F$578,$A320,'[3]2.报价结算清单'!$N$2:$N$578)</f>
        <v>#VALUE!</v>
      </c>
      <c r="I320" s="20" t="e">
        <f>SUMIF('[3]2.报价结算清单'!$F$2:$F$578,A320,'[3]2.报价结算清单'!$P$2:$P$578)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SUMIF('[3]2.报价结算清单'!$F$2:$F$578,$A321,'[3]2.报价结算清单'!$L$2:$L$578)</f>
        <v>#VALUE!</v>
      </c>
      <c r="H321" s="17" t="e">
        <f>SUMIF('[3]2.报价结算清单'!$F$2:$F$578,$A321,'[3]2.报价结算清单'!$N$2:$N$578)</f>
        <v>#VALUE!</v>
      </c>
      <c r="I321" s="20" t="e">
        <f>SUMIF('[3]2.报价结算清单'!$F$2:$F$578,A321,'[3]2.报价结算清单'!$P$2:$P$578)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SUMIF('[3]2.报价结算清单'!$F$2:$F$578,$A322,'[3]2.报价结算清单'!$L$2:$L$578)</f>
        <v>#VALUE!</v>
      </c>
      <c r="H322" s="17" t="e">
        <f>SUMIF('[3]2.报价结算清单'!$F$2:$F$578,$A322,'[3]2.报价结算清单'!$N$2:$N$578)</f>
        <v>#VALUE!</v>
      </c>
      <c r="I322" s="20" t="e">
        <f>SUMIF('[3]2.报价结算清单'!$F$2:$F$578,A322,'[3]2.报价结算清单'!$P$2:$P$578)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SUMIF('[3]2.报价结算清单'!$F$2:$F$578,$A323,'[3]2.报价结算清单'!$L$2:$L$578)</f>
        <v>#VALUE!</v>
      </c>
      <c r="H323" s="17" t="e">
        <f>SUMIF('[3]2.报价结算清单'!$F$2:$F$578,$A323,'[3]2.报价结算清单'!$N$2:$N$578)</f>
        <v>#VALUE!</v>
      </c>
      <c r="I323" s="20" t="e">
        <f>SUMIF('[3]2.报价结算清单'!$F$2:$F$578,A323,'[3]2.报价结算清单'!$P$2:$P$578)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SUMIF('[3]2.报价结算清单'!$F$2:$F$578,$A324,'[3]2.报价结算清单'!$L$2:$L$578)</f>
        <v>#VALUE!</v>
      </c>
      <c r="H324" s="17" t="e">
        <f>SUMIF('[3]2.报价结算清单'!$F$2:$F$578,$A324,'[3]2.报价结算清单'!$N$2:$N$578)</f>
        <v>#VALUE!</v>
      </c>
      <c r="I324" s="20" t="e">
        <f>SUMIF('[3]2.报价结算清单'!$F$2:$F$578,A324,'[3]2.报价结算清单'!$P$2:$P$578)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SUMIF('[3]2.报价结算清单'!$F$2:$F$578,$A325,'[3]2.报价结算清单'!$L$2:$L$578)</f>
        <v>#VALUE!</v>
      </c>
      <c r="H325" s="17" t="e">
        <f>SUMIF('[3]2.报价结算清单'!$F$2:$F$578,$A325,'[3]2.报价结算清单'!$N$2:$N$578)</f>
        <v>#VALUE!</v>
      </c>
      <c r="I325" s="20" t="e">
        <f>SUMIF('[3]2.报价结算清单'!$F$2:$F$578,A325,'[3]2.报价结算清单'!$P$2:$P$578)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SUMIF('[3]2.报价结算清单'!$F$2:$F$578,$A326,'[3]2.报价结算清单'!$L$2:$L$578)</f>
        <v>#VALUE!</v>
      </c>
      <c r="H326" s="17" t="e">
        <f>SUMIF('[3]2.报价结算清单'!$F$2:$F$578,$A326,'[3]2.报价结算清单'!$N$2:$N$578)</f>
        <v>#VALUE!</v>
      </c>
      <c r="I326" s="20" t="e">
        <f>SUMIF('[3]2.报价结算清单'!$F$2:$F$578,A326,'[3]2.报价结算清单'!$P$2:$P$578)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SUMIF('[3]2.报价结算清单'!$F$2:$F$578,$A327,'[3]2.报价结算清单'!$L$2:$L$578)</f>
        <v>#VALUE!</v>
      </c>
      <c r="H327" s="17" t="e">
        <f>SUMIF('[3]2.报价结算清单'!$F$2:$F$578,$A327,'[3]2.报价结算清单'!$N$2:$N$578)</f>
        <v>#VALUE!</v>
      </c>
      <c r="I327" s="20" t="e">
        <f>SUMIF('[3]2.报价结算清单'!$F$2:$F$578,A327,'[3]2.报价结算清单'!$P$2:$P$578)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SUMIF('[3]2.报价结算清单'!$F$2:$F$578,$A328,'[3]2.报价结算清单'!$L$2:$L$578)</f>
        <v>#VALUE!</v>
      </c>
      <c r="H328" s="17" t="e">
        <f>SUMIF('[3]2.报价结算清单'!$F$2:$F$578,$A328,'[3]2.报价结算清单'!$N$2:$N$578)</f>
        <v>#VALUE!</v>
      </c>
      <c r="I328" s="20" t="e">
        <f>SUMIF('[3]2.报价结算清单'!$F$2:$F$578,A328,'[3]2.报价结算清单'!$P$2:$P$578)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SUMIF('[3]2.报价结算清单'!$F$2:$F$578,$A329,'[3]2.报价结算清单'!$L$2:$L$578)</f>
        <v>#VALUE!</v>
      </c>
      <c r="H329" s="17" t="e">
        <f>SUMIF('[3]2.报价结算清单'!$F$2:$F$578,$A329,'[3]2.报价结算清单'!$N$2:$N$578)</f>
        <v>#VALUE!</v>
      </c>
      <c r="I329" s="20" t="e">
        <f>SUMIF('[3]2.报价结算清单'!$F$2:$F$578,A329,'[3]2.报价结算清单'!$P$2:$P$578)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SUMIF('[3]2.报价结算清单'!$F$2:$F$578,$A330,'[3]2.报价结算清单'!$L$2:$L$578)</f>
        <v>#VALUE!</v>
      </c>
      <c r="H330" s="17" t="e">
        <f>SUMIF('[3]2.报价结算清单'!$F$2:$F$578,$A330,'[3]2.报价结算清单'!$N$2:$N$578)</f>
        <v>#VALUE!</v>
      </c>
      <c r="I330" s="20" t="e">
        <f>SUMIF('[3]2.报价结算清单'!$F$2:$F$578,A330,'[3]2.报价结算清单'!$P$2:$P$578)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SUMIF('[3]2.报价结算清单'!$F$2:$F$578,$A331,'[3]2.报价结算清单'!$L$2:$L$578)</f>
        <v>#VALUE!</v>
      </c>
      <c r="H331" s="17" t="e">
        <f>SUMIF('[3]2.报价结算清单'!$F$2:$F$578,$A331,'[3]2.报价结算清单'!$N$2:$N$578)</f>
        <v>#VALUE!</v>
      </c>
      <c r="I331" s="20" t="e">
        <f>SUMIF('[3]2.报价结算清单'!$F$2:$F$578,A331,'[3]2.报价结算清单'!$P$2:$P$578)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SUMIF('[3]2.报价结算清单'!$F$2:$F$578,$A332,'[3]2.报价结算清单'!$L$2:$L$578)</f>
        <v>#VALUE!</v>
      </c>
      <c r="H332" s="17" t="e">
        <f>SUMIF('[3]2.报价结算清单'!$F$2:$F$578,$A332,'[3]2.报价结算清单'!$N$2:$N$578)</f>
        <v>#VALUE!</v>
      </c>
      <c r="I332" s="20" t="e">
        <f>SUMIF('[3]2.报价结算清单'!$F$2:$F$578,A332,'[3]2.报价结算清单'!$P$2:$P$578)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SUMIF('[3]2.报价结算清单'!$F$2:$F$578,$A333,'[3]2.报价结算清单'!$L$2:$L$578)</f>
        <v>#VALUE!</v>
      </c>
      <c r="H333" s="17" t="e">
        <f>SUMIF('[3]2.报价结算清单'!$F$2:$F$578,$A333,'[3]2.报价结算清单'!$N$2:$N$578)</f>
        <v>#VALUE!</v>
      </c>
      <c r="I333" s="20" t="e">
        <f>SUMIF('[3]2.报价结算清单'!$F$2:$F$578,A333,'[3]2.报价结算清单'!$P$2:$P$578)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SUMIF('[3]2.报价结算清单'!$F$2:$F$578,$A334,'[3]2.报价结算清单'!$L$2:$L$578)</f>
        <v>#VALUE!</v>
      </c>
      <c r="H334" s="17" t="e">
        <f>SUMIF('[3]2.报价结算清单'!$F$2:$F$578,$A334,'[3]2.报价结算清单'!$N$2:$N$578)</f>
        <v>#VALUE!</v>
      </c>
      <c r="I334" s="20" t="e">
        <f>SUMIF('[3]2.报价结算清单'!$F$2:$F$578,A334,'[3]2.报价结算清单'!$P$2:$P$578)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SUMIF('[3]2.报价结算清单'!$F$2:$F$578,$A335,'[3]2.报价结算清单'!$L$2:$L$578)</f>
        <v>#VALUE!</v>
      </c>
      <c r="H335" s="17" t="e">
        <f>SUMIF('[3]2.报价结算清单'!$F$2:$F$578,$A335,'[3]2.报价结算清单'!$N$2:$N$578)</f>
        <v>#VALUE!</v>
      </c>
      <c r="I335" s="20" t="e">
        <f>SUMIF('[3]2.报价结算清单'!$F$2:$F$578,A335,'[3]2.报价结算清单'!$P$2:$P$578)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SUMIF('[3]2.报价结算清单'!$F$2:$F$578,$A336,'[3]2.报价结算清单'!$L$2:$L$578)</f>
        <v>#VALUE!</v>
      </c>
      <c r="H336" s="17" t="e">
        <f>SUMIF('[3]2.报价结算清单'!$F$2:$F$578,$A336,'[3]2.报价结算清单'!$N$2:$N$578)</f>
        <v>#VALUE!</v>
      </c>
      <c r="I336" s="20" t="e">
        <f>SUMIF('[3]2.报价结算清单'!$F$2:$F$578,A336,'[3]2.报价结算清单'!$P$2:$P$578)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SUMIF('[3]2.报价结算清单'!$F$2:$F$578,$A337,'[3]2.报价结算清单'!$L$2:$L$578)</f>
        <v>#VALUE!</v>
      </c>
      <c r="H337" s="17" t="e">
        <f>SUMIF('[3]2.报价结算清单'!$F$2:$F$578,$A337,'[3]2.报价结算清单'!$N$2:$N$578)</f>
        <v>#VALUE!</v>
      </c>
      <c r="I337" s="20" t="e">
        <f>SUMIF('[3]2.报价结算清单'!$F$2:$F$578,A337,'[3]2.报价结算清单'!$P$2:$P$578)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SUMIF('[3]2.报价结算清单'!$F$2:$F$578,$A338,'[3]2.报价结算清单'!$L$2:$L$578)</f>
        <v>#VALUE!</v>
      </c>
      <c r="H338" s="17" t="e">
        <f>SUMIF('[3]2.报价结算清单'!$F$2:$F$578,$A338,'[3]2.报价结算清单'!$N$2:$N$578)</f>
        <v>#VALUE!</v>
      </c>
      <c r="I338" s="20" t="e">
        <f>SUMIF('[3]2.报价结算清单'!$F$2:$F$578,A338,'[3]2.报价结算清单'!$P$2:$P$578)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SUMIF('[3]2.报价结算清单'!$F$2:$F$578,$A339,'[3]2.报价结算清单'!$L$2:$L$578)</f>
        <v>#VALUE!</v>
      </c>
      <c r="H339" s="17" t="e">
        <f>SUMIF('[3]2.报价结算清单'!$F$2:$F$578,$A339,'[3]2.报价结算清单'!$N$2:$N$578)</f>
        <v>#VALUE!</v>
      </c>
      <c r="I339" s="20" t="e">
        <f>SUMIF('[3]2.报价结算清单'!$F$2:$F$578,A339,'[3]2.报价结算清单'!$P$2:$P$578)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SUMIF('[3]2.报价结算清单'!$F$2:$F$578,$A340,'[3]2.报价结算清单'!$L$2:$L$578)</f>
        <v>#VALUE!</v>
      </c>
      <c r="H340" s="17" t="e">
        <f>SUMIF('[3]2.报价结算清单'!$F$2:$F$578,$A340,'[3]2.报价结算清单'!$N$2:$N$578)</f>
        <v>#VALUE!</v>
      </c>
      <c r="I340" s="20" t="e">
        <f>SUMIF('[3]2.报价结算清单'!$F$2:$F$578,A340,'[3]2.报价结算清单'!$P$2:$P$578)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SUMIF('[3]2.报价结算清单'!$F$2:$F$578,$A341,'[3]2.报价结算清单'!$L$2:$L$578)</f>
        <v>#VALUE!</v>
      </c>
      <c r="H341" s="17" t="e">
        <f>SUMIF('[3]2.报价结算清单'!$F$2:$F$578,$A341,'[3]2.报价结算清单'!$N$2:$N$578)</f>
        <v>#VALUE!</v>
      </c>
      <c r="I341" s="20" t="e">
        <f>SUMIF('[3]2.报价结算清单'!$F$2:$F$578,A341,'[3]2.报价结算清单'!$P$2:$P$578)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SUMIF('[3]2.报价结算清单'!$F$2:$F$578,$A342,'[3]2.报价结算清单'!$L$2:$L$578)</f>
        <v>#VALUE!</v>
      </c>
      <c r="H342" s="17" t="e">
        <f>SUMIF('[3]2.报价结算清单'!$F$2:$F$578,$A342,'[3]2.报价结算清单'!$N$2:$N$578)</f>
        <v>#VALUE!</v>
      </c>
      <c r="I342" s="20" t="e">
        <f>SUMIF('[3]2.报价结算清单'!$F$2:$F$578,A342,'[3]2.报价结算清单'!$P$2:$P$578)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SUMIF('[3]2.报价结算清单'!$F$2:$F$578,$A343,'[3]2.报价结算清单'!$L$2:$L$578)</f>
        <v>#VALUE!</v>
      </c>
      <c r="H343" s="17" t="e">
        <f>SUMIF('[3]2.报价结算清单'!$F$2:$F$578,$A343,'[3]2.报价结算清单'!$N$2:$N$578)</f>
        <v>#VALUE!</v>
      </c>
      <c r="I343" s="20" t="e">
        <f>SUMIF('[3]2.报价结算清单'!$F$2:$F$578,A343,'[3]2.报价结算清单'!$P$2:$P$578)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SUMIF('[3]2.报价结算清单'!$F$2:$F$578,$A344,'[3]2.报价结算清单'!$L$2:$L$578)</f>
        <v>#VALUE!</v>
      </c>
      <c r="H344" s="17" t="e">
        <f>SUMIF('[3]2.报价结算清单'!$F$2:$F$578,$A344,'[3]2.报价结算清单'!$N$2:$N$578)</f>
        <v>#VALUE!</v>
      </c>
      <c r="I344" s="20" t="e">
        <f>SUMIF('[3]2.报价结算清单'!$F$2:$F$578,A344,'[3]2.报价结算清单'!$P$2:$P$578)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SUMIF('[3]2.报价结算清单'!$F$2:$F$578,$A345,'[3]2.报价结算清单'!$L$2:$L$578)</f>
        <v>#VALUE!</v>
      </c>
      <c r="H345" s="17" t="e">
        <f>SUMIF('[3]2.报价结算清单'!$F$2:$F$578,$A345,'[3]2.报价结算清单'!$N$2:$N$578)</f>
        <v>#VALUE!</v>
      </c>
      <c r="I345" s="20" t="e">
        <f>SUMIF('[3]2.报价结算清单'!$F$2:$F$578,A345,'[3]2.报价结算清单'!$P$2:$P$578)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SUMIF('[3]2.报价结算清单'!$F$2:$F$578,$A346,'[3]2.报价结算清单'!$L$2:$L$578)</f>
        <v>#VALUE!</v>
      </c>
      <c r="H346" s="17" t="e">
        <f>SUMIF('[3]2.报价结算清单'!$F$2:$F$578,$A346,'[3]2.报价结算清单'!$N$2:$N$578)</f>
        <v>#VALUE!</v>
      </c>
      <c r="I346" s="20" t="e">
        <f>SUMIF('[3]2.报价结算清单'!$F$2:$F$578,A346,'[3]2.报价结算清单'!$P$2:$P$578)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SUMIF('[3]2.报价结算清单'!$F$2:$F$578,$A347,'[3]2.报价结算清单'!$L$2:$L$578)</f>
        <v>#VALUE!</v>
      </c>
      <c r="H347" s="17" t="e">
        <f>SUMIF('[3]2.报价结算清单'!$F$2:$F$578,$A347,'[3]2.报价结算清单'!$N$2:$N$578)</f>
        <v>#VALUE!</v>
      </c>
      <c r="I347" s="20" t="e">
        <f>SUMIF('[3]2.报价结算清单'!$F$2:$F$578,A347,'[3]2.报价结算清单'!$P$2:$P$578)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SUMIF('[3]2.报价结算清单'!$F$2:$F$578,$A348,'[3]2.报价结算清单'!$L$2:$L$578)</f>
        <v>#VALUE!</v>
      </c>
      <c r="H348" s="17" t="e">
        <f>SUMIF('[3]2.报价结算清单'!$F$2:$F$578,$A348,'[3]2.报价结算清单'!$N$2:$N$578)</f>
        <v>#VALUE!</v>
      </c>
      <c r="I348" s="20" t="e">
        <f>SUMIF('[3]2.报价结算清单'!$F$2:$F$578,A348,'[3]2.报价结算清单'!$P$2:$P$578)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SUMIF('[3]2.报价结算清单'!$F$2:$F$578,$A349,'[3]2.报价结算清单'!$L$2:$L$578)</f>
        <v>#VALUE!</v>
      </c>
      <c r="H349" s="17" t="e">
        <f>SUMIF('[3]2.报价结算清单'!$F$2:$F$578,$A349,'[3]2.报价结算清单'!$N$2:$N$578)</f>
        <v>#VALUE!</v>
      </c>
      <c r="I349" s="20" t="e">
        <f>SUMIF('[3]2.报价结算清单'!$F$2:$F$578,A349,'[3]2.报价结算清单'!$P$2:$P$578)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SUMIF('[3]2.报价结算清单'!$F$2:$F$578,$A350,'[3]2.报价结算清单'!$L$2:$L$578)</f>
        <v>#VALUE!</v>
      </c>
      <c r="H350" s="17" t="e">
        <f>SUMIF('[3]2.报价结算清单'!$F$2:$F$578,$A350,'[3]2.报价结算清单'!$N$2:$N$578)</f>
        <v>#VALUE!</v>
      </c>
      <c r="I350" s="20" t="e">
        <f>SUMIF('[3]2.报价结算清单'!$F$2:$F$578,A350,'[3]2.报价结算清单'!$P$2:$P$578)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SUMIF('[3]2.报价结算清单'!$F$2:$F$578,$A351,'[3]2.报价结算清单'!$L$2:$L$578)</f>
        <v>#VALUE!</v>
      </c>
      <c r="H351" s="17" t="e">
        <f>SUMIF('[3]2.报价结算清单'!$F$2:$F$578,$A351,'[3]2.报价结算清单'!$N$2:$N$578)</f>
        <v>#VALUE!</v>
      </c>
      <c r="I351" s="20" t="e">
        <f>SUMIF('[3]2.报价结算清单'!$F$2:$F$578,A351,'[3]2.报价结算清单'!$P$2:$P$578)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SUMIF('[3]2.报价结算清单'!$F$2:$F$578,$A352,'[3]2.报价结算清单'!$L$2:$L$578)</f>
        <v>#VALUE!</v>
      </c>
      <c r="H352" s="17" t="e">
        <f>SUMIF('[3]2.报价结算清单'!$F$2:$F$578,$A352,'[3]2.报价结算清单'!$N$2:$N$578)</f>
        <v>#VALUE!</v>
      </c>
      <c r="I352" s="20" t="e">
        <f>SUMIF('[3]2.报价结算清单'!$F$2:$F$578,A352,'[3]2.报价结算清单'!$P$2:$P$578)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SUMIF('[3]2.报价结算清单'!$F$2:$F$578,$A353,'[3]2.报价结算清单'!$L$2:$L$578)</f>
        <v>#VALUE!</v>
      </c>
      <c r="H353" s="17" t="e">
        <f>SUMIF('[3]2.报价结算清单'!$F$2:$F$578,$A353,'[3]2.报价结算清单'!$N$2:$N$578)</f>
        <v>#VALUE!</v>
      </c>
      <c r="I353" s="20" t="e">
        <f>SUMIF('[3]2.报价结算清单'!$F$2:$F$578,A353,'[3]2.报价结算清单'!$P$2:$P$578)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SUMIF('[3]2.报价结算清单'!$F$2:$F$578,$A354,'[3]2.报价结算清单'!$L$2:$L$578)</f>
        <v>#VALUE!</v>
      </c>
      <c r="H354" s="17" t="e">
        <f>SUMIF('[3]2.报价结算清单'!$F$2:$F$578,$A354,'[3]2.报价结算清单'!$N$2:$N$578)</f>
        <v>#VALUE!</v>
      </c>
      <c r="I354" s="20" t="e">
        <f>SUMIF('[3]2.报价结算清单'!$F$2:$F$578,A354,'[3]2.报价结算清单'!$P$2:$P$578)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SUMIF('[3]2.报价结算清单'!$F$2:$F$578,$A355,'[3]2.报价结算清单'!$L$2:$L$578)</f>
        <v>#VALUE!</v>
      </c>
      <c r="H355" s="17" t="e">
        <f>SUMIF('[3]2.报价结算清单'!$F$2:$F$578,$A355,'[3]2.报价结算清单'!$N$2:$N$578)</f>
        <v>#VALUE!</v>
      </c>
      <c r="I355" s="20" t="e">
        <f>SUMIF('[3]2.报价结算清单'!$F$2:$F$578,A355,'[3]2.报价结算清单'!$P$2:$P$578)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SUMIF('[3]2.报价结算清单'!$F$2:$F$578,$A356,'[3]2.报价结算清单'!$L$2:$L$578)</f>
        <v>#VALUE!</v>
      </c>
      <c r="H356" s="17" t="e">
        <f>SUMIF('[3]2.报价结算清单'!$F$2:$F$578,$A356,'[3]2.报价结算清单'!$N$2:$N$578)</f>
        <v>#VALUE!</v>
      </c>
      <c r="I356" s="20" t="e">
        <f>SUMIF('[3]2.报价结算清单'!$F$2:$F$578,A356,'[3]2.报价结算清单'!$P$2:$P$578)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SUMIF('[3]2.报价结算清单'!$F$2:$F$578,$A357,'[3]2.报价结算清单'!$L$2:$L$578)</f>
        <v>#VALUE!</v>
      </c>
      <c r="H357" s="17" t="e">
        <f>SUMIF('[3]2.报价结算清单'!$F$2:$F$578,$A357,'[3]2.报价结算清单'!$N$2:$N$578)</f>
        <v>#VALUE!</v>
      </c>
      <c r="I357" s="20" t="e">
        <f>SUMIF('[3]2.报价结算清单'!$F$2:$F$578,A357,'[3]2.报价结算清单'!$P$2:$P$578)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SUMIF('[3]2.报价结算清单'!$F$2:$F$578,$A358,'[3]2.报价结算清单'!$L$2:$L$578)</f>
        <v>#VALUE!</v>
      </c>
      <c r="H358" s="17" t="e">
        <f>SUMIF('[3]2.报价结算清单'!$F$2:$F$578,$A358,'[3]2.报价结算清单'!$N$2:$N$578)</f>
        <v>#VALUE!</v>
      </c>
      <c r="I358" s="20" t="e">
        <f>SUMIF('[3]2.报价结算清单'!$F$2:$F$578,A358,'[3]2.报价结算清单'!$P$2:$P$578)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SUMIF('[3]2.报价结算清单'!$F$2:$F$578,$A359,'[3]2.报价结算清单'!$L$2:$L$578)</f>
        <v>#VALUE!</v>
      </c>
      <c r="H359" s="17" t="e">
        <f>SUMIF('[3]2.报价结算清单'!$F$2:$F$578,$A359,'[3]2.报价结算清单'!$N$2:$N$578)</f>
        <v>#VALUE!</v>
      </c>
      <c r="I359" s="20" t="e">
        <f>SUMIF('[3]2.报价结算清单'!$F$2:$F$578,A359,'[3]2.报价结算清单'!$P$2:$P$578)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SUMIF('[3]2.报价结算清单'!$F$2:$F$578,$A360,'[3]2.报价结算清单'!$L$2:$L$578)</f>
        <v>#VALUE!</v>
      </c>
      <c r="H360" s="17" t="e">
        <f>SUMIF('[3]2.报价结算清单'!$F$2:$F$578,$A360,'[3]2.报价结算清单'!$N$2:$N$578)</f>
        <v>#VALUE!</v>
      </c>
      <c r="I360" s="20" t="e">
        <f>SUMIF('[3]2.报价结算清单'!$F$2:$F$578,A360,'[3]2.报价结算清单'!$P$2:$P$578)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SUMIF('[3]2.报价结算清单'!$F$2:$F$578,$A361,'[3]2.报价结算清单'!$L$2:$L$578)</f>
        <v>#VALUE!</v>
      </c>
      <c r="H361" s="17" t="e">
        <f>SUMIF('[3]2.报价结算清单'!$F$2:$F$578,$A361,'[3]2.报价结算清单'!$N$2:$N$578)</f>
        <v>#VALUE!</v>
      </c>
      <c r="I361" s="20" t="e">
        <f>SUMIF('[3]2.报价结算清单'!$F$2:$F$578,A361,'[3]2.报价结算清单'!$P$2:$P$578)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SUMIF('[3]2.报价结算清单'!$F$2:$F$578,$A362,'[3]2.报价结算清单'!$L$2:$L$578)</f>
        <v>#VALUE!</v>
      </c>
      <c r="H362" s="17" t="e">
        <f>SUMIF('[3]2.报价结算清单'!$F$2:$F$578,$A362,'[3]2.报价结算清单'!$N$2:$N$578)</f>
        <v>#VALUE!</v>
      </c>
      <c r="I362" s="20" t="e">
        <f>SUMIF('[3]2.报价结算清单'!$F$2:$F$578,A362,'[3]2.报价结算清单'!$P$2:$P$578)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SUMIF('[3]2.报价结算清单'!$F$2:$F$578,$A363,'[3]2.报价结算清单'!$L$2:$L$578)</f>
        <v>#VALUE!</v>
      </c>
      <c r="H363" s="17" t="e">
        <f>SUMIF('[3]2.报价结算清单'!$F$2:$F$578,$A363,'[3]2.报价结算清单'!$N$2:$N$578)</f>
        <v>#VALUE!</v>
      </c>
      <c r="I363" s="20" t="e">
        <f>SUMIF('[3]2.报价结算清单'!$F$2:$F$578,A363,'[3]2.报价结算清单'!$P$2:$P$578)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SUMIF('[3]2.报价结算清单'!$F$2:$F$578,$A364,'[3]2.报价结算清单'!$L$2:$L$578)</f>
        <v>#VALUE!</v>
      </c>
      <c r="H364" s="17" t="e">
        <f>SUMIF('[3]2.报价结算清单'!$F$2:$F$578,$A364,'[3]2.报价结算清单'!$N$2:$N$578)</f>
        <v>#VALUE!</v>
      </c>
      <c r="I364" s="20" t="e">
        <f>SUMIF('[3]2.报价结算清单'!$F$2:$F$578,A364,'[3]2.报价结算清单'!$P$2:$P$578)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SUMIF('[3]2.报价结算清单'!$F$2:$F$578,$A365,'[3]2.报价结算清单'!$L$2:$L$578)</f>
        <v>#VALUE!</v>
      </c>
      <c r="H365" s="17" t="e">
        <f>SUMIF('[3]2.报价结算清单'!$F$2:$F$578,$A365,'[3]2.报价结算清单'!$N$2:$N$578)</f>
        <v>#VALUE!</v>
      </c>
      <c r="I365" s="20" t="e">
        <f>SUMIF('[3]2.报价结算清单'!$F$2:$F$578,A365,'[3]2.报价结算清单'!$P$2:$P$578)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SUMIF('[3]2.报价结算清单'!$F$2:$F$578,$A366,'[3]2.报价结算清单'!$L$2:$L$578)</f>
        <v>#VALUE!</v>
      </c>
      <c r="H366" s="17" t="e">
        <f>SUMIF('[3]2.报价结算清单'!$F$2:$F$578,$A366,'[3]2.报价结算清单'!$N$2:$N$578)</f>
        <v>#VALUE!</v>
      </c>
      <c r="I366" s="20" t="e">
        <f>SUMIF('[3]2.报价结算清单'!$F$2:$F$578,A366,'[3]2.报价结算清单'!$P$2:$P$578)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SUMIF('[3]2.报价结算清单'!$F$2:$F$578,$A367,'[3]2.报价结算清单'!$L$2:$L$578)</f>
        <v>#VALUE!</v>
      </c>
      <c r="H367" s="17" t="e">
        <f>SUMIF('[3]2.报价结算清单'!$F$2:$F$578,$A367,'[3]2.报价结算清单'!$N$2:$N$578)</f>
        <v>#VALUE!</v>
      </c>
      <c r="I367" s="20" t="e">
        <f>SUMIF('[3]2.报价结算清单'!$F$2:$F$578,A367,'[3]2.报价结算清单'!$P$2:$P$578)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SUMIF('[3]2.报价结算清单'!$F$2:$F$578,$A368,'[3]2.报价结算清单'!$L$2:$L$578)</f>
        <v>#VALUE!</v>
      </c>
      <c r="H368" s="17" t="e">
        <f>SUMIF('[3]2.报价结算清单'!$F$2:$F$578,$A368,'[3]2.报价结算清单'!$N$2:$N$578)</f>
        <v>#VALUE!</v>
      </c>
      <c r="I368" s="20" t="e">
        <f>SUMIF('[3]2.报价结算清单'!$F$2:$F$578,A368,'[3]2.报价结算清单'!$P$2:$P$578)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SUMIF('[3]2.报价结算清单'!$F$2:$F$578,$A369,'[3]2.报价结算清单'!$L$2:$L$578)</f>
        <v>#VALUE!</v>
      </c>
      <c r="H369" s="17" t="e">
        <f>SUMIF('[3]2.报价结算清单'!$F$2:$F$578,$A369,'[3]2.报价结算清单'!$N$2:$N$578)</f>
        <v>#VALUE!</v>
      </c>
      <c r="I369" s="20" t="e">
        <f>SUMIF('[3]2.报价结算清单'!$F$2:$F$578,A369,'[3]2.报价结算清单'!$P$2:$P$578)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SUMIF('[3]2.报价结算清单'!$F$2:$F$578,$A370,'[3]2.报价结算清单'!$L$2:$L$578)</f>
        <v>#VALUE!</v>
      </c>
      <c r="H370" s="17" t="e">
        <f>SUMIF('[3]2.报价结算清单'!$F$2:$F$578,$A370,'[3]2.报价结算清单'!$N$2:$N$578)</f>
        <v>#VALUE!</v>
      </c>
      <c r="I370" s="20" t="e">
        <f>SUMIF('[3]2.报价结算清单'!$F$2:$F$578,A370,'[3]2.报价结算清单'!$P$2:$P$578)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SUMIF('[3]2.报价结算清单'!$F$2:$F$578,$A371,'[3]2.报价结算清单'!$L$2:$L$578)</f>
        <v>#VALUE!</v>
      </c>
      <c r="H371" s="17" t="e">
        <f>SUMIF('[3]2.报价结算清单'!$F$2:$F$578,$A371,'[3]2.报价结算清单'!$N$2:$N$578)</f>
        <v>#VALUE!</v>
      </c>
      <c r="I371" s="20" t="e">
        <f>SUMIF('[3]2.报价结算清单'!$F$2:$F$578,A371,'[3]2.报价结算清单'!$P$2:$P$578)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SUMIF('[3]2.报价结算清单'!$F$2:$F$578,$A372,'[3]2.报价结算清单'!$L$2:$L$578)</f>
        <v>#VALUE!</v>
      </c>
      <c r="H372" s="17" t="e">
        <f>SUMIF('[3]2.报价结算清单'!$F$2:$F$578,$A372,'[3]2.报价结算清单'!$N$2:$N$578)</f>
        <v>#VALUE!</v>
      </c>
      <c r="I372" s="20" t="e">
        <f>SUMIF('[3]2.报价结算清单'!$F$2:$F$578,A372,'[3]2.报价结算清单'!$P$2:$P$578)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SUMIF('[3]2.报价结算清单'!$F$2:$F$578,$A373,'[3]2.报价结算清单'!$L$2:$L$578)</f>
        <v>#VALUE!</v>
      </c>
      <c r="H373" s="17" t="e">
        <f>SUMIF('[3]2.报价结算清单'!$F$2:$F$578,$A373,'[3]2.报价结算清单'!$N$2:$N$578)</f>
        <v>#VALUE!</v>
      </c>
      <c r="I373" s="20" t="e">
        <f>SUMIF('[3]2.报价结算清单'!$F$2:$F$578,A373,'[3]2.报价结算清单'!$P$2:$P$578)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SUMIF('[3]2.报价结算清单'!$F$2:$F$578,$A374,'[3]2.报价结算清单'!$L$2:$L$578)</f>
        <v>#VALUE!</v>
      </c>
      <c r="H374" s="17" t="e">
        <f>SUMIF('[3]2.报价结算清单'!$F$2:$F$578,$A374,'[3]2.报价结算清单'!$N$2:$N$578)</f>
        <v>#VALUE!</v>
      </c>
      <c r="I374" s="20" t="e">
        <f>SUMIF('[3]2.报价结算清单'!$F$2:$F$578,A374,'[3]2.报价结算清单'!$P$2:$P$578)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SUMIF('[3]2.报价结算清单'!$F$2:$F$578,$A375,'[3]2.报价结算清单'!$L$2:$L$578)</f>
        <v>#VALUE!</v>
      </c>
      <c r="H375" s="17" t="e">
        <f>SUMIF('[3]2.报价结算清单'!$F$2:$F$578,$A375,'[3]2.报价结算清单'!$N$2:$N$578)</f>
        <v>#VALUE!</v>
      </c>
      <c r="I375" s="20" t="e">
        <f>SUMIF('[3]2.报价结算清单'!$F$2:$F$578,A375,'[3]2.报价结算清单'!$P$2:$P$578)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SUMIF('[3]2.报价结算清单'!$F$2:$F$578,$A376,'[3]2.报价结算清单'!$L$2:$L$578)</f>
        <v>#VALUE!</v>
      </c>
      <c r="H376" s="17" t="e">
        <f>SUMIF('[3]2.报价结算清单'!$F$2:$F$578,$A376,'[3]2.报价结算清单'!$N$2:$N$578)</f>
        <v>#VALUE!</v>
      </c>
      <c r="I376" s="20" t="e">
        <f>SUMIF('[3]2.报价结算清单'!$F$2:$F$578,A376,'[3]2.报价结算清单'!$P$2:$P$578)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SUMIF('[3]2.报价结算清单'!$F$2:$F$578,$A377,'[3]2.报价结算清单'!$L$2:$L$578)</f>
        <v>#VALUE!</v>
      </c>
      <c r="H377" s="17" t="e">
        <f>SUMIF('[3]2.报价结算清单'!$F$2:$F$578,$A377,'[3]2.报价结算清单'!$N$2:$N$578)</f>
        <v>#VALUE!</v>
      </c>
      <c r="I377" s="20" t="e">
        <f>SUMIF('[3]2.报价结算清单'!$F$2:$F$578,A377,'[3]2.报价结算清单'!$P$2:$P$578)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SUMIF('[3]2.报价结算清单'!$F$2:$F$578,$A378,'[3]2.报价结算清单'!$L$2:$L$578)</f>
        <v>#VALUE!</v>
      </c>
      <c r="H378" s="17" t="e">
        <f>SUMIF('[3]2.报价结算清单'!$F$2:$F$578,$A378,'[3]2.报价结算清单'!$N$2:$N$578)</f>
        <v>#VALUE!</v>
      </c>
      <c r="I378" s="20" t="e">
        <f>SUMIF('[3]2.报价结算清单'!$F$2:$F$578,A378,'[3]2.报价结算清单'!$P$2:$P$578)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SUMIF('[3]2.报价结算清单'!$F$2:$F$578,$A379,'[3]2.报价结算清单'!$L$2:$L$578)</f>
        <v>#VALUE!</v>
      </c>
      <c r="H379" s="17" t="e">
        <f>SUMIF('[3]2.报价结算清单'!$F$2:$F$578,$A379,'[3]2.报价结算清单'!$N$2:$N$578)</f>
        <v>#VALUE!</v>
      </c>
      <c r="I379" s="20" t="e">
        <f>SUMIF('[3]2.报价结算清单'!$F$2:$F$578,A379,'[3]2.报价结算清单'!$P$2:$P$578)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SUMIF('[3]2.报价结算清单'!$F$2:$F$578,$A380,'[3]2.报价结算清单'!$L$2:$L$578)</f>
        <v>#VALUE!</v>
      </c>
      <c r="H380" s="17" t="e">
        <f>SUMIF('[3]2.报价结算清单'!$F$2:$F$578,$A380,'[3]2.报价结算清单'!$N$2:$N$578)</f>
        <v>#VALUE!</v>
      </c>
      <c r="I380" s="20" t="e">
        <f>SUMIF('[3]2.报价结算清单'!$F$2:$F$578,A380,'[3]2.报价结算清单'!$P$2:$P$578)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SUMIF('[3]2.报价结算清单'!$F$2:$F$578,$A381,'[3]2.报价结算清单'!$L$2:$L$578)</f>
        <v>#VALUE!</v>
      </c>
      <c r="H381" s="17" t="e">
        <f>SUMIF('[3]2.报价结算清单'!$F$2:$F$578,$A381,'[3]2.报价结算清单'!$N$2:$N$578)</f>
        <v>#VALUE!</v>
      </c>
      <c r="I381" s="20" t="e">
        <f>SUMIF('[3]2.报价结算清单'!$F$2:$F$578,A381,'[3]2.报价结算清单'!$P$2:$P$578)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SUMIF('[3]2.报价结算清单'!$F$2:$F$578,$A382,'[3]2.报价结算清单'!$L$2:$L$578)</f>
        <v>#VALUE!</v>
      </c>
      <c r="H382" s="17" t="e">
        <f>SUMIF('[3]2.报价结算清单'!$F$2:$F$578,$A382,'[3]2.报价结算清单'!$N$2:$N$578)</f>
        <v>#VALUE!</v>
      </c>
      <c r="I382" s="20" t="e">
        <f>SUMIF('[3]2.报价结算清单'!$F$2:$F$578,A382,'[3]2.报价结算清单'!$P$2:$P$578)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SUMIF('[3]2.报价结算清单'!$F$2:$F$578,$A383,'[3]2.报价结算清单'!$L$2:$L$578)</f>
        <v>#VALUE!</v>
      </c>
      <c r="H383" s="17" t="e">
        <f>SUMIF('[3]2.报价结算清单'!$F$2:$F$578,$A383,'[3]2.报价结算清单'!$N$2:$N$578)</f>
        <v>#VALUE!</v>
      </c>
      <c r="I383" s="20" t="e">
        <f>SUMIF('[3]2.报价结算清单'!$F$2:$F$578,A383,'[3]2.报价结算清单'!$P$2:$P$578)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SUMIF('[3]2.报价结算清单'!$F$2:$F$578,$A384,'[3]2.报价结算清单'!$L$2:$L$578)</f>
        <v>#VALUE!</v>
      </c>
      <c r="H384" s="17" t="e">
        <f>SUMIF('[3]2.报价结算清单'!$F$2:$F$578,$A384,'[3]2.报价结算清单'!$N$2:$N$578)</f>
        <v>#VALUE!</v>
      </c>
      <c r="I384" s="20" t="e">
        <f>SUMIF('[3]2.报价结算清单'!$F$2:$F$578,A384,'[3]2.报价结算清单'!$P$2:$P$578)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SUMIF('[3]2.报价结算清单'!$F$2:$F$578,$A385,'[3]2.报价结算清单'!$L$2:$L$578)</f>
        <v>#VALUE!</v>
      </c>
      <c r="H385" s="17" t="e">
        <f>SUMIF('[3]2.报价结算清单'!$F$2:$F$578,$A385,'[3]2.报价结算清单'!$N$2:$N$578)</f>
        <v>#VALUE!</v>
      </c>
      <c r="I385" s="20" t="e">
        <f>SUMIF('[3]2.报价结算清单'!$F$2:$F$578,A385,'[3]2.报价结算清单'!$P$2:$P$578)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SUMIF('[3]2.报价结算清单'!$F$2:$F$578,$A386,'[3]2.报价结算清单'!$L$2:$L$578)</f>
        <v>#VALUE!</v>
      </c>
      <c r="H386" s="17" t="e">
        <f>SUMIF('[3]2.报价结算清单'!$F$2:$F$578,$A386,'[3]2.报价结算清单'!$N$2:$N$578)</f>
        <v>#VALUE!</v>
      </c>
      <c r="I386" s="20" t="e">
        <f>SUMIF('[3]2.报价结算清单'!$F$2:$F$578,A386,'[3]2.报价结算清单'!$P$2:$P$578)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SUMIF('[3]2.报价结算清单'!$F$2:$F$578,$A387,'[3]2.报价结算清单'!$L$2:$L$578)</f>
        <v>#VALUE!</v>
      </c>
      <c r="H387" s="17" t="e">
        <f>SUMIF('[3]2.报价结算清单'!$F$2:$F$578,$A387,'[3]2.报价结算清单'!$N$2:$N$578)</f>
        <v>#VALUE!</v>
      </c>
      <c r="I387" s="20" t="e">
        <f>SUMIF('[3]2.报价结算清单'!$F$2:$F$578,A387,'[3]2.报价结算清单'!$P$2:$P$578)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SUMIF('[3]2.报价结算清单'!$F$2:$F$578,$A388,'[3]2.报价结算清单'!$L$2:$L$578)</f>
        <v>#VALUE!</v>
      </c>
      <c r="H388" s="17" t="e">
        <f>SUMIF('[3]2.报价结算清单'!$F$2:$F$578,$A388,'[3]2.报价结算清单'!$N$2:$N$578)</f>
        <v>#VALUE!</v>
      </c>
      <c r="I388" s="20" t="e">
        <f>SUMIF('[3]2.报价结算清单'!$F$2:$F$578,A388,'[3]2.报价结算清单'!$P$2:$P$578)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SUMIF('[3]2.报价结算清单'!$F$2:$F$578,$A389,'[3]2.报价结算清单'!$L$2:$L$578)</f>
        <v>#VALUE!</v>
      </c>
      <c r="H389" s="17" t="e">
        <f>SUMIF('[3]2.报价结算清单'!$F$2:$F$578,$A389,'[3]2.报价结算清单'!$N$2:$N$578)</f>
        <v>#VALUE!</v>
      </c>
      <c r="I389" s="20" t="e">
        <f>SUMIF('[3]2.报价结算清单'!$F$2:$F$578,A389,'[3]2.报价结算清单'!$P$2:$P$578)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SUMIF('[3]2.报价结算清单'!$F$2:$F$578,$A390,'[3]2.报价结算清单'!$L$2:$L$578)</f>
        <v>#VALUE!</v>
      </c>
      <c r="H390" s="17" t="e">
        <f>SUMIF('[3]2.报价结算清单'!$F$2:$F$578,$A390,'[3]2.报价结算清单'!$N$2:$N$578)</f>
        <v>#VALUE!</v>
      </c>
      <c r="I390" s="20" t="e">
        <f>SUMIF('[3]2.报价结算清单'!$F$2:$F$578,A390,'[3]2.报价结算清单'!$P$2:$P$578)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SUMIF('[3]2.报价结算清单'!$F$2:$F$578,$A391,'[3]2.报价结算清单'!$L$2:$L$578)</f>
        <v>#VALUE!</v>
      </c>
      <c r="H391" s="17" t="e">
        <f>SUMIF('[3]2.报价结算清单'!$F$2:$F$578,$A391,'[3]2.报价结算清单'!$N$2:$N$578)</f>
        <v>#VALUE!</v>
      </c>
      <c r="I391" s="20" t="e">
        <f>SUMIF('[3]2.报价结算清单'!$F$2:$F$578,A391,'[3]2.报价结算清单'!$P$2:$P$578)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SUMIF('[3]2.报价结算清单'!$F$2:$F$578,$A392,'[3]2.报价结算清单'!$L$2:$L$578)</f>
        <v>#VALUE!</v>
      </c>
      <c r="H392" s="17" t="e">
        <f>SUMIF('[3]2.报价结算清单'!$F$2:$F$578,$A392,'[3]2.报价结算清单'!$N$2:$N$578)</f>
        <v>#VALUE!</v>
      </c>
      <c r="I392" s="20" t="e">
        <f>SUMIF('[3]2.报价结算清单'!$F$2:$F$578,A392,'[3]2.报价结算清单'!$P$2:$P$578)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SUMIF('[3]2.报价结算清单'!$F$2:$F$578,$A393,'[3]2.报价结算清单'!$L$2:$L$578)</f>
        <v>#VALUE!</v>
      </c>
      <c r="H393" s="17" t="e">
        <f>SUMIF('[3]2.报价结算清单'!$F$2:$F$578,$A393,'[3]2.报价结算清单'!$N$2:$N$578)</f>
        <v>#VALUE!</v>
      </c>
      <c r="I393" s="20" t="e">
        <f>SUMIF('[3]2.报价结算清单'!$F$2:$F$578,A393,'[3]2.报价结算清单'!$P$2:$P$578)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SUMIF('[3]2.报价结算清单'!$F$2:$F$578,$A394,'[3]2.报价结算清单'!$L$2:$L$578)</f>
        <v>#VALUE!</v>
      </c>
      <c r="H394" s="17" t="e">
        <f>SUMIF('[3]2.报价结算清单'!$F$2:$F$578,$A394,'[3]2.报价结算清单'!$N$2:$N$578)</f>
        <v>#VALUE!</v>
      </c>
      <c r="I394" s="20" t="e">
        <f>SUMIF('[3]2.报价结算清单'!$F$2:$F$578,A394,'[3]2.报价结算清单'!$P$2:$P$578)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SUMIF('[3]2.报价结算清单'!$F$2:$F$578,$A395,'[3]2.报价结算清单'!$L$2:$L$578)</f>
        <v>#VALUE!</v>
      </c>
      <c r="H395" s="17" t="e">
        <f>SUMIF('[3]2.报价结算清单'!$F$2:$F$578,$A395,'[3]2.报价结算清单'!$N$2:$N$578)</f>
        <v>#VALUE!</v>
      </c>
      <c r="I395" s="20" t="e">
        <f>SUMIF('[3]2.报价结算清单'!$F$2:$F$578,A395,'[3]2.报价结算清单'!$P$2:$P$578)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SUMIF('[3]2.报价结算清单'!$F$2:$F$578,$A396,'[3]2.报价结算清单'!$L$2:$L$578)</f>
        <v>#VALUE!</v>
      </c>
      <c r="H396" s="17" t="e">
        <f>SUMIF('[3]2.报价结算清单'!$F$2:$F$578,$A396,'[3]2.报价结算清单'!$N$2:$N$578)</f>
        <v>#VALUE!</v>
      </c>
      <c r="I396" s="20" t="e">
        <f>SUMIF('[3]2.报价结算清单'!$F$2:$F$578,A396,'[3]2.报价结算清单'!$P$2:$P$578)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SUMIF('[3]2.报价结算清单'!$F$2:$F$578,$A397,'[3]2.报价结算清单'!$L$2:$L$578)</f>
        <v>#VALUE!</v>
      </c>
      <c r="H397" s="17" t="e">
        <f>SUMIF('[3]2.报价结算清单'!$F$2:$F$578,$A397,'[3]2.报价结算清单'!$N$2:$N$578)</f>
        <v>#VALUE!</v>
      </c>
      <c r="I397" s="20" t="e">
        <f>SUMIF('[3]2.报价结算清单'!$F$2:$F$578,A397,'[3]2.报价结算清单'!$P$2:$P$578)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SUMIF('[3]2.报价结算清单'!$F$2:$F$578,$A398,'[3]2.报价结算清单'!$L$2:$L$578)</f>
        <v>#VALUE!</v>
      </c>
      <c r="H398" s="17" t="e">
        <f>SUMIF('[3]2.报价结算清单'!$F$2:$F$578,$A398,'[3]2.报价结算清单'!$N$2:$N$578)</f>
        <v>#VALUE!</v>
      </c>
      <c r="I398" s="20" t="e">
        <f>SUMIF('[3]2.报价结算清单'!$F$2:$F$578,A398,'[3]2.报价结算清单'!$P$2:$P$578)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SUMIF('[3]2.报价结算清单'!$F$2:$F$578,$A399,'[3]2.报价结算清单'!$L$2:$L$578)</f>
        <v>#VALUE!</v>
      </c>
      <c r="H399" s="17" t="e">
        <f>SUMIF('[3]2.报价结算清单'!$F$2:$F$578,$A399,'[3]2.报价结算清单'!$N$2:$N$578)</f>
        <v>#VALUE!</v>
      </c>
      <c r="I399" s="20" t="e">
        <f>SUMIF('[3]2.报价结算清单'!$F$2:$F$578,A399,'[3]2.报价结算清单'!$P$2:$P$578)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SUMIF('[3]2.报价结算清单'!$F$2:$F$578,$A400,'[3]2.报价结算清单'!$L$2:$L$578)</f>
        <v>#VALUE!</v>
      </c>
      <c r="H400" s="17" t="e">
        <f>SUMIF('[3]2.报价结算清单'!$F$2:$F$578,$A400,'[3]2.报价结算清单'!$N$2:$N$578)</f>
        <v>#VALUE!</v>
      </c>
      <c r="I400" s="20" t="e">
        <f>SUMIF('[3]2.报价结算清单'!$F$2:$F$578,A400,'[3]2.报价结算清单'!$P$2:$P$578)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SUMIF('[3]2.报价结算清单'!$F$2:$F$578,$A401,'[3]2.报价结算清单'!$L$2:$L$578)</f>
        <v>#VALUE!</v>
      </c>
      <c r="H401" s="17" t="e">
        <f>SUMIF('[3]2.报价结算清单'!$F$2:$F$578,$A401,'[3]2.报价结算清单'!$N$2:$N$578)</f>
        <v>#VALUE!</v>
      </c>
      <c r="I401" s="20" t="e">
        <f>SUMIF('[3]2.报价结算清单'!$F$2:$F$578,A401,'[3]2.报价结算清单'!$P$2:$P$578)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SUMIF('[3]2.报价结算清单'!$F$2:$F$578,$A402,'[3]2.报价结算清单'!$L$2:$L$578)</f>
        <v>#VALUE!</v>
      </c>
      <c r="H402" s="17" t="e">
        <f>SUMIF('[3]2.报价结算清单'!$F$2:$F$578,$A402,'[3]2.报价结算清单'!$N$2:$N$578)</f>
        <v>#VALUE!</v>
      </c>
      <c r="I402" s="20" t="e">
        <f>SUMIF('[3]2.报价结算清单'!$F$2:$F$578,A402,'[3]2.报价结算清单'!$P$2:$P$578)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SUMIF('[3]2.报价结算清单'!$F$2:$F$578,$A403,'[3]2.报价结算清单'!$L$2:$L$578)</f>
        <v>#VALUE!</v>
      </c>
      <c r="H403" s="17" t="e">
        <f>SUMIF('[3]2.报价结算清单'!$F$2:$F$578,$A403,'[3]2.报价结算清单'!$N$2:$N$578)</f>
        <v>#VALUE!</v>
      </c>
      <c r="I403" s="20" t="e">
        <f>SUMIF('[3]2.报价结算清单'!$F$2:$F$578,A403,'[3]2.报价结算清单'!$P$2:$P$578)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SUMIF('[3]2.报价结算清单'!$F$2:$F$578,$A404,'[3]2.报价结算清单'!$L$2:$L$578)</f>
        <v>#VALUE!</v>
      </c>
      <c r="H404" s="17" t="e">
        <f>SUMIF('[3]2.报价结算清单'!$F$2:$F$578,$A404,'[3]2.报价结算清单'!$N$2:$N$578)</f>
        <v>#VALUE!</v>
      </c>
      <c r="I404" s="20" t="e">
        <f>SUMIF('[3]2.报价结算清单'!$F$2:$F$578,A404,'[3]2.报价结算清单'!$P$2:$P$578)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SUMIF('[3]2.报价结算清单'!$F$2:$F$578,$A405,'[3]2.报价结算清单'!$L$2:$L$578)</f>
        <v>#VALUE!</v>
      </c>
      <c r="H405" s="17" t="e">
        <f>SUMIF('[3]2.报价结算清单'!$F$2:$F$578,$A405,'[3]2.报价结算清单'!$N$2:$N$578)</f>
        <v>#VALUE!</v>
      </c>
      <c r="I405" s="20" t="e">
        <f>SUMIF('[3]2.报价结算清单'!$F$2:$F$578,A405,'[3]2.报价结算清单'!$P$2:$P$578)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SUMIF('[3]2.报价结算清单'!$F$2:$F$578,$A406,'[3]2.报价结算清单'!$L$2:$L$578)</f>
        <v>#VALUE!</v>
      </c>
      <c r="H406" s="17" t="e">
        <f>SUMIF('[3]2.报价结算清单'!$F$2:$F$578,$A406,'[3]2.报价结算清单'!$N$2:$N$578)</f>
        <v>#VALUE!</v>
      </c>
      <c r="I406" s="20" t="e">
        <f>SUMIF('[3]2.报价结算清单'!$F$2:$F$578,A406,'[3]2.报价结算清单'!$P$2:$P$578)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SUMIF('[3]2.报价结算清单'!$F$2:$F$578,$A407,'[3]2.报价结算清单'!$L$2:$L$578)</f>
        <v>#VALUE!</v>
      </c>
      <c r="H407" s="17" t="e">
        <f>SUMIF('[3]2.报价结算清单'!$F$2:$F$578,$A407,'[3]2.报价结算清单'!$N$2:$N$578)</f>
        <v>#VALUE!</v>
      </c>
      <c r="I407" s="20" t="e">
        <f>SUMIF('[3]2.报价结算清单'!$F$2:$F$578,A407,'[3]2.报价结算清单'!$P$2:$P$578)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SUMIF('[3]2.报价结算清单'!$F$2:$F$578,$A408,'[3]2.报价结算清单'!$L$2:$L$578)</f>
        <v>#VALUE!</v>
      </c>
      <c r="H408" s="17" t="e">
        <f>SUMIF('[3]2.报价结算清单'!$F$2:$F$578,$A408,'[3]2.报价结算清单'!$N$2:$N$578)</f>
        <v>#VALUE!</v>
      </c>
      <c r="I408" s="20" t="e">
        <f>SUMIF('[3]2.报价结算清单'!$F$2:$F$578,A408,'[3]2.报价结算清单'!$P$2:$P$578)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SUMIF('[3]2.报价结算清单'!$F$2:$F$578,$A409,'[3]2.报价结算清单'!$L$2:$L$578)</f>
        <v>#VALUE!</v>
      </c>
      <c r="H409" s="17" t="e">
        <f>SUMIF('[3]2.报价结算清单'!$F$2:$F$578,$A409,'[3]2.报价结算清单'!$N$2:$N$578)</f>
        <v>#VALUE!</v>
      </c>
      <c r="I409" s="20" t="e">
        <f>SUMIF('[3]2.报价结算清单'!$F$2:$F$578,A409,'[3]2.报价结算清单'!$P$2:$P$578)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SUMIF('[3]2.报价结算清单'!$F$2:$F$578,$A410,'[3]2.报价结算清单'!$L$2:$L$578)</f>
        <v>#VALUE!</v>
      </c>
      <c r="H410" s="17" t="e">
        <f>SUMIF('[3]2.报价结算清单'!$F$2:$F$578,$A410,'[3]2.报价结算清单'!$N$2:$N$578)</f>
        <v>#VALUE!</v>
      </c>
      <c r="I410" s="20" t="e">
        <f>SUMIF('[3]2.报价结算清单'!$F$2:$F$578,A410,'[3]2.报价结算清单'!$P$2:$P$578)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SUMIF('[3]2.报价结算清单'!$F$2:$F$578,$A411,'[3]2.报价结算清单'!$L$2:$L$578)</f>
        <v>#VALUE!</v>
      </c>
      <c r="H411" s="17" t="e">
        <f>SUMIF('[3]2.报价结算清单'!$F$2:$F$578,$A411,'[3]2.报价结算清单'!$N$2:$N$578)</f>
        <v>#VALUE!</v>
      </c>
      <c r="I411" s="20" t="e">
        <f>SUMIF('[3]2.报价结算清单'!$F$2:$F$578,A411,'[3]2.报价结算清单'!$P$2:$P$578)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SUMIF('[3]2.报价结算清单'!$F$2:$F$578,$A412,'[3]2.报价结算清单'!$L$2:$L$578)</f>
        <v>#VALUE!</v>
      </c>
      <c r="H412" s="17" t="e">
        <f>SUMIF('[3]2.报价结算清单'!$F$2:$F$578,$A412,'[3]2.报价结算清单'!$N$2:$N$578)</f>
        <v>#VALUE!</v>
      </c>
      <c r="I412" s="20" t="e">
        <f>SUMIF('[3]2.报价结算清单'!$F$2:$F$578,A412,'[3]2.报价结算清单'!$P$2:$P$578)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SUMIF('[3]2.报价结算清单'!$F$2:$F$578,$A413,'[3]2.报价结算清单'!$L$2:$L$578)</f>
        <v>#VALUE!</v>
      </c>
      <c r="H413" s="17" t="e">
        <f>SUMIF('[3]2.报价结算清单'!$F$2:$F$578,$A413,'[3]2.报价结算清单'!$N$2:$N$578)</f>
        <v>#VALUE!</v>
      </c>
      <c r="I413" s="20" t="e">
        <f>SUMIF('[3]2.报价结算清单'!$F$2:$F$578,A413,'[3]2.报价结算清单'!$P$2:$P$578)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SUMIF('[3]2.报价结算清单'!$F$2:$F$578,$A414,'[3]2.报价结算清单'!$L$2:$L$578)</f>
        <v>#VALUE!</v>
      </c>
      <c r="H414" s="17" t="e">
        <f>SUMIF('[3]2.报价结算清单'!$F$2:$F$578,$A414,'[3]2.报价结算清单'!$N$2:$N$578)</f>
        <v>#VALUE!</v>
      </c>
      <c r="I414" s="20" t="e">
        <f>SUMIF('[3]2.报价结算清单'!$F$2:$F$578,A414,'[3]2.报价结算清单'!$P$2:$P$578)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SUMIF('[3]2.报价结算清单'!$F$2:$F$578,$A415,'[3]2.报价结算清单'!$L$2:$L$578)</f>
        <v>#VALUE!</v>
      </c>
      <c r="H415" s="17" t="e">
        <f>SUMIF('[3]2.报价结算清单'!$F$2:$F$578,$A415,'[3]2.报价结算清单'!$N$2:$N$578)</f>
        <v>#VALUE!</v>
      </c>
      <c r="I415" s="20" t="e">
        <f>SUMIF('[3]2.报价结算清单'!$F$2:$F$578,A415,'[3]2.报价结算清单'!$P$2:$P$578)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SUMIF('[3]2.报价结算清单'!$F$2:$F$578,$A416,'[3]2.报价结算清单'!$L$2:$L$578)</f>
        <v>#VALUE!</v>
      </c>
      <c r="H416" s="17" t="e">
        <f>SUMIF('[3]2.报价结算清单'!$F$2:$F$578,$A416,'[3]2.报价结算清单'!$N$2:$N$578)</f>
        <v>#VALUE!</v>
      </c>
      <c r="I416" s="20" t="e">
        <f>SUMIF('[3]2.报价结算清单'!$F$2:$F$578,A416,'[3]2.报价结算清单'!$P$2:$P$578)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SUMIF('[3]2.报价结算清单'!$F$2:$F$578,$A417,'[3]2.报价结算清单'!$L$2:$L$578)</f>
        <v>#VALUE!</v>
      </c>
      <c r="H417" s="17" t="e">
        <f>SUMIF('[3]2.报价结算清单'!$F$2:$F$578,$A417,'[3]2.报价结算清单'!$N$2:$N$578)</f>
        <v>#VALUE!</v>
      </c>
      <c r="I417" s="20" t="e">
        <f>SUMIF('[3]2.报价结算清单'!$F$2:$F$578,A417,'[3]2.报价结算清单'!$P$2:$P$578)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SUMIF('[3]2.报价结算清单'!$F$2:$F$578,$A418,'[3]2.报价结算清单'!$L$2:$L$578)</f>
        <v>#VALUE!</v>
      </c>
      <c r="H418" s="17" t="e">
        <f>SUMIF('[3]2.报价结算清单'!$F$2:$F$578,$A418,'[3]2.报价结算清单'!$N$2:$N$578)</f>
        <v>#VALUE!</v>
      </c>
      <c r="I418" s="20" t="e">
        <f>SUMIF('[3]2.报价结算清单'!$F$2:$F$578,A418,'[3]2.报价结算清单'!$P$2:$P$578)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SUMIF('[3]2.报价结算清单'!$F$2:$F$578,$A419,'[3]2.报价结算清单'!$L$2:$L$578)</f>
        <v>#VALUE!</v>
      </c>
      <c r="H419" s="17" t="e">
        <f>SUMIF('[3]2.报价结算清单'!$F$2:$F$578,$A419,'[3]2.报价结算清单'!$N$2:$N$578)</f>
        <v>#VALUE!</v>
      </c>
      <c r="I419" s="20" t="e">
        <f>SUMIF('[3]2.报价结算清单'!$F$2:$F$578,A419,'[3]2.报价结算清单'!$P$2:$P$578)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SUMIF('[3]2.报价结算清单'!$F$2:$F$578,$A420,'[3]2.报价结算清单'!$L$2:$L$578)</f>
        <v>#VALUE!</v>
      </c>
      <c r="H420" s="17" t="e">
        <f>SUMIF('[3]2.报价结算清单'!$F$2:$F$578,$A420,'[3]2.报价结算清单'!$N$2:$N$578)</f>
        <v>#VALUE!</v>
      </c>
      <c r="I420" s="20" t="e">
        <f>SUMIF('[3]2.报价结算清单'!$F$2:$F$578,A420,'[3]2.报价结算清单'!$P$2:$P$578)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SUMIF('[3]2.报价结算清单'!$F$2:$F$578,$A421,'[3]2.报价结算清单'!$L$2:$L$578)</f>
        <v>#VALUE!</v>
      </c>
      <c r="H421" s="17" t="e">
        <f>SUMIF('[3]2.报价结算清单'!$F$2:$F$578,$A421,'[3]2.报价结算清单'!$N$2:$N$578)</f>
        <v>#VALUE!</v>
      </c>
      <c r="I421" s="20" t="e">
        <f>SUMIF('[3]2.报价结算清单'!$F$2:$F$578,A421,'[3]2.报价结算清单'!$P$2:$P$578)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SUMIF('[3]2.报价结算清单'!$F$2:$F$578,$A422,'[3]2.报价结算清单'!$L$2:$L$578)</f>
        <v>#VALUE!</v>
      </c>
      <c r="H422" s="17" t="e">
        <f>SUMIF('[3]2.报价结算清单'!$F$2:$F$578,$A422,'[3]2.报价结算清单'!$N$2:$N$578)</f>
        <v>#VALUE!</v>
      </c>
      <c r="I422" s="20" t="e">
        <f>SUMIF('[3]2.报价结算清单'!$F$2:$F$578,A422,'[3]2.报价结算清单'!$P$2:$P$578)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SUMIF('[3]2.报价结算清单'!$F$2:$F$578,$A423,'[3]2.报价结算清单'!$L$2:$L$578)</f>
        <v>#VALUE!</v>
      </c>
      <c r="H423" s="17" t="e">
        <f>SUMIF('[3]2.报价结算清单'!$F$2:$F$578,$A423,'[3]2.报价结算清单'!$N$2:$N$578)</f>
        <v>#VALUE!</v>
      </c>
      <c r="I423" s="20" t="e">
        <f>SUMIF('[3]2.报价结算清单'!$F$2:$F$578,A423,'[3]2.报价结算清单'!$P$2:$P$578)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SUMIF('[3]2.报价结算清单'!$F$2:$F$578,$A424,'[3]2.报价结算清单'!$L$2:$L$578)</f>
        <v>#VALUE!</v>
      </c>
      <c r="H424" s="17" t="e">
        <f>SUMIF('[3]2.报价结算清单'!$F$2:$F$578,$A424,'[3]2.报价结算清单'!$N$2:$N$578)</f>
        <v>#VALUE!</v>
      </c>
      <c r="I424" s="20" t="e">
        <f>SUMIF('[3]2.报价结算清单'!$F$2:$F$578,A424,'[3]2.报价结算清单'!$P$2:$P$578)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SUMIF('[3]2.报价结算清单'!$F$2:$F$578,$A425,'[3]2.报价结算清单'!$L$2:$L$578)</f>
        <v>#VALUE!</v>
      </c>
      <c r="H425" s="17" t="e">
        <f>SUMIF('[3]2.报价结算清单'!$F$2:$F$578,$A425,'[3]2.报价结算清单'!$N$2:$N$578)</f>
        <v>#VALUE!</v>
      </c>
      <c r="I425" s="20" t="e">
        <f>SUMIF('[3]2.报价结算清单'!$F$2:$F$578,A425,'[3]2.报价结算清单'!$P$2:$P$578)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SUMIF('[3]2.报价结算清单'!$F$2:$F$578,$A426,'[3]2.报价结算清单'!$L$2:$L$578)</f>
        <v>#VALUE!</v>
      </c>
      <c r="H426" s="17" t="e">
        <f>SUMIF('[3]2.报价结算清单'!$F$2:$F$578,$A426,'[3]2.报价结算清单'!$N$2:$N$578)</f>
        <v>#VALUE!</v>
      </c>
      <c r="I426" s="20" t="e">
        <f>SUMIF('[3]2.报价结算清单'!$F$2:$F$578,A426,'[3]2.报价结算清单'!$P$2:$P$578)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SUMIF('[3]2.报价结算清单'!$F$2:$F$578,$A427,'[3]2.报价结算清单'!$L$2:$L$578)</f>
        <v>#VALUE!</v>
      </c>
      <c r="H427" s="17" t="e">
        <f>SUMIF('[3]2.报价结算清单'!$F$2:$F$578,$A427,'[3]2.报价结算清单'!$N$2:$N$578)</f>
        <v>#VALUE!</v>
      </c>
      <c r="I427" s="20" t="e">
        <f>SUMIF('[3]2.报价结算清单'!$F$2:$F$578,A427,'[3]2.报价结算清单'!$P$2:$P$578)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SUMIF('[3]2.报价结算清单'!$F$2:$F$578,$A428,'[3]2.报价结算清单'!$L$2:$L$578)</f>
        <v>#VALUE!</v>
      </c>
      <c r="H428" s="17" t="e">
        <f>SUMIF('[3]2.报价结算清单'!$F$2:$F$578,$A428,'[3]2.报价结算清单'!$N$2:$N$578)</f>
        <v>#VALUE!</v>
      </c>
      <c r="I428" s="20" t="e">
        <f>SUMIF('[3]2.报价结算清单'!$F$2:$F$578,A428,'[3]2.报价结算清单'!$P$2:$P$578)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SUMIF('[3]2.报价结算清单'!$F$2:$F$578,$A429,'[3]2.报价结算清单'!$L$2:$L$578)</f>
        <v>#VALUE!</v>
      </c>
      <c r="H429" s="17" t="e">
        <f>SUMIF('[3]2.报价结算清单'!$F$2:$F$578,$A429,'[3]2.报价结算清单'!$N$2:$N$578)</f>
        <v>#VALUE!</v>
      </c>
      <c r="I429" s="20" t="e">
        <f>SUMIF('[3]2.报价结算清单'!$F$2:$F$578,A429,'[3]2.报价结算清单'!$P$2:$P$578)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SUMIF('[3]2.报价结算清单'!$F$2:$F$578,$A430,'[3]2.报价结算清单'!$L$2:$L$578)</f>
        <v>#VALUE!</v>
      </c>
      <c r="H430" s="17" t="e">
        <f>SUMIF('[3]2.报价结算清单'!$F$2:$F$578,$A430,'[3]2.报价结算清单'!$N$2:$N$578)</f>
        <v>#VALUE!</v>
      </c>
      <c r="I430" s="20" t="e">
        <f>SUMIF('[3]2.报价结算清单'!$F$2:$F$578,A430,'[3]2.报价结算清单'!$P$2:$P$578)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SUMIF('[3]2.报价结算清单'!$F$2:$F$578,$A431,'[3]2.报价结算清单'!$L$2:$L$578)</f>
        <v>#VALUE!</v>
      </c>
      <c r="H431" s="17" t="e">
        <f>SUMIF('[3]2.报价结算清单'!$F$2:$F$578,$A431,'[3]2.报价结算清单'!$N$2:$N$578)</f>
        <v>#VALUE!</v>
      </c>
      <c r="I431" s="20" t="e">
        <f>SUMIF('[3]2.报价结算清单'!$F$2:$F$578,A431,'[3]2.报价结算清单'!$P$2:$P$578)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SUMIF('[3]2.报价结算清单'!$F$2:$F$578,$A432,'[3]2.报价结算清单'!$L$2:$L$578)</f>
        <v>#VALUE!</v>
      </c>
      <c r="H432" s="17" t="e">
        <f>SUMIF('[3]2.报价结算清单'!$F$2:$F$578,$A432,'[3]2.报价结算清单'!$N$2:$N$578)</f>
        <v>#VALUE!</v>
      </c>
      <c r="I432" s="20" t="e">
        <f>SUMIF('[3]2.报价结算清单'!$F$2:$F$578,A432,'[3]2.报价结算清单'!$P$2:$P$578)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SUMIF('[3]2.报价结算清单'!$F$2:$F$578,$A433,'[3]2.报价结算清单'!$L$2:$L$578)</f>
        <v>#VALUE!</v>
      </c>
      <c r="H433" s="17" t="e">
        <f>SUMIF('[3]2.报价结算清单'!$F$2:$F$578,$A433,'[3]2.报价结算清单'!$N$2:$N$578)</f>
        <v>#VALUE!</v>
      </c>
      <c r="I433" s="20" t="e">
        <f>SUMIF('[3]2.报价结算清单'!$F$2:$F$578,A433,'[3]2.报价结算清单'!$P$2:$P$578)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SUMIF('[3]2.报价结算清单'!$F$2:$F$578,$A434,'[3]2.报价结算清单'!$L$2:$L$578)</f>
        <v>#VALUE!</v>
      </c>
      <c r="H434" s="17" t="e">
        <f>SUMIF('[3]2.报价结算清单'!$F$2:$F$578,$A434,'[3]2.报价结算清单'!$N$2:$N$578)</f>
        <v>#VALUE!</v>
      </c>
      <c r="I434" s="20" t="e">
        <f>SUMIF('[3]2.报价结算清单'!$F$2:$F$578,A434,'[3]2.报价结算清单'!$P$2:$P$578)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SUMIF('[3]2.报价结算清单'!$F$2:$F$578,$A435,'[3]2.报价结算清单'!$L$2:$L$578)</f>
        <v>#VALUE!</v>
      </c>
      <c r="H435" s="17" t="e">
        <f>SUMIF('[3]2.报价结算清单'!$F$2:$F$578,$A435,'[3]2.报价结算清单'!$N$2:$N$578)</f>
        <v>#VALUE!</v>
      </c>
      <c r="I435" s="20" t="e">
        <f>SUMIF('[3]2.报价结算清单'!$F$2:$F$578,A435,'[3]2.报价结算清单'!$P$2:$P$578)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SUMIF('[3]2.报价结算清单'!$F$2:$F$578,$A436,'[3]2.报价结算清单'!$L$2:$L$578)</f>
        <v>#VALUE!</v>
      </c>
      <c r="H436" s="17" t="e">
        <f>SUMIF('[3]2.报价结算清单'!$F$2:$F$578,$A436,'[3]2.报价结算清单'!$N$2:$N$578)</f>
        <v>#VALUE!</v>
      </c>
      <c r="I436" s="20" t="e">
        <f>SUMIF('[3]2.报价结算清单'!$F$2:$F$578,A436,'[3]2.报价结算清单'!$P$2:$P$578)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SUMIF('[3]2.报价结算清单'!$F$2:$F$578,$A437,'[3]2.报价结算清单'!$L$2:$L$578)</f>
        <v>#VALUE!</v>
      </c>
      <c r="H437" s="17" t="e">
        <f>SUMIF('[3]2.报价结算清单'!$F$2:$F$578,$A437,'[3]2.报价结算清单'!$N$2:$N$578)</f>
        <v>#VALUE!</v>
      </c>
      <c r="I437" s="20" t="e">
        <f>SUMIF('[3]2.报价结算清单'!$F$2:$F$578,A437,'[3]2.报价结算清单'!$P$2:$P$578)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SUMIF('[3]2.报价结算清单'!$F$2:$F$578,$A438,'[3]2.报价结算清单'!$L$2:$L$578)</f>
        <v>#VALUE!</v>
      </c>
      <c r="H438" s="17" t="e">
        <f>SUMIF('[3]2.报价结算清单'!$F$2:$F$578,$A438,'[3]2.报价结算清单'!$N$2:$N$578)</f>
        <v>#VALUE!</v>
      </c>
      <c r="I438" s="20" t="e">
        <f>SUMIF('[3]2.报价结算清单'!$F$2:$F$578,A438,'[3]2.报价结算清单'!$P$2:$P$578)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SUMIF('[3]2.报价结算清单'!$F$2:$F$578,$A439,'[3]2.报价结算清单'!$L$2:$L$578)</f>
        <v>#VALUE!</v>
      </c>
      <c r="H439" s="17" t="e">
        <f>SUMIF('[3]2.报价结算清单'!$F$2:$F$578,$A439,'[3]2.报价结算清单'!$N$2:$N$578)</f>
        <v>#VALUE!</v>
      </c>
      <c r="I439" s="20" t="e">
        <f>SUMIF('[3]2.报价结算清单'!$F$2:$F$578,A439,'[3]2.报价结算清单'!$P$2:$P$578)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SUMIF('[3]2.报价结算清单'!$F$2:$F$578,$A440,'[3]2.报价结算清单'!$L$2:$L$578)</f>
        <v>#VALUE!</v>
      </c>
      <c r="H440" s="17" t="e">
        <f>SUMIF('[3]2.报价结算清单'!$F$2:$F$578,$A440,'[3]2.报价结算清单'!$N$2:$N$578)</f>
        <v>#VALUE!</v>
      </c>
      <c r="I440" s="20" t="e">
        <f>SUMIF('[3]2.报价结算清单'!$F$2:$F$578,A440,'[3]2.报价结算清单'!$P$2:$P$578)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SUMIF('[3]2.报价结算清单'!$F$2:$F$578,$A441,'[3]2.报价结算清单'!$L$2:$L$578)</f>
        <v>#VALUE!</v>
      </c>
      <c r="H441" s="17" t="e">
        <f>SUMIF('[3]2.报价结算清单'!$F$2:$F$578,$A441,'[3]2.报价结算清单'!$N$2:$N$578)</f>
        <v>#VALUE!</v>
      </c>
      <c r="I441" s="20" t="e">
        <f>SUMIF('[3]2.报价结算清单'!$F$2:$F$578,A441,'[3]2.报价结算清单'!$P$2:$P$578)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SUMIF('[3]2.报价结算清单'!$F$2:$F$578,$A442,'[3]2.报价结算清单'!$L$2:$L$578)</f>
        <v>#VALUE!</v>
      </c>
      <c r="H442" s="17" t="e">
        <f>SUMIF('[3]2.报价结算清单'!$F$2:$F$578,$A442,'[3]2.报价结算清单'!$N$2:$N$578)</f>
        <v>#VALUE!</v>
      </c>
      <c r="I442" s="20" t="e">
        <f>SUMIF('[3]2.报价结算清单'!$F$2:$F$578,A442,'[3]2.报价结算清单'!$P$2:$P$578)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SUMIF('[3]2.报价结算清单'!$F$2:$F$578,$A443,'[3]2.报价结算清单'!$L$2:$L$578)</f>
        <v>#VALUE!</v>
      </c>
      <c r="H443" s="17" t="e">
        <f>SUMIF('[3]2.报价结算清单'!$F$2:$F$578,$A443,'[3]2.报价结算清单'!$N$2:$N$578)</f>
        <v>#VALUE!</v>
      </c>
      <c r="I443" s="20" t="e">
        <f>SUMIF('[3]2.报价结算清单'!$F$2:$F$578,A443,'[3]2.报价结算清单'!$P$2:$P$578)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SUMIF('[3]2.报价结算清单'!$F$2:$F$578,$A444,'[3]2.报价结算清单'!$L$2:$L$578)</f>
        <v>#VALUE!</v>
      </c>
      <c r="H444" s="17" t="e">
        <f>SUMIF('[3]2.报价结算清单'!$F$2:$F$578,$A444,'[3]2.报价结算清单'!$N$2:$N$578)</f>
        <v>#VALUE!</v>
      </c>
      <c r="I444" s="20" t="e">
        <f>SUMIF('[3]2.报价结算清单'!$F$2:$F$578,A444,'[3]2.报价结算清单'!$P$2:$P$578)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SUMIF('[3]2.报价结算清单'!$F$2:$F$578,$A445,'[3]2.报价结算清单'!$L$2:$L$578)</f>
        <v>#VALUE!</v>
      </c>
      <c r="H445" s="17" t="e">
        <f>SUMIF('[3]2.报价结算清单'!$F$2:$F$578,$A445,'[3]2.报价结算清单'!$N$2:$N$578)</f>
        <v>#VALUE!</v>
      </c>
      <c r="I445" s="20" t="e">
        <f>SUMIF('[3]2.报价结算清单'!$F$2:$F$578,A445,'[3]2.报价结算清单'!$P$2:$P$578)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SUMIF('[3]2.报价结算清单'!$F$2:$F$578,$A446,'[3]2.报价结算清单'!$L$2:$L$578)</f>
        <v>#VALUE!</v>
      </c>
      <c r="H446" s="17" t="e">
        <f>SUMIF('[3]2.报价结算清单'!$F$2:$F$578,$A446,'[3]2.报价结算清单'!$N$2:$N$578)</f>
        <v>#VALUE!</v>
      </c>
      <c r="I446" s="20" t="e">
        <f>SUMIF('[3]2.报价结算清单'!$F$2:$F$578,A446,'[3]2.报价结算清单'!$P$2:$P$578)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SUMIF('[3]2.报价结算清单'!$F$2:$F$578,$A447,'[3]2.报价结算清单'!$L$2:$L$578)</f>
        <v>#VALUE!</v>
      </c>
      <c r="H447" s="17" t="e">
        <f>SUMIF('[3]2.报价结算清单'!$F$2:$F$578,$A447,'[3]2.报价结算清单'!$N$2:$N$578)</f>
        <v>#VALUE!</v>
      </c>
      <c r="I447" s="20" t="e">
        <f>SUMIF('[3]2.报价结算清单'!$F$2:$F$578,A447,'[3]2.报价结算清单'!$P$2:$P$578)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SUMIF('[3]2.报价结算清单'!$F$2:$F$578,$A448,'[3]2.报价结算清单'!$L$2:$L$578)</f>
        <v>#VALUE!</v>
      </c>
      <c r="H448" s="17" t="e">
        <f>SUMIF('[3]2.报价结算清单'!$F$2:$F$578,$A448,'[3]2.报价结算清单'!$N$2:$N$578)</f>
        <v>#VALUE!</v>
      </c>
      <c r="I448" s="20" t="e">
        <f>SUMIF('[3]2.报价结算清单'!$F$2:$F$578,A448,'[3]2.报价结算清单'!$P$2:$P$578)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SUMIF('[3]2.报价结算清单'!$F$2:$F$578,$A449,'[3]2.报价结算清单'!$L$2:$L$578)</f>
        <v>#VALUE!</v>
      </c>
      <c r="H449" s="17" t="e">
        <f>SUMIF('[3]2.报价结算清单'!$F$2:$F$578,$A449,'[3]2.报价结算清单'!$N$2:$N$578)</f>
        <v>#VALUE!</v>
      </c>
      <c r="I449" s="20" t="e">
        <f>SUMIF('[3]2.报价结算清单'!$F$2:$F$578,A449,'[3]2.报价结算清单'!$P$2:$P$578)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SUMIF('[3]2.报价结算清单'!$F$2:$F$578,$A450,'[3]2.报价结算清单'!$L$2:$L$578)</f>
        <v>#VALUE!</v>
      </c>
      <c r="H450" s="17" t="e">
        <f>SUMIF('[3]2.报价结算清单'!$F$2:$F$578,$A450,'[3]2.报价结算清单'!$N$2:$N$578)</f>
        <v>#VALUE!</v>
      </c>
      <c r="I450" s="20" t="e">
        <f>SUMIF('[3]2.报价结算清单'!$F$2:$F$578,A450,'[3]2.报价结算清单'!$P$2:$P$578)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SUMIF('[3]2.报价结算清单'!$F$2:$F$578,$A451,'[3]2.报价结算清单'!$L$2:$L$578)</f>
        <v>#VALUE!</v>
      </c>
      <c r="H451" s="17" t="e">
        <f>SUMIF('[3]2.报价结算清单'!$F$2:$F$578,$A451,'[3]2.报价结算清单'!$N$2:$N$578)</f>
        <v>#VALUE!</v>
      </c>
      <c r="I451" s="20" t="e">
        <f>SUMIF('[3]2.报价结算清单'!$F$2:$F$578,A451,'[3]2.报价结算清单'!$P$2:$P$578)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SUMIF('[3]2.报价结算清单'!$F$2:$F$578,$A452,'[3]2.报价结算清单'!$L$2:$L$578)</f>
        <v>#VALUE!</v>
      </c>
      <c r="H452" s="17" t="e">
        <f>SUMIF('[3]2.报价结算清单'!$F$2:$F$578,$A452,'[3]2.报价结算清单'!$N$2:$N$578)</f>
        <v>#VALUE!</v>
      </c>
      <c r="I452" s="20" t="e">
        <f>SUMIF('[3]2.报价结算清单'!$F$2:$F$578,A452,'[3]2.报价结算清单'!$P$2:$P$578)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SUMIF('[3]2.报价结算清单'!$F$2:$F$578,$A453,'[3]2.报价结算清单'!$L$2:$L$578)</f>
        <v>#VALUE!</v>
      </c>
      <c r="H453" s="17" t="e">
        <f>SUMIF('[3]2.报价结算清单'!$F$2:$F$578,$A453,'[3]2.报价结算清单'!$N$2:$N$578)</f>
        <v>#VALUE!</v>
      </c>
      <c r="I453" s="20" t="e">
        <f>SUMIF('[3]2.报价结算清单'!$F$2:$F$578,A453,'[3]2.报价结算清单'!$P$2:$P$578)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SUMIF('[3]2.报价结算清单'!$F$2:$F$578,$A454,'[3]2.报价结算清单'!$L$2:$L$578)</f>
        <v>#VALUE!</v>
      </c>
      <c r="H454" s="17" t="e">
        <f>SUMIF('[3]2.报价结算清单'!$F$2:$F$578,$A454,'[3]2.报价结算清单'!$N$2:$N$578)</f>
        <v>#VALUE!</v>
      </c>
      <c r="I454" s="20" t="e">
        <f>SUMIF('[3]2.报价结算清单'!$F$2:$F$578,A454,'[3]2.报价结算清单'!$P$2:$P$578)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SUMIF('[3]2.报价结算清单'!$F$2:$F$578,$A455,'[3]2.报价结算清单'!$L$2:$L$578)</f>
        <v>#VALUE!</v>
      </c>
      <c r="H455" s="17" t="e">
        <f>SUMIF('[3]2.报价结算清单'!$F$2:$F$578,$A455,'[3]2.报价结算清单'!$N$2:$N$578)</f>
        <v>#VALUE!</v>
      </c>
      <c r="I455" s="20" t="e">
        <f>SUMIF('[3]2.报价结算清单'!$F$2:$F$578,A455,'[3]2.报价结算清单'!$P$2:$P$578)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SUMIF('[3]2.报价结算清单'!$F$2:$F$578,$A456,'[3]2.报价结算清单'!$L$2:$L$578)</f>
        <v>#VALUE!</v>
      </c>
      <c r="H456" s="17" t="e">
        <f>SUMIF('[3]2.报价结算清单'!$F$2:$F$578,$A456,'[3]2.报价结算清单'!$N$2:$N$578)</f>
        <v>#VALUE!</v>
      </c>
      <c r="I456" s="20" t="e">
        <f>SUMIF('[3]2.报价结算清单'!$F$2:$F$578,A456,'[3]2.报价结算清单'!$P$2:$P$578)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SUMIF('[3]2.报价结算清单'!$F$2:$F$578,$A457,'[3]2.报价结算清单'!$L$2:$L$578)</f>
        <v>#VALUE!</v>
      </c>
      <c r="H457" s="17" t="e">
        <f>SUMIF('[3]2.报价结算清单'!$F$2:$F$578,$A457,'[3]2.报价结算清单'!$N$2:$N$578)</f>
        <v>#VALUE!</v>
      </c>
      <c r="I457" s="20" t="e">
        <f>SUMIF('[3]2.报价结算清单'!$F$2:$F$578,A457,'[3]2.报价结算清单'!$P$2:$P$578)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SUMIF('[3]2.报价结算清单'!$F$2:$F$578,$A458,'[3]2.报价结算清单'!$L$2:$L$578)</f>
        <v>#VALUE!</v>
      </c>
      <c r="H458" s="17" t="e">
        <f>SUMIF('[3]2.报价结算清单'!$F$2:$F$578,$A458,'[3]2.报价结算清单'!$N$2:$N$578)</f>
        <v>#VALUE!</v>
      </c>
      <c r="I458" s="20" t="e">
        <f>SUMIF('[3]2.报价结算清单'!$F$2:$F$578,A458,'[3]2.报价结算清单'!$P$2:$P$578)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SUMIF('[3]2.报价结算清单'!$F$2:$F$578,$A459,'[3]2.报价结算清单'!$L$2:$L$578)</f>
        <v>#VALUE!</v>
      </c>
      <c r="H459" s="17" t="e">
        <f>SUMIF('[3]2.报价结算清单'!$F$2:$F$578,$A459,'[3]2.报价结算清单'!$N$2:$N$578)</f>
        <v>#VALUE!</v>
      </c>
      <c r="I459" s="20" t="e">
        <f>SUMIF('[3]2.报价结算清单'!$F$2:$F$578,A459,'[3]2.报价结算清单'!$P$2:$P$578)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SUMIF('[3]2.报价结算清单'!$F$2:$F$578,$A460,'[3]2.报价结算清单'!$L$2:$L$578)</f>
        <v>#VALUE!</v>
      </c>
      <c r="H460" s="17" t="e">
        <f>SUMIF('[3]2.报价结算清单'!$F$2:$F$578,$A460,'[3]2.报价结算清单'!$N$2:$N$578)</f>
        <v>#VALUE!</v>
      </c>
      <c r="I460" s="20" t="e">
        <f>SUMIF('[3]2.报价结算清单'!$F$2:$F$578,A460,'[3]2.报价结算清单'!$P$2:$P$578)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SUMIF('[3]2.报价结算清单'!$F$2:$F$578,$A461,'[3]2.报价结算清单'!$L$2:$L$578)</f>
        <v>#VALUE!</v>
      </c>
      <c r="H461" s="17" t="e">
        <f>SUMIF('[3]2.报价结算清单'!$F$2:$F$578,$A461,'[3]2.报价结算清单'!$N$2:$N$578)</f>
        <v>#VALUE!</v>
      </c>
      <c r="I461" s="20" t="e">
        <f>SUMIF('[3]2.报价结算清单'!$F$2:$F$578,A461,'[3]2.报价结算清单'!$P$2:$P$578)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SUMIF('[3]2.报价结算清单'!$F$2:$F$578,$A462,'[3]2.报价结算清单'!$L$2:$L$578)</f>
        <v>#VALUE!</v>
      </c>
      <c r="H462" s="17" t="e">
        <f>SUMIF('[3]2.报价结算清单'!$F$2:$F$578,$A462,'[3]2.报价结算清单'!$N$2:$N$578)</f>
        <v>#VALUE!</v>
      </c>
      <c r="I462" s="20" t="e">
        <f>SUMIF('[3]2.报价结算清单'!$F$2:$F$578,A462,'[3]2.报价结算清单'!$P$2:$P$578)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SUMIF('[3]2.报价结算清单'!$F$2:$F$578,$A463,'[3]2.报价结算清单'!$L$2:$L$578)</f>
        <v>#VALUE!</v>
      </c>
      <c r="H463" s="17" t="e">
        <f>SUMIF('[3]2.报价结算清单'!$F$2:$F$578,$A463,'[3]2.报价结算清单'!$N$2:$N$578)</f>
        <v>#VALUE!</v>
      </c>
      <c r="I463" s="20" t="e">
        <f>SUMIF('[3]2.报价结算清单'!$F$2:$F$578,A463,'[3]2.报价结算清单'!$P$2:$P$578)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SUMIF('[3]2.报价结算清单'!$F$2:$F$578,$A464,'[3]2.报价结算清单'!$L$2:$L$578)</f>
        <v>#VALUE!</v>
      </c>
      <c r="H464" s="17" t="e">
        <f>SUMIF('[3]2.报价结算清单'!$F$2:$F$578,$A464,'[3]2.报价结算清单'!$N$2:$N$578)</f>
        <v>#VALUE!</v>
      </c>
      <c r="I464" s="20" t="e">
        <f>SUMIF('[3]2.报价结算清单'!$F$2:$F$578,A464,'[3]2.报价结算清单'!$P$2:$P$578)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SUMIF('[3]2.报价结算清单'!$F$2:$F$578,$A465,'[3]2.报价结算清单'!$L$2:$L$578)</f>
        <v>#VALUE!</v>
      </c>
      <c r="H465" s="17" t="e">
        <f>SUMIF('[3]2.报价结算清单'!$F$2:$F$578,$A465,'[3]2.报价结算清单'!$N$2:$N$578)</f>
        <v>#VALUE!</v>
      </c>
      <c r="I465" s="20" t="e">
        <f>SUMIF('[3]2.报价结算清单'!$F$2:$F$578,A465,'[3]2.报价结算清单'!$P$2:$P$578)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SUMIF('[3]2.报价结算清单'!$F$2:$F$578,$A466,'[3]2.报价结算清单'!$L$2:$L$578)</f>
        <v>#VALUE!</v>
      </c>
      <c r="H466" s="17" t="e">
        <f>SUMIF('[3]2.报价结算清单'!$F$2:$F$578,$A466,'[3]2.报价结算清单'!$N$2:$N$578)</f>
        <v>#VALUE!</v>
      </c>
      <c r="I466" s="20" t="e">
        <f>SUMIF('[3]2.报价结算清单'!$F$2:$F$578,A466,'[3]2.报价结算清单'!$P$2:$P$578)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SUMIF('[3]2.报价结算清单'!$F$2:$F$578,$A467,'[3]2.报价结算清单'!$L$2:$L$578)</f>
        <v>#VALUE!</v>
      </c>
      <c r="H467" s="17" t="e">
        <f>SUMIF('[3]2.报价结算清单'!$F$2:$F$578,$A467,'[3]2.报价结算清单'!$N$2:$N$578)</f>
        <v>#VALUE!</v>
      </c>
      <c r="I467" s="20" t="e">
        <f>SUMIF('[3]2.报价结算清单'!$F$2:$F$578,A467,'[3]2.报价结算清单'!$P$2:$P$578)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SUMIF('[3]2.报价结算清单'!$F$2:$F$578,$A468,'[3]2.报价结算清单'!$L$2:$L$578)</f>
        <v>#VALUE!</v>
      </c>
      <c r="H468" s="17" t="e">
        <f>SUMIF('[3]2.报价结算清单'!$F$2:$F$578,$A468,'[3]2.报价结算清单'!$N$2:$N$578)</f>
        <v>#VALUE!</v>
      </c>
      <c r="I468" s="20" t="e">
        <f>SUMIF('[3]2.报价结算清单'!$F$2:$F$578,A468,'[3]2.报价结算清单'!$P$2:$P$578)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SUMIF('[3]2.报价结算清单'!$F$2:$F$578,$A469,'[3]2.报价结算清单'!$L$2:$L$578)</f>
        <v>#VALUE!</v>
      </c>
      <c r="H469" s="17" t="e">
        <f>SUMIF('[3]2.报价结算清单'!$F$2:$F$578,$A469,'[3]2.报价结算清单'!$N$2:$N$578)</f>
        <v>#VALUE!</v>
      </c>
      <c r="I469" s="20" t="e">
        <f>SUMIF('[3]2.报价结算清单'!$F$2:$F$578,A469,'[3]2.报价结算清单'!$P$2:$P$578)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SUMIF('[3]2.报价结算清单'!$F$2:$F$578,$A470,'[3]2.报价结算清单'!$L$2:$L$578)</f>
        <v>#VALUE!</v>
      </c>
      <c r="H470" s="17" t="e">
        <f>SUMIF('[3]2.报价结算清单'!$F$2:$F$578,$A470,'[3]2.报价结算清单'!$N$2:$N$578)</f>
        <v>#VALUE!</v>
      </c>
      <c r="I470" s="20" t="e">
        <f>SUMIF('[3]2.报价结算清单'!$F$2:$F$578,A470,'[3]2.报价结算清单'!$P$2:$P$578)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SUMIF('[3]2.报价结算清单'!$F$2:$F$578,$A471,'[3]2.报价结算清单'!$L$2:$L$578)</f>
        <v>#VALUE!</v>
      </c>
      <c r="H471" s="17" t="e">
        <f>SUMIF('[3]2.报价结算清单'!$F$2:$F$578,$A471,'[3]2.报价结算清单'!$N$2:$N$578)</f>
        <v>#VALUE!</v>
      </c>
      <c r="I471" s="20" t="e">
        <f>SUMIF('[3]2.报价结算清单'!$F$2:$F$578,A471,'[3]2.报价结算清单'!$P$2:$P$578)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SUMIF('[3]2.报价结算清单'!$F$2:$F$578,$A472,'[3]2.报价结算清单'!$L$2:$L$578)</f>
        <v>#VALUE!</v>
      </c>
      <c r="H472" s="17" t="e">
        <f>SUMIF('[3]2.报价结算清单'!$F$2:$F$578,$A472,'[3]2.报价结算清单'!$N$2:$N$578)</f>
        <v>#VALUE!</v>
      </c>
      <c r="I472" s="20" t="e">
        <f>SUMIF('[3]2.报价结算清单'!$F$2:$F$578,A472,'[3]2.报价结算清单'!$P$2:$P$578)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SUMIF('[3]2.报价结算清单'!$F$2:$F$578,$A473,'[3]2.报价结算清单'!$L$2:$L$578)</f>
        <v>#VALUE!</v>
      </c>
      <c r="H473" s="17" t="e">
        <f>SUMIF('[3]2.报价结算清单'!$F$2:$F$578,$A473,'[3]2.报价结算清单'!$N$2:$N$578)</f>
        <v>#VALUE!</v>
      </c>
      <c r="I473" s="20" t="e">
        <f>SUMIF('[3]2.报价结算清单'!$F$2:$F$578,A473,'[3]2.报价结算清单'!$P$2:$P$578)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SUMIF('[3]2.报价结算清单'!$F$2:$F$578,$A474,'[3]2.报价结算清单'!$L$2:$L$578)</f>
        <v>#VALUE!</v>
      </c>
      <c r="H474" s="17" t="e">
        <f>SUMIF('[3]2.报价结算清单'!$F$2:$F$578,$A474,'[3]2.报价结算清单'!$N$2:$N$578)</f>
        <v>#VALUE!</v>
      </c>
      <c r="I474" s="20" t="e">
        <f>SUMIF('[3]2.报价结算清单'!$F$2:$F$578,A474,'[3]2.报价结算清单'!$P$2:$P$578)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SUMIF('[3]2.报价结算清单'!$F$2:$F$578,$A475,'[3]2.报价结算清单'!$L$2:$L$578)</f>
        <v>#VALUE!</v>
      </c>
      <c r="H475" s="17" t="e">
        <f>SUMIF('[3]2.报价结算清单'!$F$2:$F$578,$A475,'[3]2.报价结算清单'!$N$2:$N$578)</f>
        <v>#VALUE!</v>
      </c>
      <c r="I475" s="20" t="e">
        <f>SUMIF('[3]2.报价结算清单'!$F$2:$F$578,A475,'[3]2.报价结算清单'!$P$2:$P$578)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SUMIF('[3]2.报价结算清单'!$F$2:$F$578,$A476,'[3]2.报价结算清单'!$L$2:$L$578)</f>
        <v>#VALUE!</v>
      </c>
      <c r="H476" s="17" t="e">
        <f>SUMIF('[3]2.报价结算清单'!$F$2:$F$578,$A476,'[3]2.报价结算清单'!$N$2:$N$578)</f>
        <v>#VALUE!</v>
      </c>
      <c r="I476" s="20" t="e">
        <f>SUMIF('[3]2.报价结算清单'!$F$2:$F$578,A476,'[3]2.报价结算清单'!$P$2:$P$578)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SUMIF('[3]2.报价结算清单'!$F$2:$F$578,$A477,'[3]2.报价结算清单'!$L$2:$L$578)</f>
        <v>#VALUE!</v>
      </c>
      <c r="H477" s="17" t="e">
        <f>SUMIF('[3]2.报价结算清单'!$F$2:$F$578,$A477,'[3]2.报价结算清单'!$N$2:$N$578)</f>
        <v>#VALUE!</v>
      </c>
      <c r="I477" s="20" t="e">
        <f>SUMIF('[3]2.报价结算清单'!$F$2:$F$578,A477,'[3]2.报价结算清单'!$P$2:$P$578)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SUMIF('[3]2.报价结算清单'!$F$2:$F$578,$A478,'[3]2.报价结算清单'!$L$2:$L$578)</f>
        <v>#VALUE!</v>
      </c>
      <c r="H478" s="17" t="e">
        <f>SUMIF('[3]2.报价结算清单'!$F$2:$F$578,$A478,'[3]2.报价结算清单'!$N$2:$N$578)</f>
        <v>#VALUE!</v>
      </c>
      <c r="I478" s="20" t="e">
        <f>SUMIF('[3]2.报价结算清单'!$F$2:$F$578,A478,'[3]2.报价结算清单'!$P$2:$P$578)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SUMIF('[3]2.报价结算清单'!$F$2:$F$578,$A479,'[3]2.报价结算清单'!$L$2:$L$578)</f>
        <v>#VALUE!</v>
      </c>
      <c r="H479" s="17" t="e">
        <f>SUMIF('[3]2.报价结算清单'!$F$2:$F$578,$A479,'[3]2.报价结算清单'!$N$2:$N$578)</f>
        <v>#VALUE!</v>
      </c>
      <c r="I479" s="20" t="e">
        <f>SUMIF('[3]2.报价结算清单'!$F$2:$F$578,A479,'[3]2.报价结算清单'!$P$2:$P$578)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SUMIF('[3]2.报价结算清单'!$F$2:$F$578,$A480,'[3]2.报价结算清单'!$L$2:$L$578)</f>
        <v>#VALUE!</v>
      </c>
      <c r="H480" s="17" t="e">
        <f>SUMIF('[3]2.报价结算清单'!$F$2:$F$578,$A480,'[3]2.报价结算清单'!$N$2:$N$578)</f>
        <v>#VALUE!</v>
      </c>
      <c r="I480" s="20" t="e">
        <f>SUMIF('[3]2.报价结算清单'!$F$2:$F$578,A480,'[3]2.报价结算清单'!$P$2:$P$578)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SUMIF('[3]2.报价结算清单'!$F$2:$F$578,$A481,'[3]2.报价结算清单'!$L$2:$L$578)</f>
        <v>#VALUE!</v>
      </c>
      <c r="H481" s="17" t="e">
        <f>SUMIF('[3]2.报价结算清单'!$F$2:$F$578,$A481,'[3]2.报价结算清单'!$N$2:$N$578)</f>
        <v>#VALUE!</v>
      </c>
      <c r="I481" s="20" t="e">
        <f>SUMIF('[3]2.报价结算清单'!$F$2:$F$578,A481,'[3]2.报价结算清单'!$P$2:$P$578)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SUMIF('[3]2.报价结算清单'!$F$2:$F$578,$A482,'[3]2.报价结算清单'!$L$2:$L$578)</f>
        <v>#VALUE!</v>
      </c>
      <c r="H482" s="17" t="e">
        <f>SUMIF('[3]2.报价结算清单'!$F$2:$F$578,$A482,'[3]2.报价结算清单'!$N$2:$N$578)</f>
        <v>#VALUE!</v>
      </c>
      <c r="I482" s="20" t="e">
        <f>SUMIF('[3]2.报价结算清单'!$F$2:$F$578,A482,'[3]2.报价结算清单'!$P$2:$P$578)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SUMIF('[3]2.报价结算清单'!$F$2:$F$578,$A483,'[3]2.报价结算清单'!$L$2:$L$578)</f>
        <v>#VALUE!</v>
      </c>
      <c r="H483" s="17" t="e">
        <f>SUMIF('[3]2.报价结算清单'!$F$2:$F$578,$A483,'[3]2.报价结算清单'!$N$2:$N$578)</f>
        <v>#VALUE!</v>
      </c>
      <c r="I483" s="20" t="e">
        <f>SUMIF('[3]2.报价结算清单'!$F$2:$F$578,A483,'[3]2.报价结算清单'!$P$2:$P$578)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SUMIF('[3]2.报价结算清单'!$F$2:$F$578,$A484,'[3]2.报价结算清单'!$L$2:$L$578)</f>
        <v>#VALUE!</v>
      </c>
      <c r="H484" s="17" t="e">
        <f>SUMIF('[3]2.报价结算清单'!$F$2:$F$578,$A484,'[3]2.报价结算清单'!$N$2:$N$578)</f>
        <v>#VALUE!</v>
      </c>
      <c r="I484" s="20" t="e">
        <f>SUMIF('[3]2.报价结算清单'!$F$2:$F$578,A484,'[3]2.报价结算清单'!$P$2:$P$578)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SUMIF('[3]2.报价结算清单'!$F$2:$F$578,$A485,'[3]2.报价结算清单'!$L$2:$L$578)</f>
        <v>#VALUE!</v>
      </c>
      <c r="H485" s="17" t="e">
        <f>SUMIF('[3]2.报价结算清单'!$F$2:$F$578,$A485,'[3]2.报价结算清单'!$N$2:$N$578)</f>
        <v>#VALUE!</v>
      </c>
      <c r="I485" s="20" t="e">
        <f>SUMIF('[3]2.报价结算清单'!$F$2:$F$578,A485,'[3]2.报价结算清单'!$P$2:$P$578)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SUMIF('[3]2.报价结算清单'!$F$2:$F$578,$A486,'[3]2.报价结算清单'!$L$2:$L$578)</f>
        <v>#VALUE!</v>
      </c>
      <c r="H486" s="17" t="e">
        <f>SUMIF('[3]2.报价结算清单'!$F$2:$F$578,$A486,'[3]2.报价结算清单'!$N$2:$N$578)</f>
        <v>#VALUE!</v>
      </c>
      <c r="I486" s="20" t="e">
        <f>SUMIF('[3]2.报价结算清单'!$F$2:$F$578,A486,'[3]2.报价结算清单'!$P$2:$P$578)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SUMIF('[3]2.报价结算清单'!$F$2:$F$578,$A487,'[3]2.报价结算清单'!$L$2:$L$578)</f>
        <v>#VALUE!</v>
      </c>
      <c r="H487" s="17" t="e">
        <f>SUMIF('[3]2.报价结算清单'!$F$2:$F$578,$A487,'[3]2.报价结算清单'!$N$2:$N$578)</f>
        <v>#VALUE!</v>
      </c>
      <c r="I487" s="20" t="e">
        <f>SUMIF('[3]2.报价结算清单'!$F$2:$F$578,A487,'[3]2.报价结算清单'!$P$2:$P$578)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SUMIF('[3]2.报价结算清单'!$F$2:$F$578,$A488,'[3]2.报价结算清单'!$L$2:$L$578)</f>
        <v>#VALUE!</v>
      </c>
      <c r="H488" s="17" t="e">
        <f>SUMIF('[3]2.报价结算清单'!$F$2:$F$578,$A488,'[3]2.报价结算清单'!$N$2:$N$578)</f>
        <v>#VALUE!</v>
      </c>
      <c r="I488" s="20" t="e">
        <f>SUMIF('[3]2.报价结算清单'!$F$2:$F$578,A488,'[3]2.报价结算清单'!$P$2:$P$578)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SUMIF('[3]2.报价结算清单'!$F$2:$F$578,$A489,'[3]2.报价结算清单'!$L$2:$L$578)</f>
        <v>#VALUE!</v>
      </c>
      <c r="H489" s="17" t="e">
        <f>SUMIF('[3]2.报价结算清单'!$F$2:$F$578,$A489,'[3]2.报价结算清单'!$N$2:$N$578)</f>
        <v>#VALUE!</v>
      </c>
      <c r="I489" s="20" t="e">
        <f>SUMIF('[3]2.报价结算清单'!$F$2:$F$578,A489,'[3]2.报价结算清单'!$P$2:$P$578)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SUMIF('[3]2.报价结算清单'!$F$2:$F$578,$A490,'[3]2.报价结算清单'!$L$2:$L$578)</f>
        <v>#VALUE!</v>
      </c>
      <c r="H490" s="17" t="e">
        <f>SUMIF('[3]2.报价结算清单'!$F$2:$F$578,$A490,'[3]2.报价结算清单'!$N$2:$N$578)</f>
        <v>#VALUE!</v>
      </c>
      <c r="I490" s="20" t="e">
        <f>SUMIF('[3]2.报价结算清单'!$F$2:$F$578,A490,'[3]2.报价结算清单'!$P$2:$P$578)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SUMIF('[3]2.报价结算清单'!$F$2:$F$578,$A491,'[3]2.报价结算清单'!$L$2:$L$578)</f>
        <v>#VALUE!</v>
      </c>
      <c r="H491" s="17" t="e">
        <f>SUMIF('[3]2.报价结算清单'!$F$2:$F$578,$A491,'[3]2.报价结算清单'!$N$2:$N$578)</f>
        <v>#VALUE!</v>
      </c>
      <c r="I491" s="20" t="e">
        <f>SUMIF('[3]2.报价结算清单'!$F$2:$F$578,A491,'[3]2.报价结算清单'!$P$2:$P$578)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SUMIF('[3]2.报价结算清单'!$F$2:$F$578,$A492,'[3]2.报价结算清单'!$L$2:$L$578)</f>
        <v>#VALUE!</v>
      </c>
      <c r="H492" s="17" t="e">
        <f>SUMIF('[3]2.报价结算清单'!$F$2:$F$578,$A492,'[3]2.报价结算清单'!$N$2:$N$578)</f>
        <v>#VALUE!</v>
      </c>
      <c r="I492" s="20" t="e">
        <f>SUMIF('[3]2.报价结算清单'!$F$2:$F$578,A492,'[3]2.报价结算清单'!$P$2:$P$578)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SUMIF('[3]2.报价结算清单'!$F$2:$F$578,$A493,'[3]2.报价结算清单'!$L$2:$L$578)</f>
        <v>#VALUE!</v>
      </c>
      <c r="H493" s="17" t="e">
        <f>SUMIF('[3]2.报价结算清单'!$F$2:$F$578,$A493,'[3]2.报价结算清单'!$N$2:$N$578)</f>
        <v>#VALUE!</v>
      </c>
      <c r="I493" s="20" t="e">
        <f>SUMIF('[3]2.报价结算清单'!$F$2:$F$578,A493,'[3]2.报价结算清单'!$P$2:$P$578)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SUMIF('[3]2.报价结算清单'!$F$2:$F$578,$A494,'[3]2.报价结算清单'!$L$2:$L$578)</f>
        <v>#VALUE!</v>
      </c>
      <c r="H494" s="17" t="e">
        <f>SUMIF('[3]2.报价结算清单'!$F$2:$F$578,$A494,'[3]2.报价结算清单'!$N$2:$N$578)</f>
        <v>#VALUE!</v>
      </c>
      <c r="I494" s="20" t="e">
        <f>SUMIF('[3]2.报价结算清单'!$F$2:$F$578,A494,'[3]2.报价结算清单'!$P$2:$P$578)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SUMIF('[3]2.报价结算清单'!$F$2:$F$578,$A495,'[3]2.报价结算清单'!$L$2:$L$578)</f>
        <v>#VALUE!</v>
      </c>
      <c r="H495" s="17" t="e">
        <f>SUMIF('[3]2.报价结算清单'!$F$2:$F$578,$A495,'[3]2.报价结算清单'!$N$2:$N$578)</f>
        <v>#VALUE!</v>
      </c>
      <c r="I495" s="20" t="e">
        <f>SUMIF('[3]2.报价结算清单'!$F$2:$F$578,A495,'[3]2.报价结算清单'!$P$2:$P$578)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SUMIF('[3]2.报价结算清单'!$F$2:$F$578,$A496,'[3]2.报价结算清单'!$L$2:$L$578)</f>
        <v>#VALUE!</v>
      </c>
      <c r="H496" s="17" t="e">
        <f>SUMIF('[3]2.报价结算清单'!$F$2:$F$578,$A496,'[3]2.报价结算清单'!$N$2:$N$578)</f>
        <v>#VALUE!</v>
      </c>
      <c r="I496" s="20" t="e">
        <f>SUMIF('[3]2.报价结算清单'!$F$2:$F$578,A496,'[3]2.报价结算清单'!$P$2:$P$578)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SUMIF('[3]2.报价结算清单'!$F$2:$F$578,$A497,'[3]2.报价结算清单'!$L$2:$L$578)</f>
        <v>#VALUE!</v>
      </c>
      <c r="H497" s="17" t="e">
        <f>SUMIF('[3]2.报价结算清单'!$F$2:$F$578,$A497,'[3]2.报价结算清单'!$N$2:$N$578)</f>
        <v>#VALUE!</v>
      </c>
      <c r="I497" s="20" t="e">
        <f>SUMIF('[3]2.报价结算清单'!$F$2:$F$578,A497,'[3]2.报价结算清单'!$P$2:$P$578)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SUMIF('[3]2.报价结算清单'!$F$2:$F$578,$A498,'[3]2.报价结算清单'!$L$2:$L$578)</f>
        <v>#VALUE!</v>
      </c>
      <c r="H498" s="17" t="e">
        <f>SUMIF('[3]2.报价结算清单'!$F$2:$F$578,$A498,'[3]2.报价结算清单'!$N$2:$N$578)</f>
        <v>#VALUE!</v>
      </c>
      <c r="I498" s="20" t="e">
        <f>SUMIF('[3]2.报价结算清单'!$F$2:$F$578,A498,'[3]2.报价结算清单'!$P$2:$P$578)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SUMIF('[3]2.报价结算清单'!$F$2:$F$578,$A499,'[3]2.报价结算清单'!$L$2:$L$578)</f>
        <v>#VALUE!</v>
      </c>
      <c r="H499" s="17" t="e">
        <f>SUMIF('[3]2.报价结算清单'!$F$2:$F$578,$A499,'[3]2.报价结算清单'!$N$2:$N$578)</f>
        <v>#VALUE!</v>
      </c>
      <c r="I499" s="20" t="e">
        <f>SUMIF('[3]2.报价结算清单'!$F$2:$F$578,A499,'[3]2.报价结算清单'!$P$2:$P$578)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SUMIF('[3]2.报价结算清单'!$F$2:$F$578,$A500,'[3]2.报价结算清单'!$L$2:$L$578)</f>
        <v>#VALUE!</v>
      </c>
      <c r="H500" s="17" t="e">
        <f>SUMIF('[3]2.报价结算清单'!$F$2:$F$578,$A500,'[3]2.报价结算清单'!$N$2:$N$578)</f>
        <v>#VALUE!</v>
      </c>
      <c r="I500" s="20" t="e">
        <f>SUMIF('[3]2.报价结算清单'!$F$2:$F$578,A500,'[3]2.报价结算清单'!$P$2:$P$578)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SUMIF('[3]2.报价结算清单'!$F$2:$F$578,$A501,'[3]2.报价结算清单'!$L$2:$L$578)</f>
        <v>#VALUE!</v>
      </c>
      <c r="H501" s="17" t="e">
        <f>SUMIF('[3]2.报价结算清单'!$F$2:$F$578,$A501,'[3]2.报价结算清单'!$N$2:$N$578)</f>
        <v>#VALUE!</v>
      </c>
      <c r="I501" s="20" t="e">
        <f>SUMIF('[3]2.报价结算清单'!$F$2:$F$578,A501,'[3]2.报价结算清单'!$P$2:$P$578)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SUMIF('[3]2.报价结算清单'!$F$2:$F$578,$A502,'[3]2.报价结算清单'!$L$2:$L$578)</f>
        <v>#VALUE!</v>
      </c>
      <c r="H502" s="17" t="e">
        <f>SUMIF('[3]2.报价结算清单'!$F$2:$F$578,$A502,'[3]2.报价结算清单'!$N$2:$N$578)</f>
        <v>#VALUE!</v>
      </c>
      <c r="I502" s="20" t="e">
        <f>SUMIF('[3]2.报价结算清单'!$F$2:$F$578,A502,'[3]2.报价结算清单'!$P$2:$P$578)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SUMIF('[3]2.报价结算清单'!$F$2:$F$578,$A503,'[3]2.报价结算清单'!$L$2:$L$578)</f>
        <v>#VALUE!</v>
      </c>
      <c r="H503" s="17" t="e">
        <f>SUMIF('[3]2.报价结算清单'!$F$2:$F$578,$A503,'[3]2.报价结算清单'!$N$2:$N$578)</f>
        <v>#VALUE!</v>
      </c>
      <c r="I503" s="20" t="e">
        <f>SUMIF('[3]2.报价结算清单'!$F$2:$F$578,A503,'[3]2.报价结算清单'!$P$2:$P$578)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SUMIF('[3]2.报价结算清单'!$F$2:$F$578,$A504,'[3]2.报价结算清单'!$L$2:$L$578)</f>
        <v>#VALUE!</v>
      </c>
      <c r="H504" s="17" t="e">
        <f>SUMIF('[3]2.报价结算清单'!$F$2:$F$578,$A504,'[3]2.报价结算清单'!$N$2:$N$578)</f>
        <v>#VALUE!</v>
      </c>
      <c r="I504" s="20" t="e">
        <f>SUMIF('[3]2.报价结算清单'!$F$2:$F$578,A504,'[3]2.报价结算清单'!$P$2:$P$578)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SUMIF('[3]2.报价结算清单'!$F$2:$F$578,$A505,'[3]2.报价结算清单'!$L$2:$L$578)</f>
        <v>#VALUE!</v>
      </c>
      <c r="H505" s="17" t="e">
        <f>SUMIF('[3]2.报价结算清单'!$F$2:$F$578,$A505,'[3]2.报价结算清单'!$N$2:$N$578)</f>
        <v>#VALUE!</v>
      </c>
      <c r="I505" s="20" t="e">
        <f>SUMIF('[3]2.报价结算清单'!$F$2:$F$578,A505,'[3]2.报价结算清单'!$P$2:$P$578)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SUMIF('[3]2.报价结算清单'!$F$2:$F$578,$A506,'[3]2.报价结算清单'!$L$2:$L$578)</f>
        <v>#VALUE!</v>
      </c>
      <c r="H506" s="17" t="e">
        <f>SUMIF('[3]2.报价结算清单'!$F$2:$F$578,$A506,'[3]2.报价结算清单'!$N$2:$N$578)</f>
        <v>#VALUE!</v>
      </c>
      <c r="I506" s="20" t="e">
        <f>SUMIF('[3]2.报价结算清单'!$F$2:$F$578,A506,'[3]2.报价结算清单'!$P$2:$P$578)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SUMIF('[3]2.报价结算清单'!$F$2:$F$578,$A507,'[3]2.报价结算清单'!$L$2:$L$578)</f>
        <v>#VALUE!</v>
      </c>
      <c r="H507" s="17" t="e">
        <f>SUMIF('[3]2.报价结算清单'!$F$2:$F$578,$A507,'[3]2.报价结算清单'!$N$2:$N$578)</f>
        <v>#VALUE!</v>
      </c>
      <c r="I507" s="20" t="e">
        <f>SUMIF('[3]2.报价结算清单'!$F$2:$F$578,A507,'[3]2.报价结算清单'!$P$2:$P$578)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SUMIF('[3]2.报价结算清单'!$F$2:$F$578,$A508,'[3]2.报价结算清单'!$L$2:$L$578)</f>
        <v>#VALUE!</v>
      </c>
      <c r="H508" s="17" t="e">
        <f>SUMIF('[3]2.报价结算清单'!$F$2:$F$578,$A508,'[3]2.报价结算清单'!$N$2:$N$578)</f>
        <v>#VALUE!</v>
      </c>
      <c r="I508" s="20" t="e">
        <f>SUMIF('[3]2.报价结算清单'!$F$2:$F$578,A508,'[3]2.报价结算清单'!$P$2:$P$578)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SUMIF('[3]2.报价结算清单'!$F$2:$F$578,$A509,'[3]2.报价结算清单'!$L$2:$L$578)</f>
        <v>#VALUE!</v>
      </c>
      <c r="H509" s="17" t="e">
        <f>SUMIF('[3]2.报价结算清单'!$F$2:$F$578,$A509,'[3]2.报价结算清单'!$N$2:$N$578)</f>
        <v>#VALUE!</v>
      </c>
      <c r="I509" s="20" t="e">
        <f>SUMIF('[3]2.报价结算清单'!$F$2:$F$578,A509,'[3]2.报价结算清单'!$P$2:$P$578)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SUMIF('[3]2.报价结算清单'!$F$2:$F$578,$A510,'[3]2.报价结算清单'!$L$2:$L$578)</f>
        <v>#VALUE!</v>
      </c>
      <c r="H510" s="17" t="e">
        <f>SUMIF('[3]2.报价结算清单'!$F$2:$F$578,$A510,'[3]2.报价结算清单'!$N$2:$N$578)</f>
        <v>#VALUE!</v>
      </c>
      <c r="I510" s="20" t="e">
        <f>SUMIF('[3]2.报价结算清单'!$F$2:$F$578,A510,'[3]2.报价结算清单'!$P$2:$P$578)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2973</v>
      </c>
      <c r="D511" s="27" t="s">
        <v>927</v>
      </c>
      <c r="E511" s="23" t="s">
        <v>227</v>
      </c>
      <c r="F511" s="47">
        <v>530</v>
      </c>
      <c r="G511" s="17" t="e">
        <f>SUMIF('[3]2.报价结算清单'!$F$2:$F$578,$A511,'[3]2.报价结算清单'!$L$2:$L$578)</f>
        <v>#VALUE!</v>
      </c>
      <c r="H511" s="17" t="e">
        <f>SUMIF('[3]2.报价结算清单'!$F$2:$F$578,$A511,'[3]2.报价结算清单'!$N$2:$N$578)</f>
        <v>#VALUE!</v>
      </c>
      <c r="I511" s="20" t="e">
        <f>SUMIF('[3]2.报价结算清单'!$F$2:$F$578,A511,'[3]2.报价结算清单'!$P$2:$P$578)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SUMIF('[3]2.报价结算清单'!$F$2:$F$578,$A512,'[3]2.报价结算清单'!$L$2:$L$578)</f>
        <v>#VALUE!</v>
      </c>
      <c r="H512" s="17" t="e">
        <f>SUMIF('[3]2.报价结算清单'!$F$2:$F$578,$A512,'[3]2.报价结算清单'!$N$2:$N$578)</f>
        <v>#VALUE!</v>
      </c>
      <c r="I512" s="20" t="e">
        <f>SUMIF('[3]2.报价结算清单'!$F$2:$F$578,A512,'[3]2.报价结算清单'!$P$2:$P$578)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SUMIF('[3]2.报价结算清单'!$F$2:$F$578,$A513,'[3]2.报价结算清单'!$L$2:$L$578)</f>
        <v>#VALUE!</v>
      </c>
      <c r="H513" s="17" t="e">
        <f>SUMIF('[3]2.报价结算清单'!$F$2:$F$578,$A513,'[3]2.报价结算清单'!$N$2:$N$578)</f>
        <v>#VALUE!</v>
      </c>
      <c r="I513" s="20" t="e">
        <f>SUMIF('[3]2.报价结算清单'!$F$2:$F$578,A513,'[3]2.报价结算清单'!$P$2:$P$578)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SUMIF('[3]2.报价结算清单'!$F$2:$F$578,$A514,'[3]2.报价结算清单'!$L$2:$L$578)</f>
        <v>#VALUE!</v>
      </c>
      <c r="H514" s="17" t="e">
        <f>SUMIF('[3]2.报价结算清单'!$F$2:$F$578,$A514,'[3]2.报价结算清单'!$N$2:$N$578)</f>
        <v>#VALUE!</v>
      </c>
      <c r="I514" s="20" t="e">
        <f>SUMIF('[3]2.报价结算清单'!$F$2:$F$578,A514,'[3]2.报价结算清单'!$P$2:$P$578)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SUMIF('[3]2.报价结算清单'!$F$2:$F$578,$A515,'[3]2.报价结算清单'!$L$2:$L$578)</f>
        <v>#VALUE!</v>
      </c>
      <c r="H515" s="17" t="e">
        <f>SUMIF('[3]2.报价结算清单'!$F$2:$F$578,$A515,'[3]2.报价结算清单'!$N$2:$N$578)</f>
        <v>#VALUE!</v>
      </c>
      <c r="I515" s="20" t="e">
        <f>SUMIF('[3]2.报价结算清单'!$F$2:$F$578,A515,'[3]2.报价结算清单'!$P$2:$P$578)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SUMIF('[3]2.报价结算清单'!$F$2:$F$578,$A516,'[3]2.报价结算清单'!$L$2:$L$578)</f>
        <v>#VALUE!</v>
      </c>
      <c r="H516" s="17" t="e">
        <f>SUMIF('[3]2.报价结算清单'!$F$2:$F$578,$A516,'[3]2.报价结算清单'!$N$2:$N$578)</f>
        <v>#VALUE!</v>
      </c>
      <c r="I516" s="20" t="e">
        <f>SUMIF('[3]2.报价结算清单'!$F$2:$F$578,A516,'[3]2.报价结算清单'!$P$2:$P$578)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SUMIF('[3]2.报价结算清单'!$F$2:$F$578,$A517,'[3]2.报价结算清单'!$L$2:$L$578)</f>
        <v>#VALUE!</v>
      </c>
      <c r="H517" s="17" t="e">
        <f>SUMIF('[3]2.报价结算清单'!$F$2:$F$578,$A517,'[3]2.报价结算清单'!$N$2:$N$578)</f>
        <v>#VALUE!</v>
      </c>
      <c r="I517" s="20" t="e">
        <f>SUMIF('[3]2.报价结算清单'!$F$2:$F$578,A517,'[3]2.报价结算清单'!$P$2:$P$578)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SUMIF('[3]2.报价结算清单'!$F$2:$F$578,$A518,'[3]2.报价结算清单'!$L$2:$L$578)</f>
        <v>#VALUE!</v>
      </c>
      <c r="H518" s="17" t="e">
        <f>SUMIF('[3]2.报价结算清单'!$F$2:$F$578,$A518,'[3]2.报价结算清单'!$N$2:$N$578)</f>
        <v>#VALUE!</v>
      </c>
      <c r="I518" s="20" t="e">
        <f>SUMIF('[3]2.报价结算清单'!$F$2:$F$578,A518,'[3]2.报价结算清单'!$P$2:$P$578)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SUMIF('[3]2.报价结算清单'!$F$2:$F$578,$A519,'[3]2.报价结算清单'!$L$2:$L$578)</f>
        <v>#VALUE!</v>
      </c>
      <c r="H519" s="17" t="e">
        <f>SUMIF('[3]2.报价结算清单'!$F$2:$F$578,$A519,'[3]2.报价结算清单'!$N$2:$N$578)</f>
        <v>#VALUE!</v>
      </c>
      <c r="I519" s="20" t="e">
        <f>SUMIF('[3]2.报价结算清单'!$F$2:$F$578,A519,'[3]2.报价结算清单'!$P$2:$P$578)</f>
        <v>#VALUE!</v>
      </c>
    </row>
    <row r="520" spans="1:9" ht="15">
      <c r="A520" s="25" t="s">
        <v>2974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SUMIF('[3]2.报价结算清单'!$F$2:$F$578,$A520,'[3]2.报价结算清单'!$L$2:$L$578)</f>
        <v>#VALUE!</v>
      </c>
      <c r="H520" s="17" t="e">
        <f>SUMIF('[3]2.报价结算清单'!$F$2:$F$578,$A520,'[3]2.报价结算清单'!$N$2:$N$578)</f>
        <v>#VALUE!</v>
      </c>
      <c r="I520" s="20" t="e">
        <f>SUMIF('[3]2.报价结算清单'!$F$2:$F$578,A520,'[3]2.报价结算清单'!$P$2:$P$578)</f>
        <v>#VALUE!</v>
      </c>
    </row>
    <row r="521" spans="1:9" ht="15">
      <c r="A521" s="25" t="s">
        <v>2920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SUMIF('[3]2.报价结算清单'!$F$2:$F$578,$A521,'[3]2.报价结算清单'!$L$2:$L$578)</f>
        <v>#VALUE!</v>
      </c>
      <c r="H521" s="17" t="e">
        <f>SUMIF('[3]2.报价结算清单'!$F$2:$F$578,$A521,'[3]2.报价结算清单'!$N$2:$N$578)</f>
        <v>#VALUE!</v>
      </c>
      <c r="I521" s="20" t="e">
        <f>SUMIF('[3]2.报价结算清单'!$F$2:$F$578,A521,'[3]2.报价结算清单'!$P$2:$P$578)</f>
        <v>#VALUE!</v>
      </c>
    </row>
    <row r="522" spans="1:9" ht="15">
      <c r="A522" s="25" t="s">
        <v>2921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SUMIF('[3]2.报价结算清单'!$F$2:$F$578,$A522,'[3]2.报价结算清单'!$L$2:$L$578)</f>
        <v>#VALUE!</v>
      </c>
      <c r="H522" s="17" t="e">
        <f>SUMIF('[3]2.报价结算清单'!$F$2:$F$578,$A522,'[3]2.报价结算清单'!$N$2:$N$578)</f>
        <v>#VALUE!</v>
      </c>
      <c r="I522" s="20" t="e">
        <f>SUMIF('[3]2.报价结算清单'!$F$2:$F$578,A522,'[3]2.报价结算清单'!$P$2:$P$578)</f>
        <v>#VALUE!</v>
      </c>
    </row>
    <row r="523" spans="1:9" ht="15">
      <c r="A523" s="25" t="s">
        <v>2922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SUMIF('[3]2.报价结算清单'!$F$2:$F$578,$A523,'[3]2.报价结算清单'!$L$2:$L$578)</f>
        <v>#VALUE!</v>
      </c>
      <c r="H523" s="17" t="e">
        <f>SUMIF('[3]2.报价结算清单'!$F$2:$F$578,$A523,'[3]2.报价结算清单'!$N$2:$N$578)</f>
        <v>#VALUE!</v>
      </c>
      <c r="I523" s="20" t="e">
        <f>SUMIF('[3]2.报价结算清单'!$F$2:$F$578,A523,'[3]2.报价结算清单'!$P$2:$P$578)</f>
        <v>#VALUE!</v>
      </c>
    </row>
    <row r="524" spans="1:9" ht="15">
      <c r="A524" s="25" t="s">
        <v>2923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SUMIF('[3]2.报价结算清单'!$F$2:$F$578,$A524,'[3]2.报价结算清单'!$L$2:$L$578)</f>
        <v>#VALUE!</v>
      </c>
      <c r="H524" s="17" t="e">
        <f>SUMIF('[3]2.报价结算清单'!$F$2:$F$578,$A524,'[3]2.报价结算清单'!$N$2:$N$578)</f>
        <v>#VALUE!</v>
      </c>
      <c r="I524" s="20" t="e">
        <f>SUMIF('[3]2.报价结算清单'!$F$2:$F$578,A524,'[3]2.报价结算清单'!$P$2:$P$578)</f>
        <v>#VALUE!</v>
      </c>
    </row>
    <row r="525" spans="1:9" ht="15">
      <c r="A525" s="25" t="s">
        <v>2924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SUMIF('[3]2.报价结算清单'!$F$2:$F$578,$A525,'[3]2.报价结算清单'!$L$2:$L$578)</f>
        <v>#VALUE!</v>
      </c>
      <c r="H525" s="17" t="e">
        <f>SUMIF('[3]2.报价结算清单'!$F$2:$F$578,$A525,'[3]2.报价结算清单'!$N$2:$N$578)</f>
        <v>#VALUE!</v>
      </c>
      <c r="I525" s="20" t="e">
        <f>SUMIF('[3]2.报价结算清单'!$F$2:$F$578,A525,'[3]2.报价结算清单'!$P$2:$P$578)</f>
        <v>#VALUE!</v>
      </c>
    </row>
    <row r="526" spans="1:9" ht="15">
      <c r="A526" s="25" t="s">
        <v>2925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SUMIF('[3]2.报价结算清单'!$F$2:$F$578,$A526,'[3]2.报价结算清单'!$L$2:$L$578)</f>
        <v>#VALUE!</v>
      </c>
      <c r="H526" s="17" t="e">
        <f>SUMIF('[3]2.报价结算清单'!$F$2:$F$578,$A526,'[3]2.报价结算清单'!$N$2:$N$578)</f>
        <v>#VALUE!</v>
      </c>
      <c r="I526" s="20" t="e">
        <f>SUMIF('[3]2.报价结算清单'!$F$2:$F$578,A526,'[3]2.报价结算清单'!$P$2:$P$578)</f>
        <v>#VALUE!</v>
      </c>
    </row>
    <row r="527" spans="1:9" ht="15">
      <c r="A527" s="25" t="s">
        <v>2926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SUMIF('[3]2.报价结算清单'!$F$2:$F$578,$A527,'[3]2.报价结算清单'!$L$2:$L$578)</f>
        <v>#VALUE!</v>
      </c>
      <c r="H527" s="17" t="e">
        <f>SUMIF('[3]2.报价结算清单'!$F$2:$F$578,$A527,'[3]2.报价结算清单'!$N$2:$N$578)</f>
        <v>#VALUE!</v>
      </c>
      <c r="I527" s="20" t="e">
        <f>SUMIF('[3]2.报价结算清单'!$F$2:$F$578,A527,'[3]2.报价结算清单'!$P$2:$P$578)</f>
        <v>#VALUE!</v>
      </c>
    </row>
    <row r="528" spans="1:9" ht="15">
      <c r="A528" s="25" t="s">
        <v>2927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SUMIF('[3]2.报价结算清单'!$F$2:$F$578,$A528,'[3]2.报价结算清单'!$L$2:$L$578)</f>
        <v>#VALUE!</v>
      </c>
      <c r="H528" s="17" t="e">
        <f>SUMIF('[3]2.报价结算清单'!$F$2:$F$578,$A528,'[3]2.报价结算清单'!$N$2:$N$578)</f>
        <v>#VALUE!</v>
      </c>
      <c r="I528" s="20" t="e">
        <f>SUMIF('[3]2.报价结算清单'!$F$2:$F$578,A528,'[3]2.报价结算清单'!$P$2:$P$578)</f>
        <v>#VALUE!</v>
      </c>
    </row>
    <row r="529" spans="1:9" ht="15">
      <c r="A529" s="25" t="s">
        <v>2928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SUMIF('[3]2.报价结算清单'!$F$2:$F$578,$A529,'[3]2.报价结算清单'!$L$2:$L$578)</f>
        <v>#VALUE!</v>
      </c>
      <c r="H529" s="17" t="e">
        <f>SUMIF('[3]2.报价结算清单'!$F$2:$F$578,$A529,'[3]2.报价结算清单'!$N$2:$N$578)</f>
        <v>#VALUE!</v>
      </c>
      <c r="I529" s="20" t="e">
        <f>SUMIF('[3]2.报价结算清单'!$F$2:$F$578,A529,'[3]2.报价结算清单'!$P$2:$P$578)</f>
        <v>#VALUE!</v>
      </c>
    </row>
    <row r="530" spans="1:9" ht="15">
      <c r="A530" s="25" t="s">
        <v>2929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SUMIF('[3]2.报价结算清单'!$F$2:$F$578,$A530,'[3]2.报价结算清单'!$L$2:$L$578)</f>
        <v>#VALUE!</v>
      </c>
      <c r="H530" s="17" t="e">
        <f>SUMIF('[3]2.报价结算清单'!$F$2:$F$578,$A530,'[3]2.报价结算清单'!$N$2:$N$578)</f>
        <v>#VALUE!</v>
      </c>
      <c r="I530" s="20" t="e">
        <f>SUMIF('[3]2.报价结算清单'!$F$2:$F$578,A530,'[3]2.报价结算清单'!$P$2:$P$578)</f>
        <v>#VALUE!</v>
      </c>
    </row>
    <row r="531" spans="1:9" ht="15">
      <c r="A531" s="25" t="s">
        <v>2975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SUMIF('[3]2.报价结算清单'!$F$2:$F$578,$A531,'[3]2.报价结算清单'!$L$2:$L$578)</f>
        <v>#VALUE!</v>
      </c>
      <c r="H531" s="17" t="e">
        <f>SUMIF('[3]2.报价结算清单'!$F$2:$F$578,$A531,'[3]2.报价结算清单'!$N$2:$N$578)</f>
        <v>#VALUE!</v>
      </c>
      <c r="I531" s="20" t="e">
        <f>SUMIF('[3]2.报价结算清单'!$F$2:$F$578,A531,'[3]2.报价结算清单'!$P$2:$P$578)</f>
        <v>#VALUE!</v>
      </c>
    </row>
    <row r="532" spans="1:9" ht="15">
      <c r="A532" s="25" t="s">
        <v>2930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SUMIF('[3]2.报价结算清单'!$F$2:$F$578,$A532,'[3]2.报价结算清单'!$L$2:$L$578)</f>
        <v>#VALUE!</v>
      </c>
      <c r="H532" s="17" t="e">
        <f>SUMIF('[3]2.报价结算清单'!$F$2:$F$578,$A532,'[3]2.报价结算清单'!$N$2:$N$578)</f>
        <v>#VALUE!</v>
      </c>
      <c r="I532" s="20" t="e">
        <f>SUMIF('[3]2.报价结算清单'!$F$2:$F$578,A532,'[3]2.报价结算清单'!$P$2:$P$578)</f>
        <v>#VALUE!</v>
      </c>
    </row>
    <row r="533" spans="1:9" ht="15">
      <c r="A533" s="25" t="s">
        <v>2931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SUMIF('[3]2.报价结算清单'!$F$2:$F$578,$A533,'[3]2.报价结算清单'!$L$2:$L$578)</f>
        <v>#VALUE!</v>
      </c>
      <c r="H533" s="17" t="e">
        <f>SUMIF('[3]2.报价结算清单'!$F$2:$F$578,$A533,'[3]2.报价结算清单'!$N$2:$N$578)</f>
        <v>#VALUE!</v>
      </c>
      <c r="I533" s="20" t="e">
        <f>SUMIF('[3]2.报价结算清单'!$F$2:$F$578,A533,'[3]2.报价结算清单'!$P$2:$P$578)</f>
        <v>#VALUE!</v>
      </c>
    </row>
    <row r="534" spans="1:9" ht="15">
      <c r="A534" s="25" t="s">
        <v>2932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SUMIF('[3]2.报价结算清单'!$F$2:$F$578,$A534,'[3]2.报价结算清单'!$L$2:$L$578)</f>
        <v>#VALUE!</v>
      </c>
      <c r="H534" s="17" t="e">
        <f>SUMIF('[3]2.报价结算清单'!$F$2:$F$578,$A534,'[3]2.报价结算清单'!$N$2:$N$578)</f>
        <v>#VALUE!</v>
      </c>
      <c r="I534" s="20" t="e">
        <f>SUMIF('[3]2.报价结算清单'!$F$2:$F$578,A534,'[3]2.报价结算清单'!$P$2:$P$578)</f>
        <v>#VALUE!</v>
      </c>
    </row>
    <row r="535" spans="1:9" ht="15">
      <c r="A535" s="25" t="s">
        <v>2933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SUMIF('[3]2.报价结算清单'!$F$2:$F$578,$A535,'[3]2.报价结算清单'!$L$2:$L$578)</f>
        <v>#VALUE!</v>
      </c>
      <c r="H535" s="17" t="e">
        <f>SUMIF('[3]2.报价结算清单'!$F$2:$F$578,$A535,'[3]2.报价结算清单'!$N$2:$N$578)</f>
        <v>#VALUE!</v>
      </c>
      <c r="I535" s="20" t="e">
        <f>SUMIF('[3]2.报价结算清单'!$F$2:$F$578,A535,'[3]2.报价结算清单'!$P$2:$P$578)</f>
        <v>#VALUE!</v>
      </c>
    </row>
    <row r="536" spans="1:9" ht="15">
      <c r="A536" s="25" t="s">
        <v>2934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SUMIF('[3]2.报价结算清单'!$F$2:$F$578,$A536,'[3]2.报价结算清单'!$L$2:$L$578)</f>
        <v>#VALUE!</v>
      </c>
      <c r="H536" s="17" t="e">
        <f>SUMIF('[3]2.报价结算清单'!$F$2:$F$578,$A536,'[3]2.报价结算清单'!$N$2:$N$578)</f>
        <v>#VALUE!</v>
      </c>
      <c r="I536" s="20" t="e">
        <f>SUMIF('[3]2.报价结算清单'!$F$2:$F$578,A536,'[3]2.报价结算清单'!$P$2:$P$578)</f>
        <v>#VALUE!</v>
      </c>
    </row>
    <row r="537" spans="1:9" ht="15">
      <c r="A537" s="25" t="s">
        <v>2935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SUMIF('[3]2.报价结算清单'!$F$2:$F$578,$A537,'[3]2.报价结算清单'!$L$2:$L$578)</f>
        <v>#VALUE!</v>
      </c>
      <c r="H537" s="17" t="e">
        <f>SUMIF('[3]2.报价结算清单'!$F$2:$F$578,$A537,'[3]2.报价结算清单'!$N$2:$N$578)</f>
        <v>#VALUE!</v>
      </c>
      <c r="I537" s="20" t="e">
        <f>SUMIF('[3]2.报价结算清单'!$F$2:$F$578,A537,'[3]2.报价结算清单'!$P$2:$P$578)</f>
        <v>#VALUE!</v>
      </c>
    </row>
    <row r="538" spans="1:9" ht="15">
      <c r="A538" s="25" t="s">
        <v>2936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SUMIF('[3]2.报价结算清单'!$F$2:$F$578,$A538,'[3]2.报价结算清单'!$L$2:$L$578)</f>
        <v>#VALUE!</v>
      </c>
      <c r="H538" s="17" t="e">
        <f>SUMIF('[3]2.报价结算清单'!$F$2:$F$578,$A538,'[3]2.报价结算清单'!$N$2:$N$578)</f>
        <v>#VALUE!</v>
      </c>
      <c r="I538" s="20" t="e">
        <f>SUMIF('[3]2.报价结算清单'!$F$2:$F$578,A538,'[3]2.报价结算清单'!$P$2:$P$578)</f>
        <v>#VALUE!</v>
      </c>
    </row>
    <row r="539" spans="1:9" ht="15">
      <c r="A539" s="25" t="s">
        <v>2937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SUMIF('[3]2.报价结算清单'!$F$2:$F$578,$A539,'[3]2.报价结算清单'!$L$2:$L$578)</f>
        <v>#VALUE!</v>
      </c>
      <c r="H539" s="17" t="e">
        <f>SUMIF('[3]2.报价结算清单'!$F$2:$F$578,$A539,'[3]2.报价结算清单'!$N$2:$N$578)</f>
        <v>#VALUE!</v>
      </c>
      <c r="I539" s="20" t="e">
        <f>SUMIF('[3]2.报价结算清单'!$F$2:$F$578,A539,'[3]2.报价结算清单'!$P$2:$P$578)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2938</v>
      </c>
      <c r="D540" s="27" t="s">
        <v>1835</v>
      </c>
      <c r="E540" s="23" t="s">
        <v>15</v>
      </c>
      <c r="F540" s="47">
        <v>0.1</v>
      </c>
      <c r="G540" s="17" t="e">
        <f>SUMIF('[3]2.报价结算清单'!$F$2:$F$578,$A540,'[3]2.报价结算清单'!$L$2:$L$578)</f>
        <v>#VALUE!</v>
      </c>
      <c r="H540" s="17" t="e">
        <f>SUMIF('[3]2.报价结算清单'!$F$2:$F$578,$A540,'[3]2.报价结算清单'!$N$2:$N$578)</f>
        <v>#VALUE!</v>
      </c>
      <c r="I540" s="20" t="e">
        <f>SUMIF('[3]2.报价结算清单'!$F$2:$F$578,A540,'[3]2.报价结算清单'!$P$2:$P$578)</f>
        <v>#VALUE!</v>
      </c>
    </row>
    <row r="541" spans="1:9" ht="15">
      <c r="A541" s="25" t="s">
        <v>2939</v>
      </c>
      <c r="B541" s="23" t="s">
        <v>1403</v>
      </c>
      <c r="C541" s="23" t="s">
        <v>2938</v>
      </c>
      <c r="D541" s="27" t="s">
        <v>1404</v>
      </c>
      <c r="E541" s="23" t="s">
        <v>15</v>
      </c>
      <c r="F541" s="47">
        <v>0.06</v>
      </c>
      <c r="G541" s="17" t="e">
        <f>SUMIF('[3]2.报价结算清单'!$F$2:$F$578,$A541,'[3]2.报价结算清单'!$L$2:$L$578)</f>
        <v>#VALUE!</v>
      </c>
      <c r="H541" s="17" t="e">
        <f>SUMIF('[3]2.报价结算清单'!$F$2:$F$578,$A541,'[3]2.报价结算清单'!$N$2:$N$578)</f>
        <v>#VALUE!</v>
      </c>
      <c r="I541" s="20" t="e">
        <f>SUMIF('[3]2.报价结算清单'!$F$2:$F$578,A541,'[3]2.报价结算清单'!$P$2:$P$578)</f>
        <v>#VALUE!</v>
      </c>
    </row>
    <row r="542" spans="1:9" ht="15">
      <c r="A542" s="25" t="s">
        <v>2940</v>
      </c>
      <c r="B542" s="23" t="s">
        <v>682</v>
      </c>
      <c r="C542" s="23" t="s">
        <v>2938</v>
      </c>
      <c r="D542" s="27" t="s">
        <v>683</v>
      </c>
      <c r="E542" s="23" t="s">
        <v>15</v>
      </c>
      <c r="F542" s="47">
        <v>0.06</v>
      </c>
      <c r="G542" s="17" t="e">
        <f>SUMIF('[3]2.报价结算清单'!$F$2:$F$578,$A542,'[3]2.报价结算清单'!$L$2:$L$578)</f>
        <v>#VALUE!</v>
      </c>
      <c r="H542" s="17" t="e">
        <f>SUMIF('[3]2.报价结算清单'!$F$2:$F$578,$A542,'[3]2.报价结算清单'!$N$2:$N$578)</f>
        <v>#VALUE!</v>
      </c>
      <c r="I542" s="20" t="e">
        <f>SUMIF('[3]2.报价结算清单'!$F$2:$F$578,A542,'[3]2.报价结算清单'!$P$2:$P$578)</f>
        <v>#VALUE!</v>
      </c>
    </row>
    <row r="543" spans="1:9" ht="15">
      <c r="A543" s="25" t="s">
        <v>2941</v>
      </c>
      <c r="B543" s="23" t="s">
        <v>399</v>
      </c>
      <c r="C543" s="23" t="s">
        <v>2938</v>
      </c>
      <c r="D543" s="27" t="s">
        <v>400</v>
      </c>
      <c r="E543" s="23" t="s">
        <v>15</v>
      </c>
      <c r="F543" s="47">
        <v>0.1</v>
      </c>
      <c r="G543" s="17" t="e">
        <f>SUMIF('[3]2.报价结算清单'!$F$2:$F$578,$A543,'[3]2.报价结算清单'!$L$2:$L$578)</f>
        <v>#VALUE!</v>
      </c>
      <c r="H543" s="17" t="e">
        <f>SUMIF('[3]2.报价结算清单'!$F$2:$F$578,$A543,'[3]2.报价结算清单'!$N$2:$N$578)</f>
        <v>#VALUE!</v>
      </c>
      <c r="I543" s="20" t="e">
        <f>SUMIF('[3]2.报价结算清单'!$F$2:$F$578,A543,'[3]2.报价结算清单'!$P$2:$P$578)</f>
        <v>#VALUE!</v>
      </c>
    </row>
    <row r="544" spans="1:9" ht="15">
      <c r="A544" s="25" t="s">
        <v>2942</v>
      </c>
      <c r="B544" s="23" t="s">
        <v>2345</v>
      </c>
      <c r="C544" s="23" t="s">
        <v>2938</v>
      </c>
      <c r="D544" s="27" t="s">
        <v>2346</v>
      </c>
      <c r="E544" s="23" t="s">
        <v>15</v>
      </c>
      <c r="F544" s="47">
        <v>0.06</v>
      </c>
      <c r="G544" s="17" t="e">
        <f>SUMIF('[3]2.报价结算清单'!$F$2:$F$578,$A544,'[3]2.报价结算清单'!$L$2:$L$578)</f>
        <v>#VALUE!</v>
      </c>
      <c r="H544" s="17" t="e">
        <f>SUMIF('[3]2.报价结算清单'!$F$2:$F$578,$A544,'[3]2.报价结算清单'!$N$2:$N$578)</f>
        <v>#VALUE!</v>
      </c>
      <c r="I544" s="20" t="e">
        <f>SUMIF('[3]2.报价结算清单'!$F$2:$F$578,A544,'[3]2.报价结算清单'!$P$2:$P$578)</f>
        <v>#VALUE!</v>
      </c>
    </row>
    <row r="545" spans="1:9" ht="15">
      <c r="A545" s="25" t="s">
        <v>2943</v>
      </c>
      <c r="B545" s="23" t="s">
        <v>1050</v>
      </c>
      <c r="C545" s="23" t="s">
        <v>2938</v>
      </c>
      <c r="D545" s="27" t="s">
        <v>1051</v>
      </c>
      <c r="E545" s="23" t="s">
        <v>15</v>
      </c>
      <c r="F545" s="47">
        <v>0.06</v>
      </c>
      <c r="G545" s="17" t="e">
        <f>SUMIF('[3]2.报价结算清单'!$F$2:$F$578,$A545,'[3]2.报价结算清单'!$L$2:$L$578)</f>
        <v>#VALUE!</v>
      </c>
      <c r="H545" s="17" t="e">
        <f>SUMIF('[3]2.报价结算清单'!$F$2:$F$578,$A545,'[3]2.报价结算清单'!$N$2:$N$578)</f>
        <v>#VALUE!</v>
      </c>
      <c r="I545" s="20" t="e">
        <f>SUMIF('[3]2.报价结算清单'!$F$2:$F$578,A545,'[3]2.报价结算清单'!$P$2:$P$578)</f>
        <v>#VALUE!</v>
      </c>
    </row>
    <row r="546" spans="1:9" ht="15">
      <c r="A546" s="25" t="s">
        <v>2944</v>
      </c>
      <c r="B546" s="23" t="s">
        <v>1483</v>
      </c>
      <c r="C546" s="23" t="s">
        <v>2945</v>
      </c>
      <c r="D546" s="27" t="s">
        <v>1484</v>
      </c>
      <c r="E546" s="23" t="s">
        <v>15</v>
      </c>
      <c r="F546" s="47">
        <v>0.06</v>
      </c>
      <c r="G546" s="17" t="e">
        <f>SUMIF('[3]2.报价结算清单'!$F$2:$F$578,$A546,'[3]2.报价结算清单'!$L$2:$L$578)</f>
        <v>#VALUE!</v>
      </c>
      <c r="H546" s="17" t="e">
        <f>SUMIF('[3]2.报价结算清单'!$F$2:$F$578,$A546,'[3]2.报价结算清单'!$N$2:$N$578)</f>
        <v>#VALUE!</v>
      </c>
      <c r="I546" s="20" t="e">
        <f>SUMIF('[3]2.报价结算清单'!$F$2:$F$578,A546,'[3]2.报价结算清单'!$P$2:$P$578)</f>
        <v>#VALUE!</v>
      </c>
    </row>
    <row r="547" spans="1:9" ht="15">
      <c r="A547" s="25" t="s">
        <v>2946</v>
      </c>
      <c r="B547" s="23" t="s">
        <v>1018</v>
      </c>
      <c r="C547" s="23" t="s">
        <v>2945</v>
      </c>
      <c r="D547" s="27" t="s">
        <v>1019</v>
      </c>
      <c r="E547" s="23" t="s">
        <v>15</v>
      </c>
      <c r="F547" s="47">
        <v>0.06</v>
      </c>
      <c r="G547" s="17" t="e">
        <f>SUMIF('[3]2.报价结算清单'!$F$2:$F$578,$A547,'[3]2.报价结算清单'!$L$2:$L$578)</f>
        <v>#VALUE!</v>
      </c>
      <c r="H547" s="17" t="e">
        <f>SUMIF('[3]2.报价结算清单'!$F$2:$F$578,$A547,'[3]2.报价结算清单'!$N$2:$N$578)</f>
        <v>#VALUE!</v>
      </c>
      <c r="I547" s="20" t="e">
        <f>SUMIF('[3]2.报价结算清单'!$F$2:$F$578,A547,'[3]2.报价结算清单'!$P$2:$P$578)</f>
        <v>#VALUE!</v>
      </c>
    </row>
    <row r="548" spans="1:9" ht="15">
      <c r="A548" s="25" t="s">
        <v>2947</v>
      </c>
      <c r="B548" s="23" t="s">
        <v>1383</v>
      </c>
      <c r="C548" s="23" t="s">
        <v>2945</v>
      </c>
      <c r="D548" s="27" t="s">
        <v>1384</v>
      </c>
      <c r="E548" s="23" t="s">
        <v>15</v>
      </c>
      <c r="F548" s="47">
        <v>0.06</v>
      </c>
      <c r="G548" s="17" t="e">
        <f>SUMIF('[3]2.报价结算清单'!$F$2:$F$578,$A548,'[3]2.报价结算清单'!$L$2:$L$578)</f>
        <v>#VALUE!</v>
      </c>
      <c r="H548" s="17" t="e">
        <f>SUMIF('[3]2.报价结算清单'!$F$2:$F$578,$A548,'[3]2.报价结算清单'!$N$2:$N$578)</f>
        <v>#VALUE!</v>
      </c>
      <c r="I548" s="20" t="e">
        <f>SUMIF('[3]2.报价结算清单'!$F$2:$F$578,A548,'[3]2.报价结算清单'!$P$2:$P$578)</f>
        <v>#VALUE!</v>
      </c>
    </row>
    <row r="549" spans="1:9" ht="15">
      <c r="A549" s="25" t="s">
        <v>2948</v>
      </c>
      <c r="B549" s="23" t="s">
        <v>190</v>
      </c>
      <c r="C549" s="23" t="s">
        <v>2945</v>
      </c>
      <c r="D549" s="27" t="s">
        <v>191</v>
      </c>
      <c r="E549" s="23" t="s">
        <v>15</v>
      </c>
      <c r="F549" s="47">
        <v>0.06</v>
      </c>
      <c r="G549" s="17" t="e">
        <f>SUMIF('[3]2.报价结算清单'!$F$2:$F$578,$A549,'[3]2.报价结算清单'!$L$2:$L$578)</f>
        <v>#VALUE!</v>
      </c>
      <c r="H549" s="17" t="e">
        <f>SUMIF('[3]2.报价结算清单'!$F$2:$F$578,$A549,'[3]2.报价结算清单'!$N$2:$N$578)</f>
        <v>#VALUE!</v>
      </c>
      <c r="I549" s="20" t="e">
        <f>SUMIF('[3]2.报价结算清单'!$F$2:$F$578,A549,'[3]2.报价结算清单'!$P$2:$P$578)</f>
        <v>#VALUE!</v>
      </c>
    </row>
    <row r="550" spans="1:9" ht="15">
      <c r="A550" s="24" t="s">
        <v>2949</v>
      </c>
      <c r="B550" s="24" t="s">
        <v>2397</v>
      </c>
      <c r="C550" s="24" t="s">
        <v>2949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2025-08-14T11:57:50Z</dcterms:modified>
</cp:coreProperties>
</file>