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wunanji/Desktop/活动/招标项目/生态大会mice指定项目/"/>
    </mc:Choice>
  </mc:AlternateContent>
  <xr:revisionPtr revIDLastSave="0" documentId="13_ncr:1_{E0B0A8A4-59BA-8045-9412-1F4B961C87CC}" xr6:coauthVersionLast="47" xr6:coauthVersionMax="47" xr10:uidLastSave="{00000000-0000-0000-0000-000000000000}"/>
  <workbookProtection workbookAlgorithmName="SHA-512" workbookHashValue="4MgVfabMw77fkSgAEryIQp4PivcK+spNIjGyyrzPLf/BI5S3mCtRPz6XcMBuLTVoZsqPMx4uY+wPNc4uqauoMg==" workbookSaltValue="pawt0mdUoHSlBfJZICCEhw==" workbookSpinCount="100000" lockStructure="1"/>
  <bookViews>
    <workbookView xWindow="1800" yWindow="1700" windowWidth="31320" windowHeight="18160" tabRatio="709" activeTab="6" xr2:uid="{00000000-000D-0000-FFFF-FFFF00000000}"/>
  </bookViews>
  <sheets>
    <sheet name="报价汇总及使用说明" sheetId="16" r:id="rId1"/>
    <sheet name="策划服务" sheetId="10" r:id="rId2"/>
    <sheet name="场地搭建" sheetId="4" r:id="rId3"/>
    <sheet name="设备租赁" sheetId="5" r:id="rId4"/>
    <sheet name="直播导摄" sheetId="18" r:id="rId5"/>
    <sheet name="设计制作" sheetId="11" r:id="rId6"/>
    <sheet name="第三方人员及服务" sheetId="12" r:id="rId7"/>
    <sheet name="差旅及接待" sheetId="13" r:id="rId8"/>
    <sheet name="场地费用" sheetId="14" r:id="rId9"/>
  </sheets>
  <externalReferences>
    <externalReference r:id="rId10"/>
  </externalReferences>
  <definedNames>
    <definedName name="_xlnm._FilterDatabase" localSheetId="1" hidden="1">策划服务!$A$3:$R$48</definedName>
    <definedName name="_xlnm._FilterDatabase" localSheetId="7" hidden="1">差旅及接待!$A$3:$R$187</definedName>
    <definedName name="_xlnm._FilterDatabase" localSheetId="2" hidden="1">场地搭建!$A$3:$R$323</definedName>
    <definedName name="_xlnm._FilterDatabase" localSheetId="8" hidden="1">场地费用!$A$3:$R$46</definedName>
    <definedName name="_xlnm._FilterDatabase" localSheetId="6" hidden="1">第三方人员及服务!$A$3:$R$202</definedName>
    <definedName name="_xlnm._FilterDatabase" localSheetId="3" hidden="1">设备租赁!$A$3:$R$512</definedName>
    <definedName name="_xlnm._FilterDatabase" localSheetId="5" hidden="1">设计制作!$A$3:$R$189</definedName>
    <definedName name="_xlnm._FilterDatabase" localSheetId="4" hidden="1">直播导摄!$A$3:$R$250</definedName>
    <definedName name="_xlnm.Print_Area" localSheetId="0">报价汇总及使用说明!$B$2:$H$44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6" i="12" l="1"/>
  <c r="O144" i="12"/>
  <c r="O143" i="12"/>
  <c r="O142" i="12"/>
  <c r="O141" i="12"/>
  <c r="O140" i="12"/>
  <c r="O188" i="13"/>
  <c r="O146" i="13"/>
  <c r="O145" i="13"/>
  <c r="O134" i="13"/>
  <c r="O133" i="13"/>
  <c r="O76" i="13"/>
  <c r="O75" i="13"/>
  <c r="O74" i="13"/>
  <c r="O73" i="13"/>
  <c r="O72" i="13"/>
  <c r="O71" i="13"/>
  <c r="O70" i="13"/>
  <c r="O69" i="13"/>
  <c r="O68" i="13"/>
  <c r="O67" i="13"/>
  <c r="O37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E22" i="16" s="1"/>
  <c r="O203" i="12"/>
  <c r="O149" i="12"/>
  <c r="O148" i="12"/>
  <c r="O145" i="12"/>
  <c r="O139" i="12"/>
  <c r="O135" i="12"/>
  <c r="O134" i="12"/>
  <c r="O133" i="12"/>
  <c r="O132" i="12"/>
  <c r="O131" i="12"/>
  <c r="O130" i="12"/>
  <c r="O129" i="12"/>
  <c r="O128" i="12"/>
  <c r="O127" i="12"/>
  <c r="O7" i="14"/>
  <c r="R76" i="13"/>
  <c r="R75" i="13"/>
  <c r="R74" i="13"/>
  <c r="R73" i="13"/>
  <c r="R72" i="13"/>
  <c r="R71" i="13"/>
  <c r="R70" i="13"/>
  <c r="R69" i="13"/>
  <c r="R67" i="13"/>
  <c r="R37" i="13"/>
  <c r="R36" i="13"/>
  <c r="R35" i="13"/>
  <c r="R34" i="13"/>
  <c r="R33" i="13"/>
  <c r="R32" i="13"/>
  <c r="R31" i="13"/>
  <c r="R30" i="13"/>
  <c r="R29" i="13"/>
  <c r="R28" i="13"/>
  <c r="R27" i="13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9" i="13"/>
  <c r="R8" i="13"/>
  <c r="O6" i="13"/>
  <c r="R5" i="13"/>
  <c r="O5" i="13"/>
  <c r="O125" i="12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309" i="4"/>
  <c r="O310" i="4"/>
  <c r="O311" i="4"/>
  <c r="O312" i="4"/>
  <c r="O313" i="4"/>
  <c r="O314" i="4"/>
  <c r="O315" i="4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27" i="5"/>
  <c r="O228" i="5"/>
  <c r="O229" i="5"/>
  <c r="O230" i="5"/>
  <c r="O231" i="5"/>
  <c r="O232" i="5"/>
  <c r="O233" i="5"/>
  <c r="O234" i="5"/>
  <c r="O235" i="5"/>
  <c r="O236" i="5"/>
  <c r="O237" i="5"/>
  <c r="O238" i="5"/>
  <c r="O239" i="5"/>
  <c r="O240" i="5"/>
  <c r="O241" i="5"/>
  <c r="O242" i="5"/>
  <c r="O243" i="5"/>
  <c r="O244" i="5"/>
  <c r="O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67" i="5"/>
  <c r="O268" i="5"/>
  <c r="O269" i="5"/>
  <c r="O270" i="5"/>
  <c r="O271" i="5"/>
  <c r="O272" i="5"/>
  <c r="O273" i="5"/>
  <c r="O274" i="5"/>
  <c r="O275" i="5"/>
  <c r="O276" i="5"/>
  <c r="O277" i="5"/>
  <c r="O278" i="5"/>
  <c r="O279" i="5"/>
  <c r="O280" i="5"/>
  <c r="O281" i="5"/>
  <c r="O282" i="5"/>
  <c r="O283" i="5"/>
  <c r="O284" i="5"/>
  <c r="O285" i="5"/>
  <c r="O286" i="5"/>
  <c r="O287" i="5"/>
  <c r="O288" i="5"/>
  <c r="O289" i="5"/>
  <c r="O290" i="5"/>
  <c r="O291" i="5"/>
  <c r="O292" i="5"/>
  <c r="O293" i="5"/>
  <c r="O294" i="5"/>
  <c r="O295" i="5"/>
  <c r="O296" i="5"/>
  <c r="O297" i="5"/>
  <c r="O298" i="5"/>
  <c r="O299" i="5"/>
  <c r="O300" i="5"/>
  <c r="O301" i="5"/>
  <c r="O302" i="5"/>
  <c r="O303" i="5"/>
  <c r="O304" i="5"/>
  <c r="O305" i="5"/>
  <c r="O306" i="5"/>
  <c r="O307" i="5"/>
  <c r="O308" i="5"/>
  <c r="O309" i="5"/>
  <c r="O310" i="5"/>
  <c r="O311" i="5"/>
  <c r="O312" i="5"/>
  <c r="O313" i="5"/>
  <c r="O314" i="5"/>
  <c r="O315" i="5"/>
  <c r="O316" i="5"/>
  <c r="O317" i="5"/>
  <c r="O318" i="5"/>
  <c r="O319" i="5"/>
  <c r="O320" i="5"/>
  <c r="O321" i="5"/>
  <c r="O322" i="5"/>
  <c r="O323" i="5"/>
  <c r="O324" i="5"/>
  <c r="O325" i="5"/>
  <c r="O326" i="5"/>
  <c r="O327" i="5"/>
  <c r="O328" i="5"/>
  <c r="O329" i="5"/>
  <c r="O330" i="5"/>
  <c r="O331" i="5"/>
  <c r="O332" i="5"/>
  <c r="O333" i="5"/>
  <c r="O334" i="5"/>
  <c r="O335" i="5"/>
  <c r="O336" i="5"/>
  <c r="O337" i="5"/>
  <c r="O338" i="5"/>
  <c r="O339" i="5"/>
  <c r="O340" i="5"/>
  <c r="O341" i="5"/>
  <c r="O342" i="5"/>
  <c r="O343" i="5"/>
  <c r="O344" i="5"/>
  <c r="O345" i="5"/>
  <c r="O346" i="5"/>
  <c r="O347" i="5"/>
  <c r="O348" i="5"/>
  <c r="O349" i="5"/>
  <c r="O350" i="5"/>
  <c r="O351" i="5"/>
  <c r="O352" i="5"/>
  <c r="O353" i="5"/>
  <c r="O354" i="5"/>
  <c r="O355" i="5"/>
  <c r="O356" i="5"/>
  <c r="O357" i="5"/>
  <c r="O358" i="5"/>
  <c r="O359" i="5"/>
  <c r="O360" i="5"/>
  <c r="O361" i="5"/>
  <c r="O362" i="5"/>
  <c r="O363" i="5"/>
  <c r="O364" i="5"/>
  <c r="O365" i="5"/>
  <c r="O366" i="5"/>
  <c r="O367" i="5"/>
  <c r="O368" i="5"/>
  <c r="O369" i="5"/>
  <c r="O370" i="5"/>
  <c r="O371" i="5"/>
  <c r="O372" i="5"/>
  <c r="O373" i="5"/>
  <c r="O374" i="5"/>
  <c r="O375" i="5"/>
  <c r="O376" i="5"/>
  <c r="O377" i="5"/>
  <c r="O378" i="5"/>
  <c r="O379" i="5"/>
  <c r="O380" i="5"/>
  <c r="O381" i="5"/>
  <c r="O382" i="5"/>
  <c r="O383" i="5"/>
  <c r="O384" i="5"/>
  <c r="O385" i="5"/>
  <c r="O386" i="5"/>
  <c r="O387" i="5"/>
  <c r="O388" i="5"/>
  <c r="O389" i="5"/>
  <c r="O390" i="5"/>
  <c r="O391" i="5"/>
  <c r="O392" i="5"/>
  <c r="O393" i="5"/>
  <c r="O394" i="5"/>
  <c r="O395" i="5"/>
  <c r="O396" i="5"/>
  <c r="O397" i="5"/>
  <c r="O398" i="5"/>
  <c r="O399" i="5"/>
  <c r="O400" i="5"/>
  <c r="O401" i="5"/>
  <c r="O402" i="5"/>
  <c r="O403" i="5"/>
  <c r="O404" i="5"/>
  <c r="O405" i="5"/>
  <c r="O406" i="5"/>
  <c r="O407" i="5"/>
  <c r="O408" i="5"/>
  <c r="O409" i="5"/>
  <c r="O410" i="5"/>
  <c r="O411" i="5"/>
  <c r="O412" i="5"/>
  <c r="O413" i="5"/>
  <c r="O414" i="5"/>
  <c r="O415" i="5"/>
  <c r="O416" i="5"/>
  <c r="O417" i="5"/>
  <c r="O418" i="5"/>
  <c r="O419" i="5"/>
  <c r="O420" i="5"/>
  <c r="O421" i="5"/>
  <c r="O422" i="5"/>
  <c r="O423" i="5"/>
  <c r="O424" i="5"/>
  <c r="O425" i="5"/>
  <c r="O426" i="5"/>
  <c r="O427" i="5"/>
  <c r="O428" i="5"/>
  <c r="O429" i="5"/>
  <c r="O430" i="5"/>
  <c r="O431" i="5"/>
  <c r="O432" i="5"/>
  <c r="O433" i="5"/>
  <c r="O434" i="5"/>
  <c r="O435" i="5"/>
  <c r="O436" i="5"/>
  <c r="O437" i="5"/>
  <c r="O438" i="5"/>
  <c r="O439" i="5"/>
  <c r="O440" i="5"/>
  <c r="O441" i="5"/>
  <c r="O442" i="5"/>
  <c r="O443" i="5"/>
  <c r="O444" i="5"/>
  <c r="O445" i="5"/>
  <c r="O446" i="5"/>
  <c r="O447" i="5"/>
  <c r="O448" i="5"/>
  <c r="O449" i="5"/>
  <c r="O450" i="5"/>
  <c r="O451" i="5"/>
  <c r="O452" i="5"/>
  <c r="O453" i="5"/>
  <c r="O454" i="5"/>
  <c r="O455" i="5"/>
  <c r="O456" i="5"/>
  <c r="O457" i="5"/>
  <c r="O458" i="5"/>
  <c r="O459" i="5"/>
  <c r="O460" i="5"/>
  <c r="O461" i="5"/>
  <c r="O462" i="5"/>
  <c r="O463" i="5"/>
  <c r="O464" i="5"/>
  <c r="O465" i="5"/>
  <c r="O466" i="5"/>
  <c r="O467" i="5"/>
  <c r="O468" i="5"/>
  <c r="O469" i="5"/>
  <c r="O470" i="5"/>
  <c r="O471" i="5"/>
  <c r="O472" i="5"/>
  <c r="O473" i="5"/>
  <c r="O474" i="5"/>
  <c r="O475" i="5"/>
  <c r="O476" i="5"/>
  <c r="O477" i="5"/>
  <c r="O478" i="5"/>
  <c r="O479" i="5"/>
  <c r="O480" i="5"/>
  <c r="O481" i="5"/>
  <c r="O482" i="5"/>
  <c r="O483" i="5"/>
  <c r="O484" i="5"/>
  <c r="O485" i="5"/>
  <c r="O486" i="5"/>
  <c r="O487" i="5"/>
  <c r="O488" i="5"/>
  <c r="O489" i="5"/>
  <c r="O490" i="5"/>
  <c r="O491" i="5"/>
  <c r="O492" i="5"/>
  <c r="O493" i="5"/>
  <c r="O494" i="5"/>
  <c r="O495" i="5"/>
  <c r="O496" i="5"/>
  <c r="O497" i="5"/>
  <c r="O498" i="5"/>
  <c r="O499" i="5"/>
  <c r="O500" i="5"/>
  <c r="O501" i="5"/>
  <c r="O502" i="5"/>
  <c r="O503" i="5"/>
  <c r="O504" i="5"/>
  <c r="O505" i="5"/>
  <c r="O506" i="5"/>
  <c r="O507" i="5"/>
  <c r="O508" i="5"/>
  <c r="O509" i="5"/>
  <c r="O510" i="5"/>
  <c r="O511" i="5"/>
  <c r="O512" i="5"/>
  <c r="O174" i="5"/>
  <c r="O173" i="5"/>
  <c r="O172" i="5"/>
  <c r="O171" i="5"/>
  <c r="O170" i="5"/>
  <c r="O169" i="5"/>
  <c r="O168" i="5"/>
  <c r="O167" i="5"/>
  <c r="O166" i="5"/>
  <c r="O165" i="5"/>
  <c r="O164" i="5"/>
  <c r="O163" i="5"/>
  <c r="O162" i="5"/>
  <c r="O161" i="5"/>
  <c r="O160" i="5"/>
  <c r="O159" i="5"/>
  <c r="O158" i="5"/>
  <c r="O157" i="5"/>
  <c r="O156" i="5"/>
  <c r="O155" i="5"/>
  <c r="O154" i="5"/>
  <c r="O153" i="5"/>
  <c r="O152" i="5"/>
  <c r="O151" i="5"/>
  <c r="O150" i="5"/>
  <c r="O149" i="5"/>
  <c r="O148" i="5"/>
  <c r="O147" i="5"/>
  <c r="O146" i="5"/>
  <c r="O145" i="5"/>
  <c r="O144" i="5"/>
  <c r="O143" i="5"/>
  <c r="O142" i="5"/>
  <c r="O141" i="5"/>
  <c r="O140" i="5"/>
  <c r="O139" i="5"/>
  <c r="O138" i="5"/>
  <c r="O137" i="5"/>
  <c r="O136" i="5"/>
  <c r="O135" i="5"/>
  <c r="O134" i="5"/>
  <c r="O133" i="5"/>
  <c r="O132" i="5"/>
  <c r="O131" i="5"/>
  <c r="O130" i="5"/>
  <c r="O129" i="5"/>
  <c r="O128" i="5"/>
  <c r="O127" i="5"/>
  <c r="O126" i="5"/>
  <c r="O125" i="5"/>
  <c r="O124" i="5"/>
  <c r="O123" i="5"/>
  <c r="O122" i="5"/>
  <c r="O121" i="5"/>
  <c r="O120" i="5"/>
  <c r="O119" i="5"/>
  <c r="O118" i="5"/>
  <c r="O117" i="5"/>
  <c r="O116" i="5"/>
  <c r="O115" i="5"/>
  <c r="O114" i="5"/>
  <c r="O113" i="5"/>
  <c r="O112" i="5"/>
  <c r="O111" i="5"/>
  <c r="O110" i="5"/>
  <c r="O109" i="5"/>
  <c r="O108" i="5"/>
  <c r="O107" i="5"/>
  <c r="O106" i="5"/>
  <c r="O105" i="5"/>
  <c r="O104" i="5"/>
  <c r="O103" i="5"/>
  <c r="O102" i="5"/>
  <c r="O101" i="5"/>
  <c r="O100" i="5"/>
  <c r="O99" i="5"/>
  <c r="O98" i="5"/>
  <c r="O97" i="5"/>
  <c r="O96" i="5"/>
  <c r="O95" i="5"/>
  <c r="O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175" i="18"/>
  <c r="O176" i="18"/>
  <c r="O177" i="18"/>
  <c r="O178" i="18"/>
  <c r="O179" i="18"/>
  <c r="O180" i="18"/>
  <c r="O181" i="18"/>
  <c r="O182" i="18"/>
  <c r="O183" i="18"/>
  <c r="O184" i="18"/>
  <c r="O185" i="18"/>
  <c r="O186" i="18"/>
  <c r="O187" i="18"/>
  <c r="O188" i="18"/>
  <c r="O189" i="18"/>
  <c r="O190" i="18"/>
  <c r="O191" i="18"/>
  <c r="O192" i="18"/>
  <c r="O193" i="18"/>
  <c r="O194" i="18"/>
  <c r="O195" i="18"/>
  <c r="O196" i="18"/>
  <c r="O197" i="18"/>
  <c r="O198" i="18"/>
  <c r="O199" i="18"/>
  <c r="O200" i="18"/>
  <c r="O201" i="18"/>
  <c r="O202" i="18"/>
  <c r="O203" i="18"/>
  <c r="O204" i="18"/>
  <c r="O205" i="18"/>
  <c r="O206" i="18"/>
  <c r="O207" i="18"/>
  <c r="O208" i="18"/>
  <c r="O209" i="18"/>
  <c r="O210" i="18"/>
  <c r="O211" i="18"/>
  <c r="O212" i="18"/>
  <c r="O213" i="18"/>
  <c r="O214" i="18"/>
  <c r="O215" i="18"/>
  <c r="O216" i="18"/>
  <c r="O217" i="18"/>
  <c r="O218" i="18"/>
  <c r="O219" i="18"/>
  <c r="O220" i="18"/>
  <c r="O221" i="18"/>
  <c r="O222" i="18"/>
  <c r="O223" i="18"/>
  <c r="O224" i="18"/>
  <c r="O225" i="18"/>
  <c r="O226" i="18"/>
  <c r="O227" i="18"/>
  <c r="O228" i="18"/>
  <c r="O229" i="18"/>
  <c r="O230" i="18"/>
  <c r="O231" i="18"/>
  <c r="O232" i="18"/>
  <c r="O233" i="18"/>
  <c r="O234" i="18"/>
  <c r="O235" i="18"/>
  <c r="O236" i="18"/>
  <c r="O174" i="18"/>
  <c r="O173" i="18"/>
  <c r="O172" i="18"/>
  <c r="O171" i="18"/>
  <c r="O170" i="18"/>
  <c r="O169" i="18"/>
  <c r="O168" i="18"/>
  <c r="O167" i="18"/>
  <c r="O166" i="18"/>
  <c r="O165" i="18"/>
  <c r="O164" i="18"/>
  <c r="O163" i="18"/>
  <c r="O162" i="18"/>
  <c r="O161" i="18"/>
  <c r="O160" i="18"/>
  <c r="O159" i="18"/>
  <c r="O158" i="18"/>
  <c r="O157" i="18"/>
  <c r="O156" i="18"/>
  <c r="O155" i="18"/>
  <c r="O154" i="18"/>
  <c r="O153" i="18"/>
  <c r="O152" i="18"/>
  <c r="O151" i="18"/>
  <c r="O150" i="18"/>
  <c r="O149" i="18"/>
  <c r="O148" i="18"/>
  <c r="O147" i="18"/>
  <c r="O146" i="18"/>
  <c r="O145" i="18"/>
  <c r="O144" i="18"/>
  <c r="O143" i="18"/>
  <c r="O142" i="18"/>
  <c r="O141" i="18"/>
  <c r="O140" i="18"/>
  <c r="O139" i="18"/>
  <c r="O138" i="18"/>
  <c r="O137" i="18"/>
  <c r="O136" i="18"/>
  <c r="O135" i="18"/>
  <c r="O134" i="18"/>
  <c r="O133" i="18"/>
  <c r="O132" i="18"/>
  <c r="O131" i="18"/>
  <c r="O130" i="18"/>
  <c r="O129" i="18"/>
  <c r="O128" i="18"/>
  <c r="O127" i="18"/>
  <c r="O126" i="18"/>
  <c r="O125" i="18"/>
  <c r="O124" i="18"/>
  <c r="O123" i="18"/>
  <c r="O122" i="18"/>
  <c r="O121" i="18"/>
  <c r="O120" i="18"/>
  <c r="O119" i="18"/>
  <c r="O118" i="18"/>
  <c r="O117" i="18"/>
  <c r="O116" i="18"/>
  <c r="O115" i="18"/>
  <c r="O114" i="18"/>
  <c r="O113" i="18"/>
  <c r="O112" i="18"/>
  <c r="O111" i="18"/>
  <c r="O110" i="18"/>
  <c r="O109" i="18"/>
  <c r="O108" i="18"/>
  <c r="O107" i="18"/>
  <c r="O106" i="18"/>
  <c r="O105" i="18"/>
  <c r="O104" i="18"/>
  <c r="O103" i="18"/>
  <c r="O102" i="18"/>
  <c r="O101" i="18"/>
  <c r="O100" i="18"/>
  <c r="O99" i="18"/>
  <c r="O98" i="18"/>
  <c r="O97" i="18"/>
  <c r="O96" i="18"/>
  <c r="O95" i="18"/>
  <c r="O94" i="18"/>
  <c r="O93" i="18"/>
  <c r="O92" i="18"/>
  <c r="O91" i="18"/>
  <c r="O90" i="18"/>
  <c r="O89" i="18"/>
  <c r="O88" i="18"/>
  <c r="O87" i="18"/>
  <c r="O86" i="18"/>
  <c r="O85" i="18"/>
  <c r="O84" i="18"/>
  <c r="O83" i="18"/>
  <c r="O82" i="18"/>
  <c r="O81" i="18"/>
  <c r="O80" i="18"/>
  <c r="O79" i="18"/>
  <c r="O78" i="18"/>
  <c r="O77" i="18"/>
  <c r="O76" i="18"/>
  <c r="O75" i="18"/>
  <c r="O74" i="18"/>
  <c r="O73" i="18"/>
  <c r="O72" i="18"/>
  <c r="O71" i="18"/>
  <c r="O70" i="18"/>
  <c r="O69" i="18"/>
  <c r="O68" i="18"/>
  <c r="O67" i="18"/>
  <c r="O66" i="18"/>
  <c r="O65" i="18"/>
  <c r="O64" i="18"/>
  <c r="O63" i="18"/>
  <c r="O62" i="18"/>
  <c r="O61" i="18"/>
  <c r="O60" i="18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O45" i="18"/>
  <c r="O44" i="18"/>
  <c r="O43" i="18"/>
  <c r="O42" i="18"/>
  <c r="O41" i="18"/>
  <c r="O40" i="18"/>
  <c r="O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O4" i="18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4" i="11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O57" i="12"/>
  <c r="O58" i="12"/>
  <c r="O59" i="12"/>
  <c r="O60" i="12"/>
  <c r="O61" i="12"/>
  <c r="O62" i="12"/>
  <c r="O63" i="12"/>
  <c r="O64" i="12"/>
  <c r="O65" i="12"/>
  <c r="O66" i="12"/>
  <c r="O67" i="12"/>
  <c r="O68" i="12"/>
  <c r="O69" i="12"/>
  <c r="O70" i="12"/>
  <c r="O71" i="12"/>
  <c r="O72" i="12"/>
  <c r="O73" i="12"/>
  <c r="O74" i="12"/>
  <c r="O75" i="12"/>
  <c r="O76" i="12"/>
  <c r="O77" i="12"/>
  <c r="O78" i="12"/>
  <c r="O79" i="12"/>
  <c r="O80" i="12"/>
  <c r="O81" i="12"/>
  <c r="O82" i="12"/>
  <c r="O83" i="12"/>
  <c r="O84" i="12"/>
  <c r="O85" i="12"/>
  <c r="O86" i="12"/>
  <c r="O87" i="12"/>
  <c r="O88" i="12"/>
  <c r="O89" i="12"/>
  <c r="O90" i="12"/>
  <c r="O91" i="12"/>
  <c r="O92" i="12"/>
  <c r="O93" i="12"/>
  <c r="O94" i="12"/>
  <c r="O95" i="12"/>
  <c r="O96" i="12"/>
  <c r="O97" i="12"/>
  <c r="O98" i="12"/>
  <c r="O99" i="12"/>
  <c r="O100" i="12"/>
  <c r="O101" i="12"/>
  <c r="O102" i="12"/>
  <c r="O103" i="12"/>
  <c r="O104" i="12"/>
  <c r="O105" i="12"/>
  <c r="O106" i="12"/>
  <c r="O107" i="12"/>
  <c r="O108" i="12"/>
  <c r="O109" i="12"/>
  <c r="O110" i="12"/>
  <c r="O111" i="12"/>
  <c r="O112" i="12"/>
  <c r="O113" i="12"/>
  <c r="O114" i="12"/>
  <c r="O115" i="12"/>
  <c r="O116" i="12"/>
  <c r="O117" i="12"/>
  <c r="O118" i="12"/>
  <c r="O119" i="12"/>
  <c r="O120" i="12"/>
  <c r="O121" i="12"/>
  <c r="O122" i="12"/>
  <c r="O123" i="12"/>
  <c r="O124" i="12"/>
  <c r="O126" i="12"/>
  <c r="O136" i="12"/>
  <c r="O137" i="12"/>
  <c r="O138" i="12"/>
  <c r="O147" i="12"/>
  <c r="O150" i="12"/>
  <c r="O151" i="12"/>
  <c r="O152" i="12"/>
  <c r="O153" i="12"/>
  <c r="O154" i="12"/>
  <c r="O155" i="12"/>
  <c r="O156" i="12"/>
  <c r="O157" i="12"/>
  <c r="O158" i="12"/>
  <c r="O159" i="12"/>
  <c r="O160" i="12"/>
  <c r="O161" i="12"/>
  <c r="O162" i="12"/>
  <c r="O163" i="12"/>
  <c r="O164" i="12"/>
  <c r="O165" i="12"/>
  <c r="O166" i="12"/>
  <c r="O167" i="12"/>
  <c r="O168" i="12"/>
  <c r="O169" i="12"/>
  <c r="O170" i="12"/>
  <c r="O171" i="12"/>
  <c r="O172" i="12"/>
  <c r="O173" i="12"/>
  <c r="O174" i="12"/>
  <c r="O175" i="12"/>
  <c r="O176" i="12"/>
  <c r="O177" i="12"/>
  <c r="O178" i="12"/>
  <c r="O179" i="12"/>
  <c r="O180" i="12"/>
  <c r="O181" i="12"/>
  <c r="O182" i="12"/>
  <c r="O183" i="12"/>
  <c r="O184" i="12"/>
  <c r="O185" i="12"/>
  <c r="O186" i="12"/>
  <c r="O187" i="12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R26" i="14"/>
  <c r="O26" i="14"/>
  <c r="R25" i="14"/>
  <c r="O25" i="14"/>
  <c r="R24" i="14"/>
  <c r="O24" i="14"/>
  <c r="R23" i="14"/>
  <c r="O23" i="14"/>
  <c r="R22" i="14"/>
  <c r="O22" i="14"/>
  <c r="R21" i="14"/>
  <c r="O21" i="14"/>
  <c r="R20" i="14"/>
  <c r="O20" i="14"/>
  <c r="R19" i="14"/>
  <c r="O19" i="14"/>
  <c r="R18" i="14"/>
  <c r="O18" i="14"/>
  <c r="R17" i="14"/>
  <c r="O17" i="14"/>
  <c r="R16" i="14"/>
  <c r="O16" i="14"/>
  <c r="R15" i="14"/>
  <c r="O15" i="14"/>
  <c r="R14" i="14"/>
  <c r="O14" i="14"/>
  <c r="R13" i="14"/>
  <c r="O13" i="14"/>
  <c r="R12" i="14"/>
  <c r="O12" i="14"/>
  <c r="R11" i="14"/>
  <c r="O11" i="14"/>
  <c r="R10" i="14"/>
  <c r="O10" i="14"/>
  <c r="R9" i="14"/>
  <c r="O9" i="14"/>
  <c r="R8" i="14"/>
  <c r="O8" i="14"/>
  <c r="R7" i="14"/>
  <c r="R6" i="14"/>
  <c r="O6" i="14"/>
  <c r="R5" i="14"/>
  <c r="O5" i="14"/>
  <c r="R4" i="14"/>
  <c r="O4" i="14"/>
  <c r="E23" i="16"/>
  <c r="R187" i="13"/>
  <c r="O187" i="13"/>
  <c r="R186" i="13"/>
  <c r="O186" i="13"/>
  <c r="R185" i="13"/>
  <c r="O185" i="13"/>
  <c r="R184" i="13"/>
  <c r="O184" i="13"/>
  <c r="R183" i="13"/>
  <c r="O183" i="13"/>
  <c r="R182" i="13"/>
  <c r="O182" i="13"/>
  <c r="R181" i="13"/>
  <c r="O181" i="13"/>
  <c r="R180" i="13"/>
  <c r="O180" i="13"/>
  <c r="R179" i="13"/>
  <c r="O179" i="13"/>
  <c r="R178" i="13"/>
  <c r="O178" i="13"/>
  <c r="R177" i="13"/>
  <c r="O177" i="13"/>
  <c r="R176" i="13"/>
  <c r="O176" i="13"/>
  <c r="R175" i="13"/>
  <c r="O175" i="13"/>
  <c r="R174" i="13"/>
  <c r="O174" i="13"/>
  <c r="R173" i="13"/>
  <c r="O173" i="13"/>
  <c r="R172" i="13"/>
  <c r="O172" i="13"/>
  <c r="R171" i="13"/>
  <c r="O171" i="13"/>
  <c r="O170" i="13"/>
  <c r="O169" i="13"/>
  <c r="O168" i="13"/>
  <c r="R167" i="13"/>
  <c r="O167" i="13"/>
  <c r="R166" i="13"/>
  <c r="O166" i="13"/>
  <c r="R165" i="13"/>
  <c r="O165" i="13"/>
  <c r="R164" i="13"/>
  <c r="O164" i="13"/>
  <c r="R163" i="13"/>
  <c r="O163" i="13"/>
  <c r="R162" i="13"/>
  <c r="O162" i="13"/>
  <c r="R161" i="13"/>
  <c r="O161" i="13"/>
  <c r="R160" i="13"/>
  <c r="O160" i="13"/>
  <c r="R159" i="13"/>
  <c r="O159" i="13"/>
  <c r="R158" i="13"/>
  <c r="O158" i="13"/>
  <c r="R157" i="13"/>
  <c r="O157" i="13"/>
  <c r="R156" i="13"/>
  <c r="O156" i="13"/>
  <c r="R155" i="13"/>
  <c r="O155" i="13"/>
  <c r="R154" i="13"/>
  <c r="O154" i="13"/>
  <c r="R153" i="13"/>
  <c r="O153" i="13"/>
  <c r="R152" i="13"/>
  <c r="O152" i="13"/>
  <c r="R151" i="13"/>
  <c r="O151" i="13"/>
  <c r="O150" i="13"/>
  <c r="R149" i="13"/>
  <c r="O149" i="13"/>
  <c r="O148" i="13"/>
  <c r="R147" i="13"/>
  <c r="O147" i="13"/>
  <c r="O144" i="13"/>
  <c r="O143" i="13"/>
  <c r="R142" i="13"/>
  <c r="O142" i="13"/>
  <c r="R141" i="13"/>
  <c r="O141" i="13"/>
  <c r="R140" i="13"/>
  <c r="O140" i="13"/>
  <c r="R139" i="13"/>
  <c r="O139" i="13"/>
  <c r="R138" i="13"/>
  <c r="O138" i="13"/>
  <c r="R137" i="13"/>
  <c r="O137" i="13"/>
  <c r="R136" i="13"/>
  <c r="O136" i="13"/>
  <c r="R135" i="13"/>
  <c r="O135" i="13"/>
  <c r="O132" i="13"/>
  <c r="O131" i="13"/>
  <c r="R130" i="13"/>
  <c r="O130" i="13"/>
  <c r="O129" i="13"/>
  <c r="O128" i="13"/>
  <c r="R127" i="13"/>
  <c r="O127" i="13"/>
  <c r="R126" i="13"/>
  <c r="O126" i="13"/>
  <c r="R125" i="13"/>
  <c r="O125" i="13"/>
  <c r="R124" i="13"/>
  <c r="O124" i="13"/>
  <c r="R123" i="13"/>
  <c r="O123" i="13"/>
  <c r="R122" i="13"/>
  <c r="O122" i="13"/>
  <c r="R121" i="13"/>
  <c r="O121" i="13"/>
  <c r="R120" i="13"/>
  <c r="O120" i="13"/>
  <c r="R119" i="13"/>
  <c r="O119" i="13"/>
  <c r="R118" i="13"/>
  <c r="O118" i="13"/>
  <c r="R117" i="13"/>
  <c r="O117" i="13"/>
  <c r="R116" i="13"/>
  <c r="O116" i="13"/>
  <c r="R115" i="13"/>
  <c r="O115" i="13"/>
  <c r="R114" i="13"/>
  <c r="O114" i="13"/>
  <c r="R113" i="13"/>
  <c r="O113" i="13"/>
  <c r="R112" i="13"/>
  <c r="O112" i="13"/>
  <c r="R111" i="13"/>
  <c r="O111" i="13"/>
  <c r="R110" i="13"/>
  <c r="O110" i="13"/>
  <c r="R109" i="13"/>
  <c r="O109" i="13"/>
  <c r="R108" i="13"/>
  <c r="O108" i="13"/>
  <c r="R107" i="13"/>
  <c r="O107" i="13"/>
  <c r="R106" i="13"/>
  <c r="O106" i="13"/>
  <c r="R105" i="13"/>
  <c r="O105" i="13"/>
  <c r="R104" i="13"/>
  <c r="O104" i="13"/>
  <c r="R103" i="13"/>
  <c r="O103" i="13"/>
  <c r="R102" i="13"/>
  <c r="O102" i="13"/>
  <c r="O101" i="13"/>
  <c r="O100" i="13"/>
  <c r="O99" i="13"/>
  <c r="R98" i="13"/>
  <c r="O98" i="13"/>
  <c r="R97" i="13"/>
  <c r="O97" i="13"/>
  <c r="R96" i="13"/>
  <c r="O96" i="13"/>
  <c r="R95" i="13"/>
  <c r="O95" i="13"/>
  <c r="R94" i="13"/>
  <c r="O94" i="13"/>
  <c r="O93" i="13"/>
  <c r="O92" i="13"/>
  <c r="R91" i="13"/>
  <c r="O91" i="13"/>
  <c r="R90" i="13"/>
  <c r="O90" i="13"/>
  <c r="R89" i="13"/>
  <c r="O89" i="13"/>
  <c r="R88" i="13"/>
  <c r="O88" i="13"/>
  <c r="R87" i="13"/>
  <c r="O87" i="13"/>
  <c r="R86" i="13"/>
  <c r="O86" i="13"/>
  <c r="R85" i="13"/>
  <c r="O85" i="13"/>
  <c r="R84" i="13"/>
  <c r="O84" i="13"/>
  <c r="R83" i="13"/>
  <c r="O83" i="13"/>
  <c r="O82" i="13"/>
  <c r="O81" i="13"/>
  <c r="O80" i="13"/>
  <c r="R79" i="13"/>
  <c r="O79" i="13"/>
  <c r="R78" i="13"/>
  <c r="O78" i="13"/>
  <c r="R77" i="13"/>
  <c r="O77" i="13"/>
  <c r="R68" i="13"/>
  <c r="R66" i="13"/>
  <c r="O66" i="13"/>
  <c r="O65" i="13"/>
  <c r="O64" i="13"/>
  <c r="R63" i="13"/>
  <c r="O63" i="13"/>
  <c r="R62" i="13"/>
  <c r="O62" i="13"/>
  <c r="R61" i="13"/>
  <c r="O61" i="13"/>
  <c r="R60" i="13"/>
  <c r="O60" i="13"/>
  <c r="R59" i="13"/>
  <c r="O59" i="13"/>
  <c r="R58" i="13"/>
  <c r="O58" i="13"/>
  <c r="R57" i="13"/>
  <c r="O57" i="13"/>
  <c r="R56" i="13"/>
  <c r="O56" i="13"/>
  <c r="R55" i="13"/>
  <c r="O55" i="13"/>
  <c r="R54" i="13"/>
  <c r="O54" i="13"/>
  <c r="R53" i="13"/>
  <c r="O53" i="13"/>
  <c r="R52" i="13"/>
  <c r="O52" i="13"/>
  <c r="R51" i="13"/>
  <c r="O51" i="13"/>
  <c r="R50" i="13"/>
  <c r="O50" i="13"/>
  <c r="R49" i="13"/>
  <c r="O49" i="13"/>
  <c r="R48" i="13"/>
  <c r="O48" i="13"/>
  <c r="R47" i="13"/>
  <c r="O47" i="13"/>
  <c r="R46" i="13"/>
  <c r="O46" i="13"/>
  <c r="R45" i="13"/>
  <c r="O45" i="13"/>
  <c r="O44" i="13"/>
  <c r="R43" i="13"/>
  <c r="O43" i="13"/>
  <c r="R42" i="13"/>
  <c r="O42" i="13"/>
  <c r="R41" i="13"/>
  <c r="O41" i="13"/>
  <c r="R40" i="13"/>
  <c r="O40" i="13"/>
  <c r="R39" i="13"/>
  <c r="O39" i="13"/>
  <c r="R38" i="13"/>
  <c r="O38" i="13"/>
  <c r="O4" i="13"/>
  <c r="R202" i="12"/>
  <c r="O202" i="12"/>
  <c r="R201" i="12"/>
  <c r="O201" i="12"/>
  <c r="R200" i="12"/>
  <c r="O200" i="12"/>
  <c r="R199" i="12"/>
  <c r="O199" i="12"/>
  <c r="R198" i="12"/>
  <c r="O198" i="12"/>
  <c r="R197" i="12"/>
  <c r="O197" i="12"/>
  <c r="R196" i="12"/>
  <c r="O196" i="12"/>
  <c r="R195" i="12"/>
  <c r="O195" i="12"/>
  <c r="R194" i="12"/>
  <c r="O194" i="12"/>
  <c r="R193" i="12"/>
  <c r="O193" i="12"/>
  <c r="R192" i="12"/>
  <c r="O192" i="12"/>
  <c r="R191" i="12"/>
  <c r="O191" i="12"/>
  <c r="R190" i="12"/>
  <c r="R189" i="12"/>
  <c r="R188" i="12"/>
  <c r="R179" i="12"/>
  <c r="R178" i="12"/>
  <c r="R177" i="12"/>
  <c r="R173" i="12"/>
  <c r="R156" i="12"/>
  <c r="R155" i="12"/>
  <c r="R154" i="12"/>
  <c r="R153" i="12"/>
  <c r="R124" i="12"/>
  <c r="R106" i="12"/>
  <c r="R105" i="12"/>
  <c r="R90" i="12"/>
  <c r="R89" i="12"/>
  <c r="R88" i="12"/>
  <c r="R87" i="12"/>
  <c r="R86" i="12"/>
  <c r="R85" i="12"/>
  <c r="R84" i="12"/>
  <c r="R83" i="12"/>
  <c r="R82" i="12"/>
  <c r="R81" i="12"/>
  <c r="R80" i="12"/>
  <c r="R79" i="12"/>
  <c r="R78" i="12"/>
  <c r="R77" i="12"/>
  <c r="R76" i="12"/>
  <c r="R75" i="12"/>
  <c r="R74" i="12"/>
  <c r="R73" i="12"/>
  <c r="R72" i="12"/>
  <c r="R71" i="12"/>
  <c r="R70" i="12"/>
  <c r="R69" i="12"/>
  <c r="R68" i="12"/>
  <c r="R67" i="12"/>
  <c r="R66" i="12"/>
  <c r="R65" i="12"/>
  <c r="R64" i="12"/>
  <c r="R63" i="12"/>
  <c r="R62" i="12"/>
  <c r="R61" i="12"/>
  <c r="R60" i="12"/>
  <c r="R59" i="12"/>
  <c r="R58" i="12"/>
  <c r="R57" i="12"/>
  <c r="R56" i="12"/>
  <c r="R51" i="12"/>
  <c r="R40" i="12"/>
  <c r="R35" i="12"/>
  <c r="R34" i="12"/>
  <c r="R33" i="12"/>
  <c r="R29" i="12"/>
  <c r="R28" i="12"/>
  <c r="R27" i="12"/>
  <c r="R26" i="12"/>
  <c r="R21" i="12"/>
  <c r="R18" i="12"/>
  <c r="R15" i="12"/>
  <c r="R11" i="12"/>
  <c r="O9" i="12"/>
  <c r="O8" i="12"/>
  <c r="O7" i="12"/>
  <c r="O6" i="12"/>
  <c r="O5" i="12"/>
  <c r="O4" i="12"/>
  <c r="R189" i="11"/>
  <c r="R188" i="11"/>
  <c r="R187" i="11"/>
  <c r="R186" i="11"/>
  <c r="R185" i="11"/>
  <c r="R184" i="11"/>
  <c r="R183" i="11"/>
  <c r="R182" i="11"/>
  <c r="R181" i="11"/>
  <c r="R180" i="11"/>
  <c r="R179" i="11"/>
  <c r="R178" i="11"/>
  <c r="R177" i="11"/>
  <c r="R176" i="11"/>
  <c r="R175" i="11"/>
  <c r="R174" i="11"/>
  <c r="R173" i="11"/>
  <c r="R172" i="11"/>
  <c r="R170" i="11"/>
  <c r="R169" i="11"/>
  <c r="R167" i="11"/>
  <c r="R161" i="11"/>
  <c r="R159" i="11"/>
  <c r="R102" i="11"/>
  <c r="R101" i="11"/>
  <c r="R100" i="11"/>
  <c r="R99" i="11"/>
  <c r="R98" i="11"/>
  <c r="R94" i="11"/>
  <c r="R89" i="11"/>
  <c r="R81" i="11"/>
  <c r="R80" i="11"/>
  <c r="R73" i="11"/>
  <c r="R72" i="11"/>
  <c r="R71" i="11"/>
  <c r="R70" i="11"/>
  <c r="R69" i="11"/>
  <c r="R67" i="11"/>
  <c r="R54" i="11"/>
  <c r="R53" i="11"/>
  <c r="R26" i="11"/>
  <c r="R25" i="11"/>
  <c r="R24" i="11"/>
  <c r="R23" i="11"/>
  <c r="R22" i="11"/>
  <c r="R20" i="11"/>
  <c r="R5" i="11"/>
  <c r="R4" i="11"/>
  <c r="R235" i="18"/>
  <c r="R234" i="18"/>
  <c r="R228" i="18"/>
  <c r="R225" i="18"/>
  <c r="R224" i="18"/>
  <c r="R223" i="18"/>
  <c r="R221" i="18"/>
  <c r="R219" i="18"/>
  <c r="R218" i="18"/>
  <c r="R216" i="18"/>
  <c r="R215" i="18"/>
  <c r="R211" i="18"/>
  <c r="R201" i="18"/>
  <c r="R200" i="18"/>
  <c r="R194" i="18"/>
  <c r="R193" i="18"/>
  <c r="R179" i="18"/>
  <c r="R177" i="18"/>
  <c r="R176" i="18"/>
  <c r="R175" i="18"/>
  <c r="R174" i="18"/>
  <c r="R173" i="18"/>
  <c r="R172" i="18"/>
  <c r="R171" i="18"/>
  <c r="R170" i="18"/>
  <c r="R169" i="18"/>
  <c r="R168" i="18"/>
  <c r="R167" i="18"/>
  <c r="R166" i="18"/>
  <c r="R165" i="18"/>
  <c r="R163" i="18"/>
  <c r="R162" i="18"/>
  <c r="R161" i="18"/>
  <c r="R160" i="18"/>
  <c r="R158" i="18"/>
  <c r="R157" i="18"/>
  <c r="R156" i="18"/>
  <c r="R155" i="18"/>
  <c r="R154" i="18"/>
  <c r="R153" i="18"/>
  <c r="R152" i="18"/>
  <c r="R151" i="18"/>
  <c r="R150" i="18"/>
  <c r="R148" i="18"/>
  <c r="R147" i="18"/>
  <c r="R146" i="18"/>
  <c r="R145" i="18"/>
  <c r="R144" i="18"/>
  <c r="R143" i="18"/>
  <c r="R142" i="18"/>
  <c r="R141" i="18"/>
  <c r="R140" i="18"/>
  <c r="R139" i="18"/>
  <c r="R137" i="18"/>
  <c r="R135" i="18"/>
  <c r="R133" i="18"/>
  <c r="R131" i="18"/>
  <c r="R129" i="18"/>
  <c r="R127" i="18"/>
  <c r="R123" i="18"/>
  <c r="R122" i="18"/>
  <c r="R120" i="18"/>
  <c r="R119" i="18"/>
  <c r="R118" i="18"/>
  <c r="R117" i="18"/>
  <c r="R116" i="18"/>
  <c r="R112" i="18"/>
  <c r="R110" i="18"/>
  <c r="R109" i="18"/>
  <c r="R108" i="18"/>
  <c r="R107" i="18"/>
  <c r="R106" i="18"/>
  <c r="R104" i="18"/>
  <c r="R100" i="18"/>
  <c r="R98" i="18"/>
  <c r="R97" i="18"/>
  <c r="R96" i="18"/>
  <c r="R95" i="18"/>
  <c r="R94" i="18"/>
  <c r="R93" i="18"/>
  <c r="R91" i="18"/>
  <c r="R90" i="18"/>
  <c r="R89" i="18"/>
  <c r="R88" i="18"/>
  <c r="R87" i="18"/>
  <c r="R86" i="18"/>
  <c r="R85" i="18"/>
  <c r="R80" i="18"/>
  <c r="R79" i="18"/>
  <c r="R78" i="18"/>
  <c r="R76" i="18"/>
  <c r="R75" i="18"/>
  <c r="R74" i="18"/>
  <c r="R72" i="18"/>
  <c r="R71" i="18"/>
  <c r="R69" i="18"/>
  <c r="R68" i="18"/>
  <c r="R67" i="18"/>
  <c r="R66" i="18"/>
  <c r="R65" i="18"/>
  <c r="R64" i="18"/>
  <c r="R63" i="18"/>
  <c r="R62" i="18"/>
  <c r="R61" i="18"/>
  <c r="R60" i="18"/>
  <c r="R59" i="18"/>
  <c r="R58" i="18"/>
  <c r="R57" i="18"/>
  <c r="R55" i="18"/>
  <c r="R53" i="18"/>
  <c r="R52" i="18"/>
  <c r="R51" i="18"/>
  <c r="R50" i="18"/>
  <c r="R49" i="18"/>
  <c r="R48" i="18"/>
  <c r="R47" i="18"/>
  <c r="R46" i="18"/>
  <c r="R45" i="18"/>
  <c r="R44" i="18"/>
  <c r="R42" i="18"/>
  <c r="R41" i="18"/>
  <c r="R40" i="18"/>
  <c r="R39" i="18"/>
  <c r="R38" i="18"/>
  <c r="R37" i="18"/>
  <c r="R35" i="18"/>
  <c r="R34" i="18"/>
  <c r="R30" i="18"/>
  <c r="R29" i="18"/>
  <c r="R28" i="18"/>
  <c r="R27" i="18"/>
  <c r="R26" i="18"/>
  <c r="R25" i="18"/>
  <c r="R24" i="18"/>
  <c r="R23" i="18"/>
  <c r="R22" i="18"/>
  <c r="R21" i="18"/>
  <c r="R20" i="18"/>
  <c r="R19" i="18"/>
  <c r="R18" i="18"/>
  <c r="R17" i="18"/>
  <c r="R16" i="18"/>
  <c r="R15" i="18"/>
  <c r="R13" i="18"/>
  <c r="R9" i="18"/>
  <c r="R8" i="18"/>
  <c r="R7" i="18"/>
  <c r="R6" i="18"/>
  <c r="R498" i="5"/>
  <c r="R494" i="5"/>
  <c r="R493" i="5"/>
  <c r="R491" i="5"/>
  <c r="R490" i="5"/>
  <c r="R480" i="5"/>
  <c r="R479" i="5"/>
  <c r="R478" i="5"/>
  <c r="R477" i="5"/>
  <c r="R476" i="5"/>
  <c r="R475" i="5"/>
  <c r="R472" i="5"/>
  <c r="R470" i="5"/>
  <c r="R469" i="5"/>
  <c r="R468" i="5"/>
  <c r="R463" i="5"/>
  <c r="R460" i="5"/>
  <c r="R456" i="5"/>
  <c r="R455" i="5"/>
  <c r="R453" i="5"/>
  <c r="R452" i="5"/>
  <c r="R451" i="5"/>
  <c r="R450" i="5"/>
  <c r="R449" i="5"/>
  <c r="R448" i="5"/>
  <c r="R447" i="5"/>
  <c r="R446" i="5"/>
  <c r="R445" i="5"/>
  <c r="R444" i="5"/>
  <c r="R438" i="5"/>
  <c r="R436" i="5"/>
  <c r="R435" i="5"/>
  <c r="R434" i="5"/>
  <c r="R433" i="5"/>
  <c r="R432" i="5"/>
  <c r="R431" i="5"/>
  <c r="R430" i="5"/>
  <c r="R429" i="5"/>
  <c r="R428" i="5"/>
  <c r="R427" i="5"/>
  <c r="R426" i="5"/>
  <c r="R422" i="5"/>
  <c r="R421" i="5"/>
  <c r="R418" i="5"/>
  <c r="R414" i="5"/>
  <c r="R413" i="5"/>
  <c r="R410" i="5"/>
  <c r="R408" i="5"/>
  <c r="R398" i="5"/>
  <c r="R395" i="5"/>
  <c r="R394" i="5"/>
  <c r="R393" i="5"/>
  <c r="R392" i="5"/>
  <c r="R391" i="5"/>
  <c r="R390" i="5"/>
  <c r="R389" i="5"/>
  <c r="R388" i="5"/>
  <c r="R387" i="5"/>
  <c r="R386" i="5"/>
  <c r="R385" i="5"/>
  <c r="R384" i="5"/>
  <c r="R383" i="5"/>
  <c r="R382" i="5"/>
  <c r="R381" i="5"/>
  <c r="R380" i="5"/>
  <c r="R378" i="5"/>
  <c r="R374" i="5"/>
  <c r="R373" i="5"/>
  <c r="R370" i="5"/>
  <c r="R369" i="5"/>
  <c r="R368" i="5"/>
  <c r="R367" i="5"/>
  <c r="R366" i="5"/>
  <c r="R365" i="5"/>
  <c r="R364" i="5"/>
  <c r="R363" i="5"/>
  <c r="R361" i="5"/>
  <c r="R359" i="5"/>
  <c r="R358" i="5"/>
  <c r="R356" i="5"/>
  <c r="R355" i="5"/>
  <c r="R354" i="5"/>
  <c r="R353" i="5"/>
  <c r="R347" i="5"/>
  <c r="R340" i="5"/>
  <c r="R339" i="5"/>
  <c r="R338" i="5"/>
  <c r="R337" i="5"/>
  <c r="R336" i="5"/>
  <c r="R335" i="5"/>
  <c r="R332" i="5"/>
  <c r="R331" i="5"/>
  <c r="R330" i="5"/>
  <c r="R329" i="5"/>
  <c r="R327" i="5"/>
  <c r="R325" i="5"/>
  <c r="R324" i="5"/>
  <c r="R319" i="5"/>
  <c r="R309" i="5"/>
  <c r="R306" i="5"/>
  <c r="R303" i="5"/>
  <c r="R302" i="5"/>
  <c r="R301" i="5"/>
  <c r="R300" i="5"/>
  <c r="R285" i="5"/>
  <c r="R284" i="5"/>
  <c r="R283" i="5"/>
  <c r="R282" i="5"/>
  <c r="R279" i="5"/>
  <c r="R277" i="5"/>
  <c r="R276" i="5"/>
  <c r="R275" i="5"/>
  <c r="R274" i="5"/>
  <c r="R272" i="5"/>
  <c r="R268" i="5"/>
  <c r="R267" i="5"/>
  <c r="R265" i="5"/>
  <c r="R264" i="5"/>
  <c r="R263" i="5"/>
  <c r="R262" i="5"/>
  <c r="R261" i="5"/>
  <c r="R260" i="5"/>
  <c r="R259" i="5"/>
  <c r="R257" i="5"/>
  <c r="R253" i="5"/>
  <c r="R246" i="5"/>
  <c r="R245" i="5"/>
  <c r="R244" i="5"/>
  <c r="R242" i="5"/>
  <c r="R240" i="5"/>
  <c r="R239" i="5"/>
  <c r="R238" i="5"/>
  <c r="R232" i="5"/>
  <c r="R229" i="5"/>
  <c r="R227" i="5"/>
  <c r="R226" i="5"/>
  <c r="R224" i="5"/>
  <c r="R223" i="5"/>
  <c r="R217" i="5"/>
  <c r="R215" i="5"/>
  <c r="R211" i="5"/>
  <c r="R208" i="5"/>
  <c r="R207" i="5"/>
  <c r="R206" i="5"/>
  <c r="R205" i="5"/>
  <c r="R204" i="5"/>
  <c r="R203" i="5"/>
  <c r="R196" i="5"/>
  <c r="R195" i="5"/>
  <c r="R194" i="5"/>
  <c r="R193" i="5"/>
  <c r="R192" i="5"/>
  <c r="R191" i="5"/>
  <c r="R190" i="5"/>
  <c r="R189" i="5"/>
  <c r="R188" i="5"/>
  <c r="R186" i="5"/>
  <c r="R185" i="5"/>
  <c r="R184" i="5"/>
  <c r="R183" i="5"/>
  <c r="R182" i="5"/>
  <c r="R181" i="5"/>
  <c r="R180" i="5"/>
  <c r="R179" i="5"/>
  <c r="R177" i="5"/>
  <c r="R174" i="5"/>
  <c r="R173" i="5"/>
  <c r="R172" i="5"/>
  <c r="R164" i="5"/>
  <c r="R162" i="5"/>
  <c r="R160" i="5"/>
  <c r="R158" i="5"/>
  <c r="R157" i="5"/>
  <c r="R154" i="5"/>
  <c r="R151" i="5"/>
  <c r="R150" i="5"/>
  <c r="R149" i="5"/>
  <c r="R148" i="5"/>
  <c r="R147" i="5"/>
  <c r="R146" i="5"/>
  <c r="R143" i="5"/>
  <c r="R142" i="5"/>
  <c r="R140" i="5"/>
  <c r="R136" i="5"/>
  <c r="R129" i="5"/>
  <c r="R128" i="5"/>
  <c r="R125" i="5"/>
  <c r="R124" i="5"/>
  <c r="R122" i="5"/>
  <c r="R120" i="5"/>
  <c r="R119" i="5"/>
  <c r="R115" i="5"/>
  <c r="R114" i="5"/>
  <c r="R113" i="5"/>
  <c r="R112" i="5"/>
  <c r="R111" i="5"/>
  <c r="R110" i="5"/>
  <c r="R104" i="5"/>
  <c r="R103" i="5"/>
  <c r="R102" i="5"/>
  <c r="R98" i="5"/>
  <c r="R97" i="5"/>
  <c r="R96" i="5"/>
  <c r="R88" i="5"/>
  <c r="R83" i="5"/>
  <c r="R82" i="5"/>
  <c r="R81" i="5"/>
  <c r="R58" i="5"/>
  <c r="R57" i="5"/>
  <c r="R56" i="5"/>
  <c r="R55" i="5"/>
  <c r="R54" i="5"/>
  <c r="R53" i="5"/>
  <c r="R52" i="5"/>
  <c r="R51" i="5"/>
  <c r="R50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4" i="5"/>
  <c r="R23" i="5"/>
  <c r="R22" i="5"/>
  <c r="R21" i="5"/>
  <c r="R20" i="5"/>
  <c r="R19" i="5"/>
  <c r="R18" i="5"/>
  <c r="R17" i="5"/>
  <c r="R15" i="5"/>
  <c r="R14" i="5"/>
  <c r="R13" i="5"/>
  <c r="R12" i="5"/>
  <c r="R11" i="5"/>
  <c r="R7" i="5"/>
  <c r="R6" i="5"/>
  <c r="R323" i="4"/>
  <c r="R322" i="4"/>
  <c r="R321" i="4"/>
  <c r="R320" i="4"/>
  <c r="R319" i="4"/>
  <c r="R318" i="4"/>
  <c r="R317" i="4"/>
  <c r="R316" i="4"/>
  <c r="R315" i="4"/>
  <c r="R314" i="4"/>
  <c r="R312" i="4"/>
  <c r="R307" i="4"/>
  <c r="R306" i="4"/>
  <c r="R304" i="4"/>
  <c r="R302" i="4"/>
  <c r="R301" i="4"/>
  <c r="R294" i="4"/>
  <c r="R289" i="4"/>
  <c r="R281" i="4"/>
  <c r="R279" i="4"/>
  <c r="R278" i="4"/>
  <c r="R275" i="4"/>
  <c r="R274" i="4"/>
  <c r="R273" i="4"/>
  <c r="R270" i="4"/>
  <c r="R269" i="4"/>
  <c r="R268" i="4"/>
  <c r="R254" i="4"/>
  <c r="R253" i="4"/>
  <c r="R252" i="4"/>
  <c r="R248" i="4"/>
  <c r="R246" i="4"/>
  <c r="R245" i="4"/>
  <c r="R244" i="4"/>
  <c r="R242" i="4"/>
  <c r="R241" i="4"/>
  <c r="R234" i="4"/>
  <c r="R233" i="4"/>
  <c r="R226" i="4"/>
  <c r="R223" i="4"/>
  <c r="R216" i="4"/>
  <c r="R215" i="4"/>
  <c r="R213" i="4"/>
  <c r="R208" i="4"/>
  <c r="R207" i="4"/>
  <c r="R206" i="4"/>
  <c r="R205" i="4"/>
  <c r="R204" i="4"/>
  <c r="R202" i="4"/>
  <c r="R201" i="4"/>
  <c r="R200" i="4"/>
  <c r="R199" i="4"/>
  <c r="R198" i="4"/>
  <c r="R197" i="4"/>
  <c r="R196" i="4"/>
  <c r="R195" i="4"/>
  <c r="R194" i="4"/>
  <c r="R190" i="4"/>
  <c r="R181" i="4"/>
  <c r="R179" i="4"/>
  <c r="R178" i="4"/>
  <c r="R171" i="4"/>
  <c r="R170" i="4"/>
  <c r="R168" i="4"/>
  <c r="R162" i="4"/>
  <c r="R161" i="4"/>
  <c r="R160" i="4"/>
  <c r="R144" i="4"/>
  <c r="R143" i="4"/>
  <c r="R140" i="4"/>
  <c r="R139" i="4"/>
  <c r="R138" i="4"/>
  <c r="R137" i="4"/>
  <c r="R136" i="4"/>
  <c r="R135" i="4"/>
  <c r="R133" i="4"/>
  <c r="R132" i="4"/>
  <c r="R131" i="4"/>
  <c r="R130" i="4"/>
  <c r="R129" i="4"/>
  <c r="R128" i="4"/>
  <c r="R127" i="4"/>
  <c r="R126" i="4"/>
  <c r="R124" i="4"/>
  <c r="R122" i="4"/>
  <c r="R118" i="4"/>
  <c r="R117" i="4"/>
  <c r="R115" i="4"/>
  <c r="R113" i="4"/>
  <c r="R111" i="4"/>
  <c r="R110" i="4"/>
  <c r="R108" i="4"/>
  <c r="R107" i="4"/>
  <c r="R106" i="4"/>
  <c r="R105" i="4"/>
  <c r="R104" i="4"/>
  <c r="R103" i="4"/>
  <c r="R102" i="4"/>
  <c r="R101" i="4"/>
  <c r="R100" i="4"/>
  <c r="R99" i="4"/>
  <c r="R96" i="4"/>
  <c r="R95" i="4"/>
  <c r="R94" i="4"/>
  <c r="R93" i="4"/>
  <c r="R92" i="4"/>
  <c r="R91" i="4"/>
  <c r="R90" i="4"/>
  <c r="R89" i="4"/>
  <c r="R88" i="4"/>
  <c r="R87" i="4"/>
  <c r="R84" i="4"/>
  <c r="R81" i="4"/>
  <c r="R80" i="4"/>
  <c r="R79" i="4"/>
  <c r="R78" i="4"/>
  <c r="R75" i="4"/>
  <c r="R73" i="4"/>
  <c r="R69" i="4"/>
  <c r="R68" i="4"/>
  <c r="R66" i="4"/>
  <c r="R63" i="4"/>
  <c r="R62" i="4"/>
  <c r="R57" i="4"/>
  <c r="R56" i="4"/>
  <c r="R55" i="4"/>
  <c r="R54" i="4"/>
  <c r="R53" i="4"/>
  <c r="R52" i="4"/>
  <c r="R49" i="4"/>
  <c r="R48" i="4"/>
  <c r="R47" i="4"/>
  <c r="R46" i="4"/>
  <c r="R45" i="4"/>
  <c r="R44" i="4"/>
  <c r="R43" i="4"/>
  <c r="R42" i="4"/>
  <c r="R41" i="4"/>
  <c r="R37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15" i="4"/>
  <c r="R14" i="4"/>
  <c r="R13" i="4"/>
  <c r="R9" i="4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O33" i="10"/>
  <c r="O31" i="10"/>
  <c r="O30" i="10"/>
  <c r="R29" i="10"/>
  <c r="O29" i="10"/>
  <c r="R28" i="10"/>
  <c r="O28" i="10"/>
  <c r="R27" i="10"/>
  <c r="O27" i="10"/>
  <c r="R26" i="10"/>
  <c r="O26" i="10"/>
  <c r="R25" i="10"/>
  <c r="O25" i="10"/>
  <c r="R24" i="10"/>
  <c r="O24" i="10"/>
  <c r="R23" i="10"/>
  <c r="O23" i="10"/>
  <c r="R22" i="10"/>
  <c r="O22" i="10"/>
  <c r="R21" i="10"/>
  <c r="O21" i="10"/>
  <c r="R20" i="10"/>
  <c r="O20" i="10"/>
  <c r="O19" i="10"/>
  <c r="O18" i="10"/>
  <c r="O17" i="10"/>
  <c r="O16" i="10"/>
  <c r="O15" i="10"/>
  <c r="O14" i="10"/>
  <c r="R13" i="10"/>
  <c r="O13" i="10"/>
  <c r="R11" i="10"/>
  <c r="O11" i="10"/>
  <c r="R10" i="10"/>
  <c r="O10" i="10"/>
  <c r="R9" i="10"/>
  <c r="O9" i="10"/>
  <c r="R8" i="10"/>
  <c r="O8" i="10"/>
  <c r="R7" i="10"/>
  <c r="O7" i="10"/>
  <c r="R6" i="10"/>
  <c r="O6" i="10"/>
  <c r="R5" i="10"/>
  <c r="O5" i="10"/>
  <c r="R4" i="10"/>
  <c r="O4" i="10"/>
  <c r="G43" i="16"/>
  <c r="E28" i="16"/>
  <c r="E30" i="16" s="1"/>
  <c r="E20" i="16"/>
  <c r="E19" i="16"/>
  <c r="E18" i="16"/>
  <c r="E17" i="16"/>
  <c r="O12" i="10"/>
  <c r="E16" i="16"/>
  <c r="E25" i="16" l="1"/>
  <c r="E27" i="16" s="1"/>
  <c r="E21" i="16"/>
  <c r="E24" i="16" s="1"/>
  <c r="E31" i="16" l="1"/>
  <c r="E33" i="16" s="1"/>
  <c r="E34" i="16" s="1"/>
  <c r="E36" i="16" s="1"/>
</calcChain>
</file>

<file path=xl/sharedStrings.xml><?xml version="1.0" encoding="utf-8"?>
<sst xmlns="http://schemas.openxmlformats.org/spreadsheetml/2006/main" count="9624" uniqueCount="2002">
  <si>
    <t>腾讯线下活动报价模板使用说明（请务必仔细阅读）</t>
  </si>
  <si>
    <r>
      <rPr>
        <sz val="10"/>
        <color theme="1"/>
        <rFont val="Microsoft YaHei UI"/>
        <family val="2"/>
        <charset val="134"/>
      </rPr>
      <t>欢迎使用</t>
    </r>
    <r>
      <rPr>
        <b/>
        <sz val="10"/>
        <color rgb="FFC00000"/>
        <rFont val="Microsoft YaHei UI"/>
        <family val="2"/>
        <charset val="134"/>
      </rPr>
      <t>线下活动</t>
    </r>
    <r>
      <rPr>
        <sz val="10"/>
        <color theme="1"/>
        <rFont val="Microsoft YaHei UI"/>
        <family val="2"/>
        <charset val="134"/>
      </rPr>
      <t>报价模板，进行填写时请注意以下事项：</t>
    </r>
  </si>
  <si>
    <t>1. 本模板为腾讯公司针对线下活动类采购的统一模板，供应商可以在该模板中添加未定义四级报价项，但不得使用其他模板；</t>
  </si>
  <si>
    <r>
      <rPr>
        <sz val="10"/>
        <color theme="1"/>
        <rFont val="Microsoft YaHei UI"/>
        <family val="2"/>
        <charset val="134"/>
      </rPr>
      <t>2. 请务必按照表内使用说明填写模板，请</t>
    </r>
    <r>
      <rPr>
        <b/>
        <sz val="10"/>
        <color rgb="FFC00000"/>
        <rFont val="Microsoft YaHei UI"/>
        <family val="2"/>
        <charset val="134"/>
      </rPr>
      <t>勿随意改动表内格式</t>
    </r>
    <r>
      <rPr>
        <sz val="10"/>
        <color theme="1"/>
        <rFont val="Microsoft YaHei UI"/>
        <family val="2"/>
        <charset val="134"/>
      </rPr>
      <t>，如包括sheet名、表头、表内计算公式，或随意合并单元格等；</t>
    </r>
  </si>
  <si>
    <t>3. 若针对该报价模板有任何疑问，请随时跟腾讯业务方沟通，谢谢！</t>
  </si>
  <si>
    <t>线下活动报价模板</t>
  </si>
  <si>
    <t>报价单位信息</t>
  </si>
  <si>
    <t>报价单位全称</t>
  </si>
  <si>
    <t>报价人姓名</t>
  </si>
  <si>
    <t>报价人职务</t>
  </si>
  <si>
    <t>报价人联系电话</t>
  </si>
  <si>
    <t>报价人电子邮箱</t>
  </si>
  <si>
    <t>报价人登录Portal账号</t>
  </si>
  <si>
    <t>项目基础信息</t>
  </si>
  <si>
    <t>项目名称</t>
  </si>
  <si>
    <t>活动执行地点</t>
  </si>
  <si>
    <t>项目预计启动时间</t>
  </si>
  <si>
    <t>项目预计结束期间</t>
  </si>
  <si>
    <t>一级报价项</t>
  </si>
  <si>
    <t>单项金额</t>
  </si>
  <si>
    <t>备注</t>
  </si>
  <si>
    <t>报价项及报价项合计</t>
  </si>
  <si>
    <t>策划服务</t>
  </si>
  <si>
    <t>1.如只负责活动策划及设计，不负责活动执行，可以收取设计费，不能收取服务费
如负责活动整体策划及执行，不可以收取设计费，只能收到服务费
收取设计费者，需提供方案设计3d模块及相关施工图绘制
2.如单列执行费用，不可再收取服务费用</t>
  </si>
  <si>
    <t>场地搭建</t>
  </si>
  <si>
    <t>设备租赁</t>
  </si>
  <si>
    <t>直播导摄</t>
  </si>
  <si>
    <t>设计制作</t>
  </si>
  <si>
    <t>第三方人员及服务</t>
  </si>
  <si>
    <t>活动公司人员差旅不能收取服务费</t>
  </si>
  <si>
    <t>差旅及接待</t>
  </si>
  <si>
    <t>场地费用</t>
  </si>
  <si>
    <t>合计</t>
  </si>
  <si>
    <t>服务费</t>
  </si>
  <si>
    <t>服务费基准金额</t>
  </si>
  <si>
    <t>为各表Q列'是否收取服务费(是/否)'标注为“是”的条目加总</t>
  </si>
  <si>
    <t>服务费费率（不含税）</t>
  </si>
  <si>
    <t>垫付费</t>
  </si>
  <si>
    <t>垫付费基准金额</t>
  </si>
  <si>
    <t>为各表P列'是否收取垫付费(是/否)'标注为“是”的条目加总</t>
  </si>
  <si>
    <t>垫付费率（不含税）</t>
  </si>
  <si>
    <t>垫付费费率为不含税费率，税费请统一在税费中计算</t>
  </si>
  <si>
    <t>垫付服务费</t>
  </si>
  <si>
    <r>
      <rPr>
        <sz val="10"/>
        <rFont val="微软雅黑"/>
        <family val="2"/>
        <charset val="134"/>
      </rPr>
      <t>适用于因项目实施需要，</t>
    </r>
    <r>
      <rPr>
        <b/>
        <sz val="10"/>
        <rFont val="微软雅黑"/>
        <family val="2"/>
        <charset val="134"/>
      </rPr>
      <t>为腾讯指定资源垫付</t>
    </r>
    <r>
      <rPr>
        <sz val="10"/>
        <rFont val="微软雅黑"/>
        <family val="2"/>
        <charset val="134"/>
      </rPr>
      <t>而收取的合理额外服务费用。</t>
    </r>
    <r>
      <rPr>
        <sz val="10"/>
        <color rgb="FFFF0000"/>
        <rFont val="微软雅黑"/>
        <family val="2"/>
        <charset val="134"/>
      </rPr>
      <t>垫付费不能与服务费同时收取。</t>
    </r>
  </si>
  <si>
    <t>税费</t>
  </si>
  <si>
    <t>含服务费及垫付费税前总价</t>
  </si>
  <si>
    <t>税率</t>
  </si>
  <si>
    <t>税费金额</t>
  </si>
  <si>
    <t>含税总价</t>
  </si>
  <si>
    <t>含税总价（折减前）</t>
  </si>
  <si>
    <t>整单额外折减（金额）</t>
  </si>
  <si>
    <t>折减金额不得在验收结算时重复抵扣</t>
  </si>
  <si>
    <t>折减后含税总价（币种自选）</t>
  </si>
  <si>
    <t>人民币</t>
  </si>
  <si>
    <t>折减后含税总价=含税总价（折减前）-折减金额</t>
  </si>
  <si>
    <t>声明：</t>
  </si>
  <si>
    <t>1. 我方（报价单位）承诺以上报价为经公司授权人员报价，并认可一旦受邀后，应严格按以上报价执行，除非经双方协商后对各别项目报价进行调整；
2. 我方（报价单位）承诺以上报价是基于对腾讯业务放发出的需求文件的理解，并提供的真实、有效的报价文件。一旦受邀后，报价单位未经腾讯公司业务需求方书面授权后，不得随意对四级报价项进行修改；
3. 我方（报价单位）承诺恪守腾讯公司《保密协议》、《反商业贿赂声明》要求，一旦存在违反相关要求的，腾讯公司业务方有权单方面解除与报价单位方的合作，并免除相关的法律责任。</t>
  </si>
  <si>
    <t>声明人：</t>
  </si>
  <si>
    <t>填写说明：</t>
  </si>
  <si>
    <t>1. 如只负责活动策划及设计，不负责活动执行，可以收取设计费，不能收取服务费
如负责活动整体策划及执行，不可以收取设计费，只能收到服务费
收取设计费者，需提供方案设计3d模块及相关施工图绘制。
2.二级分类下设计报价可以按交付品或人工费报价，请务必选择其中一种方式进行报价！
3. 如单列执行费用，不可再收取服务费！其他可收取服务费。
4. 单位分为两组，若一个报价项包含2组单位，则务必填写2组数量分别对应相应单位！
5. 如果同一报价项需要重复使用，请复制该条目并粘贴，以继续报价！请勿自行添加空白行进行报价！
6. 如果所需报价项不在表内，请在表内最后一行复制（其他-其他-自定义填写）报价项并粘贴，并自定义报价项进行填写报价。
7. 区域，子区域，描述，备注为选填项，若有需求可进行选填。</t>
  </si>
  <si>
    <t>服务费和垫付费不能同时收取</t>
  </si>
  <si>
    <t>区域</t>
  </si>
  <si>
    <t>子区域</t>
  </si>
  <si>
    <t>二级报价项</t>
  </si>
  <si>
    <t>三级报价项</t>
  </si>
  <si>
    <t>四级报价项</t>
  </si>
  <si>
    <t>需求描述（腾讯选填）</t>
  </si>
  <si>
    <t>购买方式
（购买/租赁）</t>
  </si>
  <si>
    <t>供应商补充描述（如品牌、规格、型号等）</t>
  </si>
  <si>
    <t>单价</t>
  </si>
  <si>
    <t>数量1</t>
  </si>
  <si>
    <t>单位1</t>
  </si>
  <si>
    <t>数量2</t>
  </si>
  <si>
    <t>单位2</t>
  </si>
  <si>
    <t>总价</t>
  </si>
  <si>
    <t>是否收取垫付费(是/否)</t>
  </si>
  <si>
    <t>是否收取服务费(是/否)</t>
  </si>
  <si>
    <t>创意及策划</t>
  </si>
  <si>
    <t>方案策划</t>
  </si>
  <si>
    <t>整体策划方案</t>
  </si>
  <si>
    <t>项</t>
  </si>
  <si>
    <t>平面2D设计方案</t>
  </si>
  <si>
    <t>空间3D设计方案</t>
  </si>
  <si>
    <t>主视觉KV与延展设计方案</t>
  </si>
  <si>
    <t>舞美设计方案</t>
  </si>
  <si>
    <t>灯光设计方案</t>
  </si>
  <si>
    <t>脚本创意方案</t>
  </si>
  <si>
    <t>脚本执行方案</t>
  </si>
  <si>
    <t>设计交付物</t>
  </si>
  <si>
    <t>施工图</t>
  </si>
  <si>
    <t>收取设计费者，需提供方案设计3d模块及县骨干施工图绘制</t>
  </si>
  <si>
    <t>Logo设计</t>
  </si>
  <si>
    <t>主KV设计</t>
  </si>
  <si>
    <t>全新主kv设计</t>
  </si>
  <si>
    <t>主KV修图</t>
  </si>
  <si>
    <t>负责活动执行，不允许收取该项费用</t>
  </si>
  <si>
    <t>主KV延展</t>
  </si>
  <si>
    <t>3D效果图</t>
  </si>
  <si>
    <t>创意设计团队</t>
  </si>
  <si>
    <t>2D设计师</t>
  </si>
  <si>
    <t>不能与设计交付物同时收取费用</t>
  </si>
  <si>
    <t>人</t>
  </si>
  <si>
    <t>天</t>
  </si>
  <si>
    <t>3D设计师</t>
  </si>
  <si>
    <t>2D设计总监</t>
  </si>
  <si>
    <t>3D设计总监</t>
  </si>
  <si>
    <t>创意策划师</t>
  </si>
  <si>
    <t>高级创意策划师</t>
  </si>
  <si>
    <t>创意策划总监</t>
  </si>
  <si>
    <t>施工图绘制师</t>
  </si>
  <si>
    <t>文案</t>
  </si>
  <si>
    <t>高级文案</t>
  </si>
  <si>
    <t>助理美术指导</t>
  </si>
  <si>
    <t>美术指导</t>
  </si>
  <si>
    <t>1. 如果同一报价项需要重复使用，请复制该条目并粘贴，以继续报价！请勿自行添加空白行进行报价！
2. 如果所需报价项不在表内，请在表内最后一行复制（其他-其他-自定义填写）报价项并粘贴，并自定义报价项进行填写报价。
3. 区域，子区域，描述，备注为选填项，若有需求可进行选填。
4. 单位分为两组，若一个报价项包含2组单位，则务必填写2组数量分别对应相应单位！
5. 搭建所涉及人工费，需在“第三方人员及服务”中报价。所涉及人员餐费，交通费等其他费用，需在“差旅费”中报价！
6. 搭建中所涉及的运输费，需在“第三方人员及服务”中报价。</t>
  </si>
  <si>
    <t>常规舞台地台</t>
  </si>
  <si>
    <t>舞台结构</t>
  </si>
  <si>
    <t>钢/木结构地台支撑 高10cm</t>
  </si>
  <si>
    <t>平米</t>
  </si>
  <si>
    <t>钢/木结构地台支撑 高20cm</t>
  </si>
  <si>
    <t>钢/木结构地台支撑 高40cm</t>
  </si>
  <si>
    <t>钢/木结构地台支撑 高60cm</t>
  </si>
  <si>
    <t>钢/木结构地台支撑 高80cm</t>
  </si>
  <si>
    <t>木结构，LED支撑地台 高20cm</t>
  </si>
  <si>
    <t>米</t>
  </si>
  <si>
    <t>木结构，LED支撑地台 高40cm</t>
  </si>
  <si>
    <t>木结构，LED支撑地台 高60cm</t>
  </si>
  <si>
    <t>木结构，LED支撑地台 高80cm</t>
  </si>
  <si>
    <t>木结构，LED支撑地台 高100cm</t>
  </si>
  <si>
    <t>舞台/地台地面</t>
  </si>
  <si>
    <t>胶合板/多层板 5mm</t>
  </si>
  <si>
    <t>胶合板/多层板 9mm</t>
  </si>
  <si>
    <t>胶合板/多层板 12mm</t>
  </si>
  <si>
    <t>胶合板/多层板 15mm</t>
  </si>
  <si>
    <t>胶合板/多层板 18mm</t>
  </si>
  <si>
    <t>防火板 8mm</t>
  </si>
  <si>
    <t>防火板 10mm</t>
  </si>
  <si>
    <t>防火板 12mm</t>
  </si>
  <si>
    <t>密度板/纤维板12mm</t>
  </si>
  <si>
    <t>密度板/纤维板15mm</t>
  </si>
  <si>
    <t>密度板/纤维板18mm</t>
  </si>
  <si>
    <t>雪弗板 3mm</t>
  </si>
  <si>
    <t>雪弗板 5mm</t>
  </si>
  <si>
    <t>铝塑板 4mm</t>
  </si>
  <si>
    <t>铝塑板 8mm</t>
  </si>
  <si>
    <t>铝塑板 12mm</t>
  </si>
  <si>
    <t>大芯板 16mm</t>
  </si>
  <si>
    <t>大芯板 19mm</t>
  </si>
  <si>
    <t>大芯板 22mm</t>
  </si>
  <si>
    <t>大芯板 25mm</t>
  </si>
  <si>
    <t>拉丝铝板 1mm双面覆膜</t>
  </si>
  <si>
    <t>阻燃板 12mm</t>
  </si>
  <si>
    <t>奥松板 12mm</t>
  </si>
  <si>
    <t>淋油板 18mm</t>
  </si>
  <si>
    <t>三聚氰胺板 15mm</t>
  </si>
  <si>
    <t>三聚氰胺板 18mm</t>
  </si>
  <si>
    <t>雪弗板 10mm</t>
  </si>
  <si>
    <t>雪弗板 18mm</t>
  </si>
  <si>
    <t>石塑地胶</t>
  </si>
  <si>
    <t>运动地胶</t>
  </si>
  <si>
    <t>漫反射玻璃</t>
  </si>
  <si>
    <t>波音贴</t>
  </si>
  <si>
    <t>普通复合地板（多色）</t>
  </si>
  <si>
    <t>高光镜面UV地板 12mm</t>
  </si>
  <si>
    <t>地板革</t>
  </si>
  <si>
    <t>地胶地板</t>
  </si>
  <si>
    <t>美工地贴</t>
  </si>
  <si>
    <t>塑胶地板</t>
  </si>
  <si>
    <t>烤漆玻璃</t>
  </si>
  <si>
    <t>钢化玻璃地台台面（5mm）</t>
  </si>
  <si>
    <t>钢化玻璃地台台面（8mm）</t>
  </si>
  <si>
    <t>钢化玻璃地台台面（10mm）</t>
  </si>
  <si>
    <t>钢化玻璃地台台面（12mm）</t>
  </si>
  <si>
    <t>地毯</t>
  </si>
  <si>
    <t>普通展毯</t>
  </si>
  <si>
    <t>阻燃地毯</t>
  </si>
  <si>
    <t>拉绒地毯</t>
  </si>
  <si>
    <t>加厚拉绒地毯</t>
  </si>
  <si>
    <t>圈绒地毯</t>
  </si>
  <si>
    <t>加厚圈绒地毯</t>
  </si>
  <si>
    <t>舞台包边</t>
  </si>
  <si>
    <t>不锈钢包边</t>
  </si>
  <si>
    <t>木质包边</t>
  </si>
  <si>
    <t>木烤漆包边</t>
  </si>
  <si>
    <t>铁喷塑包边</t>
  </si>
  <si>
    <t>钨钢喷塑包边</t>
  </si>
  <si>
    <t>PVC包边</t>
  </si>
  <si>
    <t>铝合金包边</t>
  </si>
  <si>
    <t>台阶</t>
  </si>
  <si>
    <t>木质，地毯饰面（舞台高15cm）</t>
  </si>
  <si>
    <t>木质，地毯饰面（舞台高20cm）</t>
  </si>
  <si>
    <t>木质，地毯饰面（舞台高30cm）</t>
  </si>
  <si>
    <t>木质，地毯饰面（舞台高40cm）</t>
  </si>
  <si>
    <t>木质，地毯饰面（舞台高45cm）</t>
  </si>
  <si>
    <t>木质，地毯饰面（舞台高60cm）</t>
  </si>
  <si>
    <t>木质，地毯饰面（舞台高80cm）</t>
  </si>
  <si>
    <t>木质，地毯饰面（舞台高90cm）</t>
  </si>
  <si>
    <t>木质，地毯饰面（舞台高100cm）</t>
  </si>
  <si>
    <t>木质，烤漆（高20cm）</t>
  </si>
  <si>
    <t>异形台阶，木质，地毯饰面</t>
  </si>
  <si>
    <t>异形台阶，木质烤漆</t>
  </si>
  <si>
    <t>基础展台结构</t>
  </si>
  <si>
    <t>四周及顶部结构</t>
  </si>
  <si>
    <t>木制龙骨，涂料</t>
  </si>
  <si>
    <t>木制龙骨，封密度板（9mm）</t>
  </si>
  <si>
    <t>木制龙骨，封UV烤漆板（15mm）</t>
  </si>
  <si>
    <t>钢架结构造型</t>
  </si>
  <si>
    <t>镜面不锈钢立柱</t>
  </si>
  <si>
    <t>拉丝不锈钢 0.8mm</t>
  </si>
  <si>
    <t>拉丝不锈钢 1.0mm</t>
  </si>
  <si>
    <t>拉丝不锈钢 1.2mm</t>
  </si>
  <si>
    <t>镜面不锈钢 0.8mm</t>
  </si>
  <si>
    <t>镜面不锈钢 1.0mm</t>
  </si>
  <si>
    <t>镜面不锈钢 1.2mm</t>
  </si>
  <si>
    <t>彩钢板</t>
  </si>
  <si>
    <t>彩钢瓦</t>
  </si>
  <si>
    <t>排水管</t>
  </si>
  <si>
    <t>喷漆工艺（立柱、框架）</t>
  </si>
  <si>
    <t>烤漆工艺（立柱、框架）</t>
  </si>
  <si>
    <t>天花吊顶</t>
  </si>
  <si>
    <t>高密度板烤漆饰面</t>
  </si>
  <si>
    <t>单面木质烤漆饰面</t>
  </si>
  <si>
    <t>单面木质乳胶漆饰面</t>
  </si>
  <si>
    <t>单面木质涂料</t>
  </si>
  <si>
    <t>阳光板 8mm</t>
  </si>
  <si>
    <t>阳光板 10mm</t>
  </si>
  <si>
    <t>阳光板 15mm</t>
  </si>
  <si>
    <t>防水布</t>
  </si>
  <si>
    <t>矿棉板</t>
  </si>
  <si>
    <t xml:space="preserve">透光膜 </t>
  </si>
  <si>
    <t>软膜灯布</t>
  </si>
  <si>
    <t>巴黎天花软膜布</t>
  </si>
  <si>
    <t>钢架龙骨（平层）</t>
  </si>
  <si>
    <t>钢架龙骨（屋脊）</t>
  </si>
  <si>
    <t>门拱结构</t>
  </si>
  <si>
    <t>钢木龙骨结构，含配重</t>
  </si>
  <si>
    <t>门拱表面</t>
  </si>
  <si>
    <t>单面木结构面贴画面写真</t>
  </si>
  <si>
    <t>单面木结构面贴防火板</t>
  </si>
  <si>
    <t>单面木结构面刷涂料</t>
  </si>
  <si>
    <t>玻璃幕墙/玻璃罩</t>
  </si>
  <si>
    <t>钢化玻璃 5mm</t>
  </si>
  <si>
    <t>钢化玻璃 8mm</t>
  </si>
  <si>
    <t>钢化玻璃 10mm</t>
  </si>
  <si>
    <t>钢化玻璃 12mm</t>
  </si>
  <si>
    <t>钢化玻璃 20mm</t>
  </si>
  <si>
    <t xml:space="preserve">超白钢化玻璃 5mm </t>
  </si>
  <si>
    <t>超白钢化玻璃 8mm</t>
  </si>
  <si>
    <t>超白钢化玻璃 10mm</t>
  </si>
  <si>
    <t>超白钢化玻璃 12mm</t>
  </si>
  <si>
    <t>烤漆钢化玻璃 8mm</t>
  </si>
  <si>
    <t>烤漆钢化玻璃 10mm</t>
  </si>
  <si>
    <t>镜面玻璃</t>
  </si>
  <si>
    <t>灰镜 8mm</t>
  </si>
  <si>
    <t>磨砂玻璃 8mm</t>
  </si>
  <si>
    <t>单透玻璃</t>
  </si>
  <si>
    <t>亚克力板/亚克力罩</t>
  </si>
  <si>
    <t>透明/白色 2mm</t>
  </si>
  <si>
    <t>透明/白色 3mm</t>
  </si>
  <si>
    <t>透明/白色 5mm</t>
  </si>
  <si>
    <t>透明/白色 8mm</t>
  </si>
  <si>
    <t>透明/白色 10mm</t>
  </si>
  <si>
    <t>透明/白色 15mm</t>
  </si>
  <si>
    <t>半透磨砂 2mm</t>
  </si>
  <si>
    <t>半透磨砂 3mm</t>
  </si>
  <si>
    <t>半透磨砂 5mm</t>
  </si>
  <si>
    <t>常规背景结构</t>
  </si>
  <si>
    <t>支撑结构</t>
  </si>
  <si>
    <t>钢结构支撑 - 行架</t>
  </si>
  <si>
    <t>钢结构支撑 - 工字钢</t>
  </si>
  <si>
    <t>钢结构支撑 - 背架/日字架</t>
  </si>
  <si>
    <t>木龙骨结构板墙 - 基础板9mm</t>
  </si>
  <si>
    <t>木龙骨结构板墙 - 基础板12mm</t>
  </si>
  <si>
    <t>木龙骨结构板墙 - 基础板18mm</t>
  </si>
  <si>
    <t>异形结构 - 木龙骨</t>
  </si>
  <si>
    <t>结构</t>
  </si>
  <si>
    <t>立柱支撑（无缝钢管）</t>
  </si>
  <si>
    <t>钢架龙骨支撑结构（户外或内部承重）</t>
  </si>
  <si>
    <t>常规架体</t>
  </si>
  <si>
    <t>普通铁架/钢架</t>
  </si>
  <si>
    <t>脚手架</t>
  </si>
  <si>
    <t>套</t>
  </si>
  <si>
    <t>木质背板</t>
  </si>
  <si>
    <t>木制背景版+写真喷绘 （高度3m下）单面</t>
  </si>
  <si>
    <t>木制背景版+写真喷绘 （高度3m下）双面</t>
  </si>
  <si>
    <t>单面木质背板：木结构, 表面贴画面写真</t>
  </si>
  <si>
    <t>双面木质背板：木结构, 表面贴画面写真</t>
  </si>
  <si>
    <t>异形木质背板：木结构, 表面贴画面写真</t>
  </si>
  <si>
    <t>单面木质背板：木结构, 表面防火板，含支撑</t>
  </si>
  <si>
    <t>双面木质背板：木结构, 表面防火板，含支撑</t>
  </si>
  <si>
    <t>异形木质背板：木结构, 表面防火板，含支撑</t>
  </si>
  <si>
    <t>单面木质背板：木结构, 表面贴铝塑板，含支撑</t>
  </si>
  <si>
    <t>双面木质背板：木结构, 表面贴铝塑板，含支撑</t>
  </si>
  <si>
    <t>异形木质背板：木结构, 表面贴铝塑板，含支撑</t>
  </si>
  <si>
    <t>单面木质背板：木结构, 表面刷涂料，含支撑</t>
  </si>
  <si>
    <t>双面木质背板：木结构, 表面刷涂料，含支撑</t>
  </si>
  <si>
    <t>异形木质背板：木结构, 表面刷涂料，含支撑</t>
  </si>
  <si>
    <t>单面木质背板：木结构, 表面喷漆，含支撑</t>
  </si>
  <si>
    <t>双面木质背板：木结构, 表面喷漆，含支撑</t>
  </si>
  <si>
    <t>异形木质背板：木结构, 表面喷漆，含支撑</t>
  </si>
  <si>
    <t>单面木质背板：木结构, 表面喷漆（哑光），含支撑</t>
  </si>
  <si>
    <t>双面木质背板：木结构, 表面喷漆（哑光），含支撑</t>
  </si>
  <si>
    <t>异形木质背板：木结构, 表面喷漆（哑光），含支撑</t>
  </si>
  <si>
    <t>单面木质背板乳胶漆，含支撑</t>
  </si>
  <si>
    <t>双面木质背板乳胶漆，含支撑</t>
  </si>
  <si>
    <t>异形木质背板乳胶漆，含支撑</t>
  </si>
  <si>
    <t>单面木质烤漆背板：木质烤漆，含支撑</t>
  </si>
  <si>
    <t>双面木质烤漆背板：木质烤漆，含支撑</t>
  </si>
  <si>
    <t>异形木质烤漆背板：木质烤漆，含支撑</t>
  </si>
  <si>
    <t>单面高密度板烤漆背板：高密度板烤漆，含支撑</t>
  </si>
  <si>
    <t>双面高密度板烤漆背板：高密度板烤漆，含支撑</t>
  </si>
  <si>
    <t>异形高密度板烤漆背板：高密度板烤漆，含支撑</t>
  </si>
  <si>
    <t>真石漆饰面</t>
  </si>
  <si>
    <t>宝丽布背板</t>
  </si>
  <si>
    <t>宝丽布画面，桁架结构（200*200），含支撑，配重，包含背部架体美观遮挡不透光。</t>
  </si>
  <si>
    <t>喷绘布背板</t>
  </si>
  <si>
    <t>喷绘UV布画面，桁架结构（200*200），含支撑，配重，包含背部架体美观遮挡不透光。</t>
  </si>
  <si>
    <t>KT板</t>
  </si>
  <si>
    <t>搭建物料美工装饰KT板含画面</t>
  </si>
  <si>
    <t>背景布</t>
  </si>
  <si>
    <t>遮光布</t>
  </si>
  <si>
    <t>黑丝绒布</t>
  </si>
  <si>
    <t>刀刮布（精喷）</t>
  </si>
  <si>
    <t>刀刮布（UV）</t>
  </si>
  <si>
    <t>宝丽布</t>
  </si>
  <si>
    <t>弹力布</t>
  </si>
  <si>
    <t>黑底灯布</t>
  </si>
  <si>
    <t>装饰饰面</t>
  </si>
  <si>
    <t>波音软片</t>
  </si>
  <si>
    <t>洞洞板</t>
  </si>
  <si>
    <t>波浪板</t>
  </si>
  <si>
    <t>水泥板</t>
  </si>
  <si>
    <t>仿古木</t>
  </si>
  <si>
    <t>耐力板</t>
  </si>
  <si>
    <t>亚克力阴刻 100mm厚</t>
  </si>
  <si>
    <t>PVC管φ50-80mm（喷漆）</t>
  </si>
  <si>
    <t>双喷布</t>
  </si>
  <si>
    <t>黑底软膜</t>
  </si>
  <si>
    <t>黑底软膜（喷绘）</t>
  </si>
  <si>
    <t>黑底软膜（UV）</t>
  </si>
  <si>
    <t>贡缎</t>
  </si>
  <si>
    <t>雪纺</t>
  </si>
  <si>
    <t>单透膜</t>
  </si>
  <si>
    <t>镭射膜</t>
  </si>
  <si>
    <t>炫彩膜</t>
  </si>
  <si>
    <t>写真喷绘</t>
  </si>
  <si>
    <t>车贴喷绘</t>
  </si>
  <si>
    <t>车贴（UV）</t>
  </si>
  <si>
    <t>亚克力平板（UV）</t>
  </si>
  <si>
    <t>特种纸（哈内姆勒）样张等使用</t>
  </si>
  <si>
    <t>立体字/灯箱</t>
  </si>
  <si>
    <t>立体字</t>
  </si>
  <si>
    <t>无边字</t>
  </si>
  <si>
    <t>延米</t>
  </si>
  <si>
    <t>超级字</t>
  </si>
  <si>
    <t>炫彩发光字</t>
  </si>
  <si>
    <t>迷你字</t>
  </si>
  <si>
    <t>背板立体灯箱字</t>
  </si>
  <si>
    <t>亚克力水晶字</t>
  </si>
  <si>
    <t>雪弗板（PVC）字</t>
  </si>
  <si>
    <t>泡沫字</t>
  </si>
  <si>
    <t>亚克力金属拉丝包边（含LED灯珠）</t>
  </si>
  <si>
    <t>木结构喷漆字</t>
  </si>
  <si>
    <t>木结构烤漆字</t>
  </si>
  <si>
    <t>不锈钢字</t>
  </si>
  <si>
    <t>树脂字</t>
  </si>
  <si>
    <t>立体字底座 - 铁板脚</t>
  </si>
  <si>
    <t>灯箱</t>
  </si>
  <si>
    <t>普通灯箱-木结构，日光灯管光源，灯箱布画面</t>
  </si>
  <si>
    <t>普通灯箱-木结构，日光灯管光源，亚克力片</t>
  </si>
  <si>
    <t>树脂灯箱字-含发光源</t>
  </si>
  <si>
    <t>家具桌椅</t>
  </si>
  <si>
    <t>讲台/展柜</t>
  </si>
  <si>
    <t>演讲台，木结构，喷漆,H1000mm以下</t>
  </si>
  <si>
    <t>张</t>
  </si>
  <si>
    <t>启动仪式台，木结构，喷漆,H1000mm以下，裱Logo</t>
  </si>
  <si>
    <t>水晶讲台</t>
  </si>
  <si>
    <t>签到台，木质喷漆，带柜体</t>
  </si>
  <si>
    <t>签到台，木质烤漆，带柜体</t>
  </si>
  <si>
    <t>展示桌，木结构，喷漆,，w2.4m * h1.1m 以内</t>
  </si>
  <si>
    <t>木质龙骨+密度板+烤漆饰面；高度60cm</t>
  </si>
  <si>
    <t>木质龙骨+密度板+烤漆饰面；高度90cm</t>
  </si>
  <si>
    <t>木质龙骨+密度板+烤漆饰面；高度120cm</t>
  </si>
  <si>
    <t>木质龙骨+奥松板+烤漆饰面；高度60cm</t>
  </si>
  <si>
    <t>木质龙骨+奥松板+烤漆饰面；高度90cm</t>
  </si>
  <si>
    <t>木质龙骨+奥松板+烤漆饰面；高度120cm</t>
  </si>
  <si>
    <t>木工板+木饰纹贴膜；高度60cm</t>
  </si>
  <si>
    <t>木工板+木饰纹贴膜；高度90cm</t>
  </si>
  <si>
    <t>木工板+木饰纹贴膜；高度120cm</t>
  </si>
  <si>
    <t>沙发</t>
  </si>
  <si>
    <t>单人沙发方凳</t>
  </si>
  <si>
    <t>个</t>
  </si>
  <si>
    <t>双人沙发凳</t>
  </si>
  <si>
    <t>单人沙发-布艺</t>
  </si>
  <si>
    <t>单人沙发-皮质</t>
  </si>
  <si>
    <t>双人沙发-布艺</t>
  </si>
  <si>
    <t>双人沙发-皮质</t>
  </si>
  <si>
    <t>三人沙发-布艺</t>
  </si>
  <si>
    <t>三人沙发-皮质</t>
  </si>
  <si>
    <t>茶几</t>
  </si>
  <si>
    <t>椅子/宴会椅</t>
  </si>
  <si>
    <t>折叠椅</t>
  </si>
  <si>
    <t>宴会用椅，含椅套，彩色丝带</t>
  </si>
  <si>
    <t>IBM折叠桌</t>
  </si>
  <si>
    <t>90*45CM，含桌布</t>
  </si>
  <si>
    <t>144*54CM，含桌布</t>
  </si>
  <si>
    <t>180*60CM，含桌布</t>
  </si>
  <si>
    <t>高吧椅</t>
  </si>
  <si>
    <t>可调节升降高度，可旋转</t>
  </si>
  <si>
    <t>高吧桌</t>
  </si>
  <si>
    <t>1.2米高，桌面直径60CM，可调节高度，含桌布+彩色纱幔</t>
  </si>
  <si>
    <t>洽谈桌</t>
  </si>
  <si>
    <t>木质桌面，直径60-80CM</t>
  </si>
  <si>
    <t>玻璃桌面，直径60-80CM</t>
  </si>
  <si>
    <t>洽谈椅</t>
  </si>
  <si>
    <t>普通塑料面，铁质腿</t>
  </si>
  <si>
    <t>桌布</t>
  </si>
  <si>
    <t>桌布 - 常规</t>
  </si>
  <si>
    <t>桌布 - 定做</t>
  </si>
  <si>
    <t>穿衣镜</t>
  </si>
  <si>
    <t>龙门衣架</t>
  </si>
  <si>
    <t>道具/装置</t>
  </si>
  <si>
    <t>道旗</t>
  </si>
  <si>
    <t>注水道旗 3mH</t>
  </si>
  <si>
    <t>注水道旗 5mH</t>
  </si>
  <si>
    <t>单孔道旗（无缝钢管、喷漆底座、旗帜布）5mmH</t>
  </si>
  <si>
    <t>单孔道旗（无缝钢管、乳胶漆底座、旗帜布）5mmH</t>
  </si>
  <si>
    <t>三联道旗（无缝钢管、喷漆漆底座、旗帜布）5mmH</t>
  </si>
  <si>
    <t>三联道旗（无缝钢管、乳胶漆底座、旗帜布）5mmH</t>
  </si>
  <si>
    <t>指示牌</t>
  </si>
  <si>
    <t>倒T、木质指示牌裱画面</t>
  </si>
  <si>
    <t>油画架、KT板画面</t>
  </si>
  <si>
    <t>铁艺框架、KT板画面</t>
  </si>
  <si>
    <t>装饰道具</t>
  </si>
  <si>
    <t>钢架铁网喷漆</t>
  </si>
  <si>
    <t>配重钢板 500*500mm--1000*1000mm</t>
  </si>
  <si>
    <t>其他周边搭建</t>
  </si>
  <si>
    <t>网络</t>
  </si>
  <si>
    <t>20兆</t>
  </si>
  <si>
    <t>60兆</t>
  </si>
  <si>
    <t>网络布线</t>
  </si>
  <si>
    <t>线材</t>
  </si>
  <si>
    <t>应急网络</t>
  </si>
  <si>
    <t>施工耗材</t>
  </si>
  <si>
    <t>屏蔽线</t>
  </si>
  <si>
    <t>背板照明/普通照明</t>
  </si>
  <si>
    <t>短臂射灯</t>
  </si>
  <si>
    <t>长臂射灯</t>
  </si>
  <si>
    <t>石英射灯</t>
  </si>
  <si>
    <t>筒灯</t>
  </si>
  <si>
    <t>金卤灯</t>
  </si>
  <si>
    <t>防水射灯/地灯</t>
  </si>
  <si>
    <t>顶部射灯</t>
  </si>
  <si>
    <t>珠宝灯</t>
  </si>
  <si>
    <t>轨道灯</t>
  </si>
  <si>
    <t>T5白色日光灯管</t>
  </si>
  <si>
    <t>LED长条灯</t>
  </si>
  <si>
    <t>LED灯带 5050</t>
  </si>
  <si>
    <t>LED灯带 3528</t>
  </si>
  <si>
    <t>LED变光灯带</t>
  </si>
  <si>
    <t>篷房</t>
  </si>
  <si>
    <t>3*3米篷房，边高2.5米，含四周布幔，配重</t>
  </si>
  <si>
    <t>5*5米篷房，边高2.5米，含四周布幔，配重</t>
  </si>
  <si>
    <t>防护用品</t>
  </si>
  <si>
    <t>一米线/链柱</t>
  </si>
  <si>
    <t>三米线</t>
  </si>
  <si>
    <t>logo定制（双面）一米线</t>
  </si>
  <si>
    <t>logo定制（双面）三米线</t>
  </si>
  <si>
    <t>铁马/护栏，1.2m*2m</t>
  </si>
  <si>
    <t>电工辅料</t>
  </si>
  <si>
    <t>一般电源线（50米1卷）</t>
  </si>
  <si>
    <t>闸箱（60安培）</t>
  </si>
  <si>
    <t>闸箱（32安培）</t>
  </si>
  <si>
    <t>电源开关</t>
  </si>
  <si>
    <t>机力</t>
  </si>
  <si>
    <t>剪刀车</t>
  </si>
  <si>
    <t>辆</t>
  </si>
  <si>
    <t>叉车</t>
  </si>
  <si>
    <t>吊车</t>
  </si>
  <si>
    <t>曲臂车</t>
  </si>
  <si>
    <t>1. 如果同一报价项需要重复使用，请复制该条目并粘贴，以继续报价！请勿自行添加空白行进行报价！
2. 如果所需报价项不在表内，请在表内最后一行复制（其他-其他-自定义填写）报价项并粘贴，并自定义报价项进行填写报价。
3. 区域，子区域，描述，备注为选填项，若有需求可进行选填。
4. 单位分为两组，若一个报价项包含2组单位，则务必填写2组数量分别对应相应单位！
5. 设备租赁所涉及人工费，需在“第三方人员及服务”中报价。所涉及人员餐费，交通费等其他费用，需在“差旅费”中报价！
7. 设备租赁中所涉及的运输费，需在“第三方人员及服务”中报价。</t>
  </si>
  <si>
    <t>视频设备</t>
  </si>
  <si>
    <t>LED显示屏</t>
  </si>
  <si>
    <t>室内LED屏-P2（国产）</t>
  </si>
  <si>
    <t>室内LED屏-P3（国产）</t>
  </si>
  <si>
    <t>室内LED屏-P4（国产）</t>
  </si>
  <si>
    <t>异形LED屏-P7-P10（国产）</t>
  </si>
  <si>
    <t>室内LED透明屏（网状LED）（国产）</t>
  </si>
  <si>
    <t>室内LED屏-P2（进口）</t>
  </si>
  <si>
    <t>室内LED屏-P3（进口）</t>
  </si>
  <si>
    <t>室内LED屏-P4（进口）</t>
  </si>
  <si>
    <t>室内LED透明屏（网状LED）（进口）</t>
  </si>
  <si>
    <t>户外LED显示屏 P8 （国产）</t>
  </si>
  <si>
    <t>户外LED显示屏 P10（国产）</t>
  </si>
  <si>
    <t>户外LED显示屏 P12（国产）</t>
  </si>
  <si>
    <t>LED彩幕 P3</t>
  </si>
  <si>
    <t>LED彩幕 P4</t>
  </si>
  <si>
    <t>LED彩幕 P5</t>
  </si>
  <si>
    <t>碳纤维LED-P3</t>
  </si>
  <si>
    <t>地屏P4</t>
  </si>
  <si>
    <t>投影设备</t>
  </si>
  <si>
    <t>2000流明投影机</t>
  </si>
  <si>
    <t>台</t>
  </si>
  <si>
    <t>3000流明投影机</t>
  </si>
  <si>
    <t>4000流明投影机</t>
  </si>
  <si>
    <t>5000流明投影机</t>
  </si>
  <si>
    <t>6000流明投影机</t>
  </si>
  <si>
    <t>8000流明投影机</t>
  </si>
  <si>
    <t>巴可 10000流明投影</t>
  </si>
  <si>
    <t>巴可 11000流明投影</t>
  </si>
  <si>
    <t>巴可 14500流明投影</t>
  </si>
  <si>
    <t>巴可 20000流明投影</t>
  </si>
  <si>
    <t>巴可 22000流明投影</t>
  </si>
  <si>
    <t>巴可 26000流明投影</t>
  </si>
  <si>
    <t>巴可 30000流明投影</t>
  </si>
  <si>
    <t>巴可 35000流明投影</t>
  </si>
  <si>
    <t>巴可 40000流明投影</t>
  </si>
  <si>
    <t>松下 6000流明投影</t>
  </si>
  <si>
    <t>松下 6800流明投影</t>
  </si>
  <si>
    <t>松下 10000流明投影</t>
  </si>
  <si>
    <t>松下 15000流明投影</t>
  </si>
  <si>
    <t>松下 27000流明投影</t>
  </si>
  <si>
    <t>松下 31000流明投影</t>
  </si>
  <si>
    <t>投影机镜头-三洋定焦</t>
  </si>
  <si>
    <t>投影机镜头-三洋变焦</t>
  </si>
  <si>
    <t>投影机镜头-巴可定焦</t>
  </si>
  <si>
    <t>投影机镜头-巴可变焦</t>
  </si>
  <si>
    <t>其他投影机镜头</t>
  </si>
  <si>
    <t>投影仪升降架</t>
  </si>
  <si>
    <t>投影幕</t>
  </si>
  <si>
    <t>100"正/背投影幕（含支架）</t>
  </si>
  <si>
    <t>120"正/背投影幕（含支架）</t>
  </si>
  <si>
    <t>150"正/背投影幕（含支架）</t>
  </si>
  <si>
    <t>180"正/背投影幕（含支架）</t>
  </si>
  <si>
    <t>200"正/背投影幕（含支架）</t>
  </si>
  <si>
    <t>250"正/背投影幕（含支架）</t>
  </si>
  <si>
    <t>300"正/背投影幕（含支架）</t>
  </si>
  <si>
    <t>400"正/背投影幕（含支架）</t>
  </si>
  <si>
    <t>超宽背投幕</t>
  </si>
  <si>
    <t>纱幕（国产）</t>
  </si>
  <si>
    <t>纱幕（进口）</t>
  </si>
  <si>
    <t>等离子/液晶电视</t>
  </si>
  <si>
    <t>多点触摸屏 46寸</t>
  </si>
  <si>
    <t>多点触摸屏 50寸</t>
  </si>
  <si>
    <t>多点触摸屏 55寸</t>
  </si>
  <si>
    <t>多点触摸屏 65寸</t>
  </si>
  <si>
    <t>无缝液晶拼接屏 46寸</t>
  </si>
  <si>
    <t>无缝液晶拼接屏 50寸</t>
  </si>
  <si>
    <t>无缝液晶拼接屏 55寸</t>
  </si>
  <si>
    <t>液晶电视（三星）-42寸</t>
  </si>
  <si>
    <t>液晶电视（三星）-50寸</t>
  </si>
  <si>
    <t>液晶电视（三星）-55寸</t>
  </si>
  <si>
    <t>液晶电视（三星）-60寸</t>
  </si>
  <si>
    <t>液晶电视（三星）-70寸</t>
  </si>
  <si>
    <t>液晶电视（三星）-80寸</t>
  </si>
  <si>
    <t>液晶电视（三星）-100寸</t>
  </si>
  <si>
    <t>液晶电视（其他品牌）- 42寸以内</t>
  </si>
  <si>
    <t>液晶电视（其他品牌）- 42寸至55寸</t>
  </si>
  <si>
    <t>液晶电视（其他品牌）- 60寸以上</t>
  </si>
  <si>
    <t>显示控制设备</t>
  </si>
  <si>
    <t>LED屏幕处理器-巴可（Barco）</t>
  </si>
  <si>
    <t>LED屏幕处理器-爱思创（Extron）</t>
  </si>
  <si>
    <t>LED屏幕处理器-其他品牌</t>
  </si>
  <si>
    <t>高清视频处理器-Barco E2 高清4k处理器</t>
  </si>
  <si>
    <t>高清视频处理器-Barco EVP-05</t>
  </si>
  <si>
    <t>高清视频处理器-Barco VPX-05</t>
  </si>
  <si>
    <t>高清视频处理器-Barco E2 Jr</t>
  </si>
  <si>
    <t>高清视频处理器-Barco PDS-701 3G</t>
  </si>
  <si>
    <t>高清视频处理器-Barco EC-200</t>
  </si>
  <si>
    <t>高清视频处理器-Barco EC-50</t>
  </si>
  <si>
    <t xml:space="preserve"> </t>
  </si>
  <si>
    <t>高清视频处理器-Barco其他</t>
  </si>
  <si>
    <t>高清视频处理器-其他品牌</t>
  </si>
  <si>
    <t>视频控制台-巴可（Barco）大型</t>
  </si>
  <si>
    <t>视频控制台-巴可（Barco）小型</t>
  </si>
  <si>
    <t>视频控制台-其他品牌</t>
  </si>
  <si>
    <t>Watchout系统-Video Processor 处理器</t>
  </si>
  <si>
    <t>Watchout系统-Programming 编程</t>
  </si>
  <si>
    <t>Watchout系统-拼接系统</t>
  </si>
  <si>
    <t>无缝视频切换器-巴可高清</t>
  </si>
  <si>
    <t>无缝视频切换器-爱思创（Extron）</t>
  </si>
  <si>
    <t>无缝视频切换器-Folsom PresentationproVGA</t>
  </si>
  <si>
    <t>无缝视频切换器-Folsom Blendpro宽屏幕图像融合处理器</t>
  </si>
  <si>
    <t>无缝视频切换器-olsom Screenpro Seamless Graphics Switcher8入1出 高分辨率图像</t>
  </si>
  <si>
    <t>无缝视频切换器-MIG-630 CS1</t>
  </si>
  <si>
    <t>无缝视频切换器-其他品牌</t>
  </si>
  <si>
    <t>Folsom矩阵切换器-混合矩阵8×8</t>
  </si>
  <si>
    <t>Extron矩阵切换器-混合矩阵12×8--CROSSPOINT 450 PLUS 128 HV(12×8)</t>
  </si>
  <si>
    <t>Extron-矩阵切换器-混合矩阵16×16-SMX DVI88 Matrix(16×16)</t>
  </si>
  <si>
    <t>Folsom矩阵切换器-混合矩阵16×16</t>
  </si>
  <si>
    <t>Folsom矩阵切换器-混合矩阵32×32</t>
  </si>
  <si>
    <t>矩阵切换器-HDMI矩阵</t>
  </si>
  <si>
    <t>矩阵切换器-DVI矩阵</t>
  </si>
  <si>
    <t>矩阵切换器-SDI</t>
  </si>
  <si>
    <t>矩阵切换器-VGA</t>
  </si>
  <si>
    <t>矩阵切换器-AV视频矩阵</t>
  </si>
  <si>
    <t>信号转换器-SDI转换器</t>
  </si>
  <si>
    <t>信号转换器-其他转换器</t>
  </si>
  <si>
    <t>频率转换器</t>
  </si>
  <si>
    <t>租赁</t>
  </si>
  <si>
    <t xml:space="preserve">频率转换器-SONY  DSC-1024 </t>
  </si>
  <si>
    <t>高清分配器-SDI</t>
  </si>
  <si>
    <t>高清分配器-HDMI</t>
  </si>
  <si>
    <t>高清分配器-DVI</t>
  </si>
  <si>
    <t>高清分配器-VGA</t>
  </si>
  <si>
    <t>高清分配器-AV视频</t>
  </si>
  <si>
    <t>高清切换器-HDMI</t>
  </si>
  <si>
    <t>高清切换器-SDI</t>
  </si>
  <si>
    <t>电脑分配器-RGB</t>
  </si>
  <si>
    <t>信号分配放大器-VGA/XGA</t>
  </si>
  <si>
    <t>信号分配放大器-RGB</t>
  </si>
  <si>
    <t>信号分配放大器-其他</t>
  </si>
  <si>
    <t>电源箱</t>
  </si>
  <si>
    <t>滤波器</t>
  </si>
  <si>
    <t>DVD 播放器</t>
  </si>
  <si>
    <t>监视器-15寸</t>
  </si>
  <si>
    <t>监视器-17寸</t>
  </si>
  <si>
    <t>监视器-19寸</t>
  </si>
  <si>
    <t>监视器-21寸</t>
  </si>
  <si>
    <t>监视器-24寸</t>
  </si>
  <si>
    <t>42英寸 提词器</t>
  </si>
  <si>
    <t>46英寸 提词器</t>
  </si>
  <si>
    <t>50英寸 提词器</t>
  </si>
  <si>
    <t>55英寸 提词器</t>
  </si>
  <si>
    <t>61英寸 提词器</t>
  </si>
  <si>
    <t>音频设备</t>
  </si>
  <si>
    <t>音箱</t>
  </si>
  <si>
    <t xml:space="preserve">Meyersound - 全频音箱-线阵列系统-MEYERSOUND CQ-1/2 </t>
  </si>
  <si>
    <t>Meyersound - 全频音箱-非线阵列系统-MEYERSOUND UPA-1P</t>
  </si>
  <si>
    <t>Meyersound - 全频音箱-线阵列系统-Meyersound MICA Line Array</t>
  </si>
  <si>
    <t>Meyersound - 全频音箱-非线阵列系统-MeyerSound  UPA--2P</t>
  </si>
  <si>
    <t>Meyersound - 全频音箱-其它型号</t>
  </si>
  <si>
    <t>Meyersound - 低频音箱-线阵列系统-Meyersound 700 HP</t>
  </si>
  <si>
    <t>Meyersound - 低频音箱-线阵列系统-Meyersound 600 HP</t>
  </si>
  <si>
    <t>Meyersound - 低频音箱-线阵列系统-Meyersound 500 HP</t>
  </si>
  <si>
    <t>Meyersound - 低频音箱-非线阵列系统-USW-1P</t>
  </si>
  <si>
    <t xml:space="preserve">Meyersound - 低频音箱-UPJ--1P </t>
  </si>
  <si>
    <t>Meyersound - 低频音箱-UPM-1P</t>
  </si>
  <si>
    <t>Meyersound - 低频音箱-MM4_XP</t>
  </si>
  <si>
    <t>Meyersound - 低频音箱-其它型号</t>
  </si>
  <si>
    <t>Meyersound - 监听音箱</t>
  </si>
  <si>
    <t xml:space="preserve">Meyersound - 返送音箱-非线阵列系统-UM-100P </t>
  </si>
  <si>
    <t>Meyersound - 返送音箱-非线阵列系统-USM-100P</t>
  </si>
  <si>
    <t>Meyersound - 返送音箱-其它型号</t>
  </si>
  <si>
    <t xml:space="preserve">D&amp;B - 全频音箱-线阵列系统-Q1 </t>
  </si>
  <si>
    <t xml:space="preserve">D&amp;B - 全频音箱-线阵列系统Q7 </t>
  </si>
  <si>
    <t>D&amp;B - 全频音箱-线阵列系统-其他</t>
  </si>
  <si>
    <t>D&amp;B - 全频音箱-非线阵列-E8</t>
  </si>
  <si>
    <t>D&amp;B - 全频音箱-线阵列系统-audiotechnik Q10</t>
  </si>
  <si>
    <t>D&amp;B - 全频音箱-非线阵列系统-audiotechnik E3</t>
  </si>
  <si>
    <t>D&amp;B - 全频音箱-其它型号</t>
  </si>
  <si>
    <t xml:space="preserve">D&amp;B - 低频音箱-线阵列系统-Q-SUB </t>
  </si>
  <si>
    <t>D&amp;B - 低频音箱-线阵列系统-Vsub</t>
  </si>
  <si>
    <t>D&amp;B - 低频音箱-非线阵列-Qi-SUB</t>
  </si>
  <si>
    <t>D&amp;B - 低频音箱-其它型号</t>
  </si>
  <si>
    <t>D&amp;B - 监听音箱</t>
  </si>
  <si>
    <t>D&amp;B - 返送音箱</t>
  </si>
  <si>
    <t>D&amp;B - 返送音箱-非线阵列-MAX Monitor</t>
  </si>
  <si>
    <t>Nexo - 全频音箱</t>
  </si>
  <si>
    <t>Nexo  - 低频音箱</t>
  </si>
  <si>
    <t>Nexo  - 监听音箱</t>
  </si>
  <si>
    <t>Nexo  - 返送音箱</t>
  </si>
  <si>
    <t>RAMSA - 全频音箱</t>
  </si>
  <si>
    <t>RAMSA - 低频音箱</t>
  </si>
  <si>
    <t>RAMSA - 监听音箱</t>
  </si>
  <si>
    <t>RAMSA - 返送音箱</t>
  </si>
  <si>
    <t>JBL - 全频音箱</t>
  </si>
  <si>
    <t>JBL - 低频音箱</t>
  </si>
  <si>
    <t>JBL - 监听音箱</t>
  </si>
  <si>
    <t>JBL - 返送音箱</t>
  </si>
  <si>
    <t>Bose - 全频音箱</t>
  </si>
  <si>
    <t>Bose - 低频音箱</t>
  </si>
  <si>
    <t>Bose - 监听音箱</t>
  </si>
  <si>
    <t>Bose - 返送音箱</t>
  </si>
  <si>
    <t>EV - 全频音箱</t>
  </si>
  <si>
    <t>EV - 低频音箱</t>
  </si>
  <si>
    <t>EV - 监听音箱</t>
  </si>
  <si>
    <t>EV - 返送音箱</t>
  </si>
  <si>
    <t xml:space="preserve">LA-线阵列音箱 DV-DOSC linearray speaker </t>
  </si>
  <si>
    <t xml:space="preserve">LA-同轴监听音箱 12XT speaker </t>
  </si>
  <si>
    <t xml:space="preserve">LA-低音音箱 DV-Subwoofer speaker </t>
  </si>
  <si>
    <t xml:space="preserve">LA-低音音箱 SB 18 Subwoofer speaker </t>
  </si>
  <si>
    <t>GENELEC-监听音箱 8030 - (FOH/Backstage)</t>
  </si>
  <si>
    <t>GENELEC-监听音箱 8040 - (FOH/Backstage)</t>
  </si>
  <si>
    <t>Yamaha-监听音箱 HS-80M -（FOH/Backstage）</t>
  </si>
  <si>
    <t>Yamaha-监听音箱 HS-50M -（FOH/Backstage）</t>
  </si>
  <si>
    <t>其他品牌 - 全频音箱</t>
  </si>
  <si>
    <t>其他品牌 - 低频音箱</t>
  </si>
  <si>
    <t>其他品牌 - 监听音箱</t>
  </si>
  <si>
    <t>其他品牌 - 返送音箱</t>
  </si>
  <si>
    <t>线性阵列音箱 - Meyersound</t>
  </si>
  <si>
    <t>线性阵列音箱 - D&amp;B</t>
  </si>
  <si>
    <t>线性阵列音箱 - RAMSA</t>
  </si>
  <si>
    <t>线性阵列音箱 - JBL</t>
  </si>
  <si>
    <t>线性阵列音箱 - Bose</t>
  </si>
  <si>
    <t>线性阵列音箱 - EV</t>
  </si>
  <si>
    <t>线性阵列音箱 - 其他品牌</t>
  </si>
  <si>
    <t>话筒</t>
  </si>
  <si>
    <t>手持有线话筒（舒尔）</t>
  </si>
  <si>
    <t>手持有线话筒（RAMSA）</t>
  </si>
  <si>
    <t>手持有线话筒（森海塞尔）</t>
  </si>
  <si>
    <t>手持有线话筒（其他品牌）</t>
  </si>
  <si>
    <t>手持无线话筒（舒尔）-U4/Beta 58 手持话筒</t>
  </si>
  <si>
    <t xml:space="preserve">手持无线话筒（舒尔）-U2/SM 58 </t>
  </si>
  <si>
    <t>手持无线话筒（舒尔）-其它型号</t>
  </si>
  <si>
    <t>手持无线话筒（RAMSA）</t>
  </si>
  <si>
    <t>手持无线话筒（森海塞尔）</t>
  </si>
  <si>
    <t>手持无线话筒（其他品牌）</t>
  </si>
  <si>
    <t>头戴式麦克风（舒尔）-UH01 Mini-Headset 隐形头戴话筒</t>
  </si>
  <si>
    <t>头戴式麦克风（舒尔）-U2/WH 20 Headset 头戴话筒</t>
  </si>
  <si>
    <t>头戴式麦克风（舒尔）-其它型号</t>
  </si>
  <si>
    <t>头戴式麦克风（森海塞尔）</t>
  </si>
  <si>
    <t>头戴式麦克风（RAMSA）</t>
  </si>
  <si>
    <t>头戴式麦克风（其他品牌）</t>
  </si>
  <si>
    <t xml:space="preserve">无线头戴（舒尔） DPA 4088-F </t>
  </si>
  <si>
    <t xml:space="preserve">无线头戴（其它品牌） </t>
  </si>
  <si>
    <t>领夹麦（舒尔）</t>
  </si>
  <si>
    <t>领夹麦（RAMSA）</t>
  </si>
  <si>
    <t>领夹麦（其他品牌）</t>
  </si>
  <si>
    <t>讲台麦（舒尔）</t>
  </si>
  <si>
    <t>讲台麦（铁三角）</t>
  </si>
  <si>
    <t>讲台麦（其他品牌）</t>
  </si>
  <si>
    <t>乐器/舞台收音话筒（舒尔）</t>
  </si>
  <si>
    <t>乐器/舞台收音话筒（其他品牌）</t>
  </si>
  <si>
    <t>功放</t>
  </si>
  <si>
    <t>功率放大器（D&amp;B）</t>
  </si>
  <si>
    <t>功率放大器（D&amp;B）-D12</t>
  </si>
  <si>
    <t>功率放大器（L-Acoustics）-LA48A</t>
  </si>
  <si>
    <t>功率放大器（L-Acoustics）-LA4</t>
  </si>
  <si>
    <t>功率放大器（L-Acoustics）</t>
  </si>
  <si>
    <t>功率放大器（Crown）</t>
  </si>
  <si>
    <t>功率放大器（Crown）-1400</t>
  </si>
  <si>
    <t>功率放大器（Zsound）</t>
  </si>
  <si>
    <t>功率放大器（RAMSA）</t>
  </si>
  <si>
    <t>功率放大器（高峰CREST）</t>
  </si>
  <si>
    <t>功率放大器（声艺）</t>
  </si>
  <si>
    <t>功率放大器（其他品牌）</t>
  </si>
  <si>
    <t>阵列专用多接入 AMP 功放</t>
  </si>
  <si>
    <t>常规功放</t>
  </si>
  <si>
    <t>音频控制台</t>
  </si>
  <si>
    <t>数字调音台（雅马哈）-16路</t>
  </si>
  <si>
    <t>数字调音台（雅马哈）-32路</t>
  </si>
  <si>
    <t>数字调音台（雅马哈）-48路</t>
  </si>
  <si>
    <t>数字调音台（雅马哈）-52路</t>
  </si>
  <si>
    <t>数字调音台（雅马哈）-56路</t>
  </si>
  <si>
    <t>数字调音台 （RAMSA）-32路</t>
  </si>
  <si>
    <t>数字调音台 （RAMSA）-48路</t>
  </si>
  <si>
    <t>数字调音台 （RAMSA）-52路</t>
  </si>
  <si>
    <t>数字调音台 （声艺）-24路</t>
  </si>
  <si>
    <t>数字调音台 （声艺）-32路</t>
  </si>
  <si>
    <t>数字调音台 （声艺）-48路</t>
  </si>
  <si>
    <t>数字调音台 （声艺）-52路</t>
  </si>
  <si>
    <t>数字调音台 （Behringer）-32路</t>
  </si>
  <si>
    <t>数字调音台 （Behringer）-48路</t>
  </si>
  <si>
    <t>数字调音台 （Behringer）-52路</t>
  </si>
  <si>
    <t>数字调音台 （美琪）-16路</t>
  </si>
  <si>
    <t>数字调音台 （美琪）-32路</t>
  </si>
  <si>
    <t>数字调音台 （美琪）-48路</t>
  </si>
  <si>
    <t>数字调音台 （美琪）-52路</t>
  </si>
  <si>
    <t>数字调音台（其他品牌）-16路</t>
  </si>
  <si>
    <t>数字调音台（其他品牌）-32路</t>
  </si>
  <si>
    <t>数字调音台（其他品牌）-48路</t>
  </si>
  <si>
    <t>数字调音台（其他品牌）-52路</t>
  </si>
  <si>
    <t>音箱处理器</t>
  </si>
  <si>
    <t>音箱处理器（Meyersound）</t>
  </si>
  <si>
    <t>音箱处理器（Galileo)</t>
  </si>
  <si>
    <t>音箱处理器（Nexo)</t>
  </si>
  <si>
    <t>音箱处理器（EV)</t>
  </si>
  <si>
    <t>音箱处理器（Klark）</t>
  </si>
  <si>
    <t>音箱处理器（DBX）</t>
  </si>
  <si>
    <t>音箱处理器（XTA）</t>
  </si>
  <si>
    <t>音箱处理器（雅马哈）</t>
  </si>
  <si>
    <t>音箱处理器（其他品牌）</t>
  </si>
  <si>
    <t>线性阵列音箱处理器（Meyersound）</t>
  </si>
  <si>
    <t>线性阵列音箱处理器（Klark）</t>
  </si>
  <si>
    <t>线性阵列音箱处理器（DBX）</t>
  </si>
  <si>
    <t>线性阵列音箱处理器（XTA）</t>
  </si>
  <si>
    <t>线性阵列音箱处理器（其他品牌）</t>
  </si>
  <si>
    <t>音频周边设备</t>
  </si>
  <si>
    <t>信号放大器</t>
  </si>
  <si>
    <t>立体声分配放大器</t>
  </si>
  <si>
    <t>天线分配器（森海塞尔）</t>
  </si>
  <si>
    <t>天线放大器（森海塞尔）</t>
  </si>
  <si>
    <t>天线放大器（舒尔）</t>
  </si>
  <si>
    <t>天线放大器（其他品牌）</t>
  </si>
  <si>
    <t>音频滤波器</t>
  </si>
  <si>
    <t>播放器</t>
  </si>
  <si>
    <t>录音器</t>
  </si>
  <si>
    <t>有线对讲系统</t>
  </si>
  <si>
    <t>无线对讲系统</t>
  </si>
  <si>
    <t>对讲机</t>
  </si>
  <si>
    <t>耳返（森海塞尔）</t>
  </si>
  <si>
    <t>耳返（舒尔）</t>
  </si>
  <si>
    <t>耳返（铁三角）</t>
  </si>
  <si>
    <t>耳返（JVC）</t>
  </si>
  <si>
    <t>耳返（其他品牌）</t>
  </si>
  <si>
    <t>话筒支架</t>
  </si>
  <si>
    <t>音箱支架</t>
  </si>
  <si>
    <t>线性阵列音箱吊架</t>
  </si>
  <si>
    <t>Intercom主机</t>
  </si>
  <si>
    <t>Intercom耳机</t>
  </si>
  <si>
    <t>同传设备</t>
  </si>
  <si>
    <t>博世（BOSCH）中央控制器  DNC-CCU</t>
  </si>
  <si>
    <t>红外发射机INT-TX08</t>
  </si>
  <si>
    <t>红外接收器</t>
  </si>
  <si>
    <t>红外辐射板-LBB4512/00</t>
  </si>
  <si>
    <t>译员机-DCN-MICS</t>
  </si>
  <si>
    <t>译员耳机-LBB9590/30</t>
  </si>
  <si>
    <t>翻译器</t>
  </si>
  <si>
    <t>翻译间-1.6*1.6m</t>
  </si>
  <si>
    <t>接收机及耳机-LBB4540/04</t>
  </si>
  <si>
    <t>灯光系统</t>
  </si>
  <si>
    <t>基础舞台灯光</t>
  </si>
  <si>
    <t>筒灯 Par36</t>
  </si>
  <si>
    <t>筒灯 Par56</t>
  </si>
  <si>
    <t>筒灯 Par64</t>
  </si>
  <si>
    <t>LED Par灯</t>
  </si>
  <si>
    <t>ETC Par灯</t>
  </si>
  <si>
    <t>观众灯-四眼</t>
  </si>
  <si>
    <t>观众灯-八眼</t>
  </si>
  <si>
    <t>追光灯-1200W</t>
  </si>
  <si>
    <t>追光灯-2500W</t>
  </si>
  <si>
    <t>追光灯-4000W</t>
  </si>
  <si>
    <t>聚光灯</t>
  </si>
  <si>
    <t xml:space="preserve">柔光灯（螺纹灯）-2kw </t>
  </si>
  <si>
    <t>回光灯</t>
  </si>
  <si>
    <t>散光灯</t>
  </si>
  <si>
    <t>频闪灯</t>
  </si>
  <si>
    <t>ETC成像灯</t>
  </si>
  <si>
    <t>天幕灯</t>
  </si>
  <si>
    <t>幻影灯</t>
  </si>
  <si>
    <t>金属卤化物灯</t>
  </si>
  <si>
    <t>Alkalite-1M LED灯条</t>
  </si>
  <si>
    <t>Alkalite-0.5M LED灯条</t>
  </si>
  <si>
    <t>Alkalite-TP-81 LED灯条</t>
  </si>
  <si>
    <t>舞台面光灯</t>
  </si>
  <si>
    <t>智能灯光</t>
  </si>
  <si>
    <t>电脑摇头光束灯-230W</t>
  </si>
  <si>
    <t>电脑摇头光束灯-300W</t>
  </si>
  <si>
    <t>电脑摇头光束灯-330W</t>
  </si>
  <si>
    <t>电脑摇头光束灯-350W</t>
  </si>
  <si>
    <t>电脑摇头光束灯-470W</t>
  </si>
  <si>
    <t>电脑摇头光束灯-1500W</t>
  </si>
  <si>
    <t>电脑摇头光束灯（ROBE）-1500w beam</t>
  </si>
  <si>
    <t>电脑摇头光束灯（ROBE）-300w beam</t>
  </si>
  <si>
    <t>电脑摇头光束灯-其他</t>
  </si>
  <si>
    <t>电脑摇头染色灯（ROBE）-1200 Wash</t>
  </si>
  <si>
    <t>电脑摇头染色灯（VARI*LITE）-3000 Wash</t>
  </si>
  <si>
    <t>电脑摇头染色灯（VARI*LITE）-3500 Wash</t>
  </si>
  <si>
    <t>电脑摇头染色灯（MARTIN）</t>
  </si>
  <si>
    <t>电脑摇头染色灯（MARTIN）-MAC 2000 P WASH</t>
  </si>
  <si>
    <t>电脑摇头染色灯（GTD）</t>
  </si>
  <si>
    <t>电脑摇头染色灯（FINE）-1200w</t>
  </si>
  <si>
    <t>电脑摇头染色灯（FINE）-1500w</t>
  </si>
  <si>
    <t>电脑摇头染色灯（OM）</t>
  </si>
  <si>
    <t>电脑摇头染色灯（其他品牌）</t>
  </si>
  <si>
    <t>电脑摇头图案灯（ROBE）-1200 Spot</t>
  </si>
  <si>
    <t>电脑摇头图案灯（ROBE）-1500 Spot</t>
  </si>
  <si>
    <t>电脑摇头图案灯（VARI*LITE）-3000 Spot</t>
  </si>
  <si>
    <t>电脑摇头图案灯（VARI*LITE）-3500 Spot</t>
  </si>
  <si>
    <t>电脑摇头图案灯（MARTIN）-MAC 2000 PROFILE</t>
  </si>
  <si>
    <t xml:space="preserve">电脑摇头图案灯（MARTIN）-MAC III </t>
  </si>
  <si>
    <t>电脑摇头图案灯（GTD）</t>
  </si>
  <si>
    <t>电脑摇头图案灯（FINE）-1200w</t>
  </si>
  <si>
    <t>电脑摇头图案灯（FINE）-1500w</t>
  </si>
  <si>
    <t>电脑摇头图案灯（OM）</t>
  </si>
  <si>
    <t>电脑摇头图案灯（其他品牌）</t>
  </si>
  <si>
    <t>三合一电脑灯</t>
  </si>
  <si>
    <t>LED摇头灯-（MAC）-  Aura Cardboard</t>
  </si>
  <si>
    <t xml:space="preserve">LED摇头灯-（Martin）- Mac 101 </t>
  </si>
  <si>
    <t>LED摇头灯（其他品牌）</t>
  </si>
  <si>
    <t>爱图仕600d</t>
  </si>
  <si>
    <t>爱图仕300d</t>
  </si>
  <si>
    <t>D-6效果摇头灯</t>
  </si>
  <si>
    <t>切割灯-1400w</t>
  </si>
  <si>
    <t>激光灯</t>
  </si>
  <si>
    <t>激光灯（全彩）-2W</t>
  </si>
  <si>
    <t>激光灯（全彩）-2.5W</t>
  </si>
  <si>
    <t>激光灯（全彩）-3W</t>
  </si>
  <si>
    <t>激光灯（全彩）-11W</t>
  </si>
  <si>
    <t>激光灯（全彩）-22W</t>
  </si>
  <si>
    <t>激光灯（全彩）-30W</t>
  </si>
  <si>
    <t>激光灯（全彩）-5W</t>
  </si>
  <si>
    <t>激光灯（全彩）-20W</t>
  </si>
  <si>
    <t>激光灯（绿色）-0.5W</t>
  </si>
  <si>
    <t>激光灯（绿色）-1.5W</t>
  </si>
  <si>
    <t>激光灯（绿色）-3W</t>
  </si>
  <si>
    <t>激光灯（绿色）-5W</t>
  </si>
  <si>
    <t>激光灯（绿色）-8W</t>
  </si>
  <si>
    <t>激光灯（绿色）-12W</t>
  </si>
  <si>
    <t>灯光控制台</t>
  </si>
  <si>
    <t>灯光控制台（AVOLITES PEARL）-2004 Controller</t>
  </si>
  <si>
    <t>灯光控制台（AVOLITES PEARL）-2008 Controller</t>
  </si>
  <si>
    <t>灯光控制台（AVOLITES PEARL）2010 Controller</t>
  </si>
  <si>
    <t>灯光控制台（AVOLITES PEARL）-其它型号</t>
  </si>
  <si>
    <t>灯光控制台（飞猪）-JANDS HOGⅡCONTROLLER  JANDS飞猪Ⅱ型</t>
  </si>
  <si>
    <t>灯光控制台（飞猪）-其它型号</t>
  </si>
  <si>
    <t>灯光控制台（MA Grand）-MA grandMA2 Light Console 调光台</t>
  </si>
  <si>
    <t>灯光控制台（MA Grand）-其他型号</t>
  </si>
  <si>
    <t>灯光控制台（其他品牌）</t>
  </si>
  <si>
    <t>硅箱</t>
  </si>
  <si>
    <t>12路可控硅箱</t>
  </si>
  <si>
    <t>24路可控硅箱</t>
  </si>
  <si>
    <t>36路可控硅箱</t>
  </si>
  <si>
    <t>其他硅箱</t>
  </si>
  <si>
    <t>灯光周边设备</t>
  </si>
  <si>
    <t>信号分配放大器-DMX分配器</t>
  </si>
  <si>
    <t>信号分配放大器-AVOLITES</t>
  </si>
  <si>
    <t>信号分配放大器（其他品牌）</t>
  </si>
  <si>
    <t>换色器</t>
  </si>
  <si>
    <t>LOGO灯片（单色）</t>
  </si>
  <si>
    <t>LOGO灯片（彩色）</t>
  </si>
  <si>
    <t>球面反色镜</t>
  </si>
  <si>
    <t>吊装葫芦（手动）0.5T</t>
  </si>
  <si>
    <t>吊装葫芦（手动）1.0T</t>
  </si>
  <si>
    <t>吊装葫芦（手动）2.0T</t>
  </si>
  <si>
    <t>吊装葫芦（手动）其他</t>
  </si>
  <si>
    <t>吊装葫芦（电动）0.5T</t>
  </si>
  <si>
    <t>吊装葫芦（电动）1.0T</t>
  </si>
  <si>
    <t>吊装葫芦（电动）2.0T</t>
  </si>
  <si>
    <t>吊装葫芦（电动）其他</t>
  </si>
  <si>
    <t>电动葫芦控制器-4路</t>
  </si>
  <si>
    <t>电动葫芦控制器-8路</t>
  </si>
  <si>
    <t>舞台特效设备</t>
  </si>
  <si>
    <t>舞台常规特效设备</t>
  </si>
  <si>
    <t>烟雾机</t>
  </si>
  <si>
    <t>二氧化碳气柱</t>
  </si>
  <si>
    <t>干冰机</t>
  </si>
  <si>
    <t>彩虹机</t>
  </si>
  <si>
    <t>彩带炮</t>
  </si>
  <si>
    <t>雪花机</t>
  </si>
  <si>
    <t>泡泡机</t>
  </si>
  <si>
    <t>纸炮机</t>
  </si>
  <si>
    <t>冷焰火</t>
  </si>
  <si>
    <t>电磁幕</t>
  </si>
  <si>
    <t>水雾机</t>
  </si>
  <si>
    <t>其他周边设备</t>
  </si>
  <si>
    <t>数控系统</t>
  </si>
  <si>
    <t>电动升降系统-500KG数控葫芦</t>
  </si>
  <si>
    <t>电动升降系统-2ton/主结构/50M链长</t>
  </si>
  <si>
    <t>电动升降系统-1ton/辅助结构</t>
  </si>
  <si>
    <t>电动升降系统控制系统-20CH.</t>
  </si>
  <si>
    <t>Truss 架 200*200MM</t>
  </si>
  <si>
    <t>Truss 架 300*300MM</t>
  </si>
  <si>
    <t>Truss 架 300*400MM</t>
  </si>
  <si>
    <t>Truss 架 400*400MM</t>
  </si>
  <si>
    <t>Truss 架 400*600MM</t>
  </si>
  <si>
    <t>Truss 架 500*500MM</t>
  </si>
  <si>
    <t>Truss 架 520*760MM</t>
  </si>
  <si>
    <t>Truss 架 520*720MM</t>
  </si>
  <si>
    <t>Truss 架 600*600MM</t>
  </si>
  <si>
    <t>Truss 架 600*800MM</t>
  </si>
  <si>
    <t>Truss 架 600*1200MM</t>
  </si>
  <si>
    <t>Truss 架 800*1200MM</t>
  </si>
  <si>
    <t>Truss 架 1100*660MM</t>
  </si>
  <si>
    <t>拱形Truss架</t>
  </si>
  <si>
    <t>圆环形Truss架</t>
  </si>
  <si>
    <t>雷亚架</t>
  </si>
  <si>
    <t>根</t>
  </si>
  <si>
    <t>H架1M*1M</t>
  </si>
  <si>
    <t>Layer架(8m)</t>
  </si>
  <si>
    <t>组</t>
  </si>
  <si>
    <t>T型灯光架</t>
  </si>
  <si>
    <t>支</t>
  </si>
  <si>
    <t>手摇灯光架</t>
  </si>
  <si>
    <t>电脑</t>
  </si>
  <si>
    <t>IPAD</t>
  </si>
  <si>
    <t xml:space="preserve">笔记本电脑 NoteBook </t>
  </si>
  <si>
    <t>笔记本电脑 Macbook</t>
  </si>
  <si>
    <t>一体机</t>
  </si>
  <si>
    <t>手机</t>
  </si>
  <si>
    <t>iPhone</t>
  </si>
  <si>
    <t>其他手机</t>
  </si>
  <si>
    <t>打印机</t>
  </si>
  <si>
    <t>黑白激光打印机</t>
  </si>
  <si>
    <t>彩色打印机</t>
  </si>
  <si>
    <t>照片打印机</t>
  </si>
  <si>
    <t>微信照片打印机</t>
  </si>
  <si>
    <t>二维码打印机</t>
  </si>
  <si>
    <t>复印机</t>
  </si>
  <si>
    <t>网络设备</t>
  </si>
  <si>
    <t>4G网络设备</t>
  </si>
  <si>
    <t>SIM卡</t>
  </si>
  <si>
    <t>上网卡</t>
  </si>
  <si>
    <t>电力设备</t>
  </si>
  <si>
    <t>电源机柜 Power Box</t>
  </si>
  <si>
    <t>60KW 发电车</t>
  </si>
  <si>
    <t>100KW 发电车</t>
  </si>
  <si>
    <t>150KW 发电车</t>
  </si>
  <si>
    <t>200KW 发电车</t>
  </si>
  <si>
    <t>400KW 发电车</t>
  </si>
  <si>
    <t>500KW 发电车</t>
  </si>
  <si>
    <t>配电箱</t>
  </si>
  <si>
    <t>配电箱（200A）</t>
  </si>
  <si>
    <t>配电箱（400A）</t>
  </si>
  <si>
    <t>配电箱（其他）</t>
  </si>
  <si>
    <t>电线耗材</t>
  </si>
  <si>
    <t>国标10平方电缆</t>
  </si>
  <si>
    <t>国标16平方电缆</t>
  </si>
  <si>
    <t>国标25平方电缆</t>
  </si>
  <si>
    <t>国标50平方电缆</t>
  </si>
  <si>
    <t>国标70平方电缆</t>
  </si>
  <si>
    <t>国标95平方电缆</t>
  </si>
  <si>
    <t>国标100平方电缆</t>
  </si>
  <si>
    <t>国标120平方电缆</t>
  </si>
  <si>
    <t>过桥板 电缆过线板</t>
  </si>
  <si>
    <t>U型电缆压线槽</t>
  </si>
  <si>
    <t>PVC穿线管</t>
  </si>
  <si>
    <t>五孔面板</t>
  </si>
  <si>
    <t>多功能插线板</t>
  </si>
  <si>
    <t>公牛多项插排</t>
  </si>
  <si>
    <t>包装</t>
  </si>
  <si>
    <t>航空箱</t>
  </si>
  <si>
    <t>其他常规设备</t>
  </si>
  <si>
    <t>采集卡</t>
  </si>
  <si>
    <t>画面采集</t>
  </si>
  <si>
    <t>声音采集</t>
  </si>
  <si>
    <t>翻页提示器</t>
  </si>
  <si>
    <t>高端远距离翻页器</t>
  </si>
  <si>
    <t>专业提示翻页器（一托二）</t>
  </si>
  <si>
    <t>Cuelight System or PerfectCue System</t>
  </si>
  <si>
    <t>专业提示翻页器（一托四）</t>
  </si>
  <si>
    <t>普通翻页提示器</t>
  </si>
  <si>
    <t>罗技</t>
  </si>
  <si>
    <t>频率转换器-Extron  UPS-405</t>
  </si>
  <si>
    <t>　</t>
  </si>
  <si>
    <t>Meyersound - 全频音箱-线阵列系统-MEYERSOUND CQ-1/2</t>
  </si>
  <si>
    <t>Nexo  - 低频音箱</t>
  </si>
  <si>
    <t>Nexo  - 返送音箱</t>
  </si>
  <si>
    <t>博世（BOSCH）中央控制器  DNC-CCU</t>
  </si>
  <si>
    <t>柔光灯（螺纹灯）-1kw</t>
  </si>
  <si>
    <t>柔光灯（螺纹灯）-2kw</t>
  </si>
  <si>
    <t>笔记本电脑 NoteBook</t>
  </si>
  <si>
    <t>1. 如果同一报价项需要重复使用，请复制整行报价项并插入复制行，以继续报价，请勿自行添加空白行进行报价；
2. 如果所需报价项不在表内，请复制表内最后一行（其他-其他-“自定义填写”）报价项并插入复制行，自行填写报价项进行报价；
3. 区域，子区域，供应商补充描述，备注为选填项，若有需求可进行选填；
4. 单位分为两组，若一个报价项包含2组单位，则务必填写2组数量分别对应相应单位。</t>
  </si>
  <si>
    <t>切换台</t>
  </si>
  <si>
    <t>SNELL-Kahuna 9600（60P）</t>
  </si>
  <si>
    <t>SNELL-Kahuna 6400-6U CTO（60P）</t>
  </si>
  <si>
    <t>ROSS-Carboite PLUS （60P）</t>
  </si>
  <si>
    <t>GV-GV Kayanne（60P）</t>
  </si>
  <si>
    <t>FOR-A-HVS-2000 （60P）</t>
  </si>
  <si>
    <t>Newtek-TriCaster 855</t>
  </si>
  <si>
    <t>BMD-ATEM 2ME（50I）</t>
  </si>
  <si>
    <t>BMD-ATEM 1ME（50I）</t>
  </si>
  <si>
    <t>字幕机</t>
  </si>
  <si>
    <t>DAYANG（大洋）-D3-CGLIVE-HD/3D PRO （60P）</t>
  </si>
  <si>
    <t>DAYANG（大洋）-D3-CGLIVE-HD/3D PRO 50I</t>
  </si>
  <si>
    <t>新奥特-国产 1920 1080 50i 1920 1080 50p</t>
  </si>
  <si>
    <t>ROSS-进口 1920 1080 50i 1920 1080 50p</t>
  </si>
  <si>
    <t>图文机</t>
  </si>
  <si>
    <t>VIZRT-Viz Engine</t>
  </si>
  <si>
    <t>奥威HDVG</t>
  </si>
  <si>
    <t>ROSS-Xpression（4路）（60P）</t>
  </si>
  <si>
    <t>ROSS-Xpression（2路）（60P）</t>
  </si>
  <si>
    <t>CW-4进4出/2T/32G（60P）</t>
  </si>
  <si>
    <t>慢放机</t>
  </si>
  <si>
    <t>EVS -XT3</t>
  </si>
  <si>
    <t>ROSS-Mira Replay-1User （60P）</t>
  </si>
  <si>
    <t>NewTek-3PLAY（8路）（50I）</t>
  </si>
  <si>
    <t>NewTek-3PLAY（4路）（60P）</t>
  </si>
  <si>
    <t>NewTek-3PLAY（4路）（50I）</t>
  </si>
  <si>
    <t>视频矩阵</t>
  </si>
  <si>
    <t xml:space="preserve">SNELL-GV </t>
  </si>
  <si>
    <t>SNELL-VEGA400</t>
  </si>
  <si>
    <t>nevion-SL-3GHD64*64</t>
  </si>
  <si>
    <t>ROSS-NK-3G34 2RU 34*343G/HG/SG</t>
  </si>
  <si>
    <t>BMD-Smart Videohub 40*40(60P)</t>
  </si>
  <si>
    <t>监视器</t>
  </si>
  <si>
    <t>SONY（索尼）-LAM-A240</t>
  </si>
  <si>
    <t>SONY（索尼）-LAM-A170</t>
  </si>
  <si>
    <t>SONY（索尼）-SmallHD 502</t>
  </si>
  <si>
    <t>OSEE-MVM170</t>
  </si>
  <si>
    <t>盛火-SAM-170F</t>
  </si>
  <si>
    <t>在线包装系统</t>
  </si>
  <si>
    <t>示波器</t>
  </si>
  <si>
    <t>板卡及机箱</t>
  </si>
  <si>
    <t>图像格式转换器</t>
  </si>
  <si>
    <t>调色器</t>
  </si>
  <si>
    <t>加嵌器/解嵌器</t>
  </si>
  <si>
    <t>多画面分割器</t>
  </si>
  <si>
    <t>视频分配器</t>
  </si>
  <si>
    <t>视频光端机</t>
  </si>
  <si>
    <t>视频发送器</t>
  </si>
  <si>
    <t>TVU ONE</t>
  </si>
  <si>
    <t>模拟视分</t>
  </si>
  <si>
    <t>OB机</t>
  </si>
  <si>
    <t>其他</t>
  </si>
  <si>
    <t>中控切换台</t>
  </si>
  <si>
    <t>延时机</t>
  </si>
  <si>
    <t>传输设备</t>
  </si>
  <si>
    <t>及时回放系统</t>
  </si>
  <si>
    <t>evs'/汤姆逊/Newtek</t>
  </si>
  <si>
    <t>高清网络编码机</t>
  </si>
  <si>
    <t>MirrorIII</t>
  </si>
  <si>
    <t>TUV</t>
  </si>
  <si>
    <t>elemental</t>
  </si>
  <si>
    <t>Wowza ClearCaster(4K)</t>
  </si>
  <si>
    <t>服务器多平台分发系统</t>
  </si>
  <si>
    <t>服务器机房（国内）</t>
  </si>
  <si>
    <t>路</t>
  </si>
  <si>
    <t>服务器机房（国外）</t>
  </si>
  <si>
    <t>光纤传输系统</t>
  </si>
  <si>
    <t>DVI Fiber Cabling 200M</t>
  </si>
  <si>
    <t>EXTRON</t>
  </si>
  <si>
    <t>SONY</t>
  </si>
  <si>
    <t>无线微波传输器</t>
  </si>
  <si>
    <t>中长距离传输 30米-80米</t>
  </si>
  <si>
    <t>超长距离传输 1公里-3公里</t>
  </si>
  <si>
    <t>视频转换器</t>
  </si>
  <si>
    <t>HDMI转SDI</t>
  </si>
  <si>
    <t xml:space="preserve">EFP系统 高清 </t>
  </si>
  <si>
    <t xml:space="preserve">EFP系统 音频 </t>
  </si>
  <si>
    <t xml:space="preserve">EFP系统 4K </t>
  </si>
  <si>
    <t>高清讯道系统</t>
  </si>
  <si>
    <t>4K转播车</t>
  </si>
  <si>
    <t>4K讯道系统</t>
  </si>
  <si>
    <t>无线图传</t>
  </si>
  <si>
    <t>卫星信号传输</t>
  </si>
  <si>
    <t>追踪器</t>
  </si>
  <si>
    <t>8通道编码服务器</t>
  </si>
  <si>
    <t>Arc-Video-Live-6608</t>
  </si>
  <si>
    <t>硬编解码</t>
  </si>
  <si>
    <t>重播服务器</t>
  </si>
  <si>
    <t>Dell Precision Rack 7910</t>
  </si>
  <si>
    <t>视频传输设备</t>
  </si>
  <si>
    <t>LiveU 200</t>
  </si>
  <si>
    <t>LiveU 500</t>
  </si>
  <si>
    <t>24口以上千兆交换机</t>
  </si>
  <si>
    <t>Riedel Compact传输</t>
  </si>
  <si>
    <t>Riedel Micon传输</t>
  </si>
  <si>
    <t>摄像设备</t>
  </si>
  <si>
    <t>摄像机</t>
  </si>
  <si>
    <t>DV</t>
  </si>
  <si>
    <t>专业Betacam</t>
  </si>
  <si>
    <t>高清HD演播室</t>
  </si>
  <si>
    <t>EFP讯道摄像机</t>
  </si>
  <si>
    <t>SONY高清</t>
  </si>
  <si>
    <t>HITACHI高清</t>
  </si>
  <si>
    <t>PANASONIC高清</t>
  </si>
  <si>
    <t>SONY HDC-4300</t>
  </si>
  <si>
    <t>PANASONIC AK-UC4000（4k）</t>
  </si>
  <si>
    <t>袖珍摄像机</t>
  </si>
  <si>
    <t>AR摄像机</t>
  </si>
  <si>
    <t>高清摄像机（天眼）</t>
  </si>
  <si>
    <t>SONY-2580</t>
  </si>
  <si>
    <t>footage摄像机镜头</t>
  </si>
  <si>
    <t>SONY 广角</t>
  </si>
  <si>
    <t>PANASONIC/富士 42倍长焦镜头</t>
  </si>
  <si>
    <t>PANASONIC/富士 72倍长焦镜头</t>
  </si>
  <si>
    <t>PANASONIC/富士 80倍长焦镜头</t>
  </si>
  <si>
    <t>CANON 佳能 122倍镜头</t>
  </si>
  <si>
    <t>CANON 佳能  hj 40倍镜头</t>
  </si>
  <si>
    <t>CANON 佳能 86倍镜头</t>
  </si>
  <si>
    <t>其他摄像机镜头</t>
  </si>
  <si>
    <t>高清广角镜头，HJ14*4.3</t>
  </si>
  <si>
    <t>0.8倍广角镜头</t>
  </si>
  <si>
    <t>1.2倍广角镜头</t>
  </si>
  <si>
    <t>4-6倍长焦镜头</t>
  </si>
  <si>
    <t>7倍长焦镜头</t>
  </si>
  <si>
    <t>35倍长焦镜头</t>
  </si>
  <si>
    <t>40倍长焦镜头</t>
  </si>
  <si>
    <t>70倍长焦镜头</t>
  </si>
  <si>
    <t>76倍长焦镜头</t>
  </si>
  <si>
    <t>移轴镜头</t>
  </si>
  <si>
    <t>佳能 TS-E17mm</t>
  </si>
  <si>
    <t>佳能 TS-E45mm</t>
  </si>
  <si>
    <t>佳能 TS-90mm</t>
  </si>
  <si>
    <t>单反照相机</t>
  </si>
  <si>
    <t>佳能 5D4</t>
  </si>
  <si>
    <t xml:space="preserve">单反照相机 </t>
  </si>
  <si>
    <t>佳能 1DX</t>
  </si>
  <si>
    <t>高清录像机</t>
  </si>
  <si>
    <t>其他品牌</t>
  </si>
  <si>
    <t>ATOMOS-ShoGun Stuido （60P）</t>
  </si>
  <si>
    <t>AJA（固态硬盘）</t>
  </si>
  <si>
    <t>BMD（固态硬盘）</t>
  </si>
  <si>
    <t>4K录像机</t>
  </si>
  <si>
    <t>AJA-Ki Pro Ultra Plus</t>
  </si>
  <si>
    <t>三维飞猫spider</t>
  </si>
  <si>
    <t>ROBYCAM-Robycam3D</t>
  </si>
  <si>
    <t>二维飞猫spider</t>
  </si>
  <si>
    <t>ROBYCAM-Robycam2D</t>
  </si>
  <si>
    <t>单线飞猫spider</t>
  </si>
  <si>
    <t>MOVICOM-NOX 1</t>
  </si>
  <si>
    <t>讯道机</t>
  </si>
  <si>
    <t>SONY（索尼）-HDC2580 （60P）</t>
  </si>
  <si>
    <t>SONY（索尼）-HDC2580 （50I）</t>
  </si>
  <si>
    <t>GrassValley-LDX 86 WorldCam（60P）</t>
  </si>
  <si>
    <t>高清切换台（导播）CCU讯道系统  标清</t>
  </si>
  <si>
    <t>高清切换台（导播）CCU讯道系统  高清</t>
  </si>
  <si>
    <t>轨道车</t>
  </si>
  <si>
    <t>JIMMY Dolly</t>
  </si>
  <si>
    <t>电动轨道</t>
  </si>
  <si>
    <t>Ross</t>
  </si>
  <si>
    <t>脚架及附件</t>
  </si>
  <si>
    <t>小摇臂（1-6米）</t>
  </si>
  <si>
    <t>摇臂 （6-12米）</t>
  </si>
  <si>
    <t>摇臂-12米以上</t>
  </si>
  <si>
    <t>JIMMY JIB</t>
  </si>
  <si>
    <t>电动伸缩摇臂</t>
  </si>
  <si>
    <t>斯坦尼康稳定器</t>
  </si>
  <si>
    <t>斯坦尼康无线跟焦器</t>
  </si>
  <si>
    <t>movcam</t>
  </si>
  <si>
    <t>摄影摄像滑轨</t>
  </si>
  <si>
    <t>通话设备</t>
  </si>
  <si>
    <t>无线对讲系统主机</t>
  </si>
  <si>
    <t>Clear-com BS-210</t>
  </si>
  <si>
    <t>无线对讲系统分机</t>
  </si>
  <si>
    <t>Clear-com BP-210/HS16</t>
  </si>
  <si>
    <t>有线通话系统</t>
  </si>
  <si>
    <t>Artist 32</t>
  </si>
  <si>
    <t>RCP-1012</t>
  </si>
  <si>
    <t>DCP-1016</t>
  </si>
  <si>
    <t>无线通话系统</t>
  </si>
  <si>
    <t>BS750</t>
  </si>
  <si>
    <t>BP750</t>
  </si>
  <si>
    <t>通话主机及面板</t>
  </si>
  <si>
    <t>主动降噪通话耳机</t>
  </si>
  <si>
    <t>Telex-Echelon 25 XT</t>
  </si>
  <si>
    <t>降噪型通话耳机（单耳）</t>
  </si>
  <si>
    <t>TELEX</t>
  </si>
  <si>
    <t>选手及教练通话系统</t>
  </si>
  <si>
    <t>INSTEC-SW-1-X5</t>
  </si>
  <si>
    <t>Telex通话矩阵及面板</t>
  </si>
  <si>
    <t>话筒及附件</t>
  </si>
  <si>
    <t>评论席基站</t>
  </si>
  <si>
    <t>Sonifex CM-CU21</t>
  </si>
  <si>
    <t>光纤通讯设备</t>
  </si>
  <si>
    <t>光缆线缆</t>
  </si>
  <si>
    <t>无线天线</t>
  </si>
  <si>
    <t>无线通话腰包</t>
  </si>
  <si>
    <t>同步及其他</t>
  </si>
  <si>
    <t>Play游戏解决方案</t>
  </si>
  <si>
    <t>BMD-IOS系统</t>
  </si>
  <si>
    <t>minis-Android系统</t>
  </si>
  <si>
    <t>同步信号发生器</t>
  </si>
  <si>
    <t>TALLY</t>
  </si>
  <si>
    <t>电源及电池</t>
  </si>
  <si>
    <t>不间断电源UPS</t>
  </si>
  <si>
    <t>存储设备</t>
  </si>
  <si>
    <t>小寻像器</t>
  </si>
  <si>
    <t>帧同步板卡</t>
  </si>
  <si>
    <t>块</t>
  </si>
  <si>
    <t>视分板卡</t>
  </si>
  <si>
    <t>2x1 板卡</t>
  </si>
  <si>
    <t>加嵌板卡</t>
  </si>
  <si>
    <t>同步倒换器</t>
  </si>
  <si>
    <t>同步机</t>
  </si>
  <si>
    <t>直播转播赛事部分电力驳接</t>
  </si>
  <si>
    <t>信号增强设备</t>
  </si>
  <si>
    <t>SDI 信号中继器</t>
  </si>
  <si>
    <t>HDMI 延长器</t>
  </si>
  <si>
    <t>DVI70 米延长线</t>
  </si>
  <si>
    <t>SDI 光收发盒</t>
  </si>
  <si>
    <t>增强现实</t>
  </si>
  <si>
    <t>战术分析服务器+软件</t>
  </si>
  <si>
    <t>大屏播放服务器+软件</t>
  </si>
  <si>
    <t>包装服务器+软件</t>
  </si>
  <si>
    <t>特殊设备</t>
  </si>
  <si>
    <t xml:space="preserve">智能轨道监控机器人 </t>
  </si>
  <si>
    <t>延时设备</t>
  </si>
  <si>
    <t>高清视频周边产品</t>
  </si>
  <si>
    <t>Grass Valley T2-pro3</t>
  </si>
  <si>
    <t>云端</t>
  </si>
  <si>
    <t>场馆网络改造</t>
  </si>
  <si>
    <t>移动网络4G背包</t>
  </si>
  <si>
    <t>云端服务器租赁</t>
  </si>
  <si>
    <t>推流服务器租赁</t>
  </si>
  <si>
    <t>推流编码机</t>
  </si>
  <si>
    <t>板卡推流PC</t>
  </si>
  <si>
    <t>网络信源</t>
  </si>
  <si>
    <t>网络传输系统</t>
  </si>
  <si>
    <t>无线网络系统</t>
  </si>
  <si>
    <t>网线及其他</t>
  </si>
  <si>
    <t>路由器</t>
  </si>
  <si>
    <t>交换机</t>
  </si>
  <si>
    <t>DVI分配器</t>
  </si>
  <si>
    <t>视分器</t>
  </si>
  <si>
    <t>信号制式转换器</t>
  </si>
  <si>
    <t>AC</t>
  </si>
  <si>
    <t>POE交换机</t>
  </si>
  <si>
    <t>AP</t>
  </si>
  <si>
    <t>监控器</t>
  </si>
  <si>
    <t>不间断电源</t>
  </si>
  <si>
    <t>导摄人员</t>
  </si>
  <si>
    <t>导演</t>
  </si>
  <si>
    <t>高级直播导演（director）</t>
  </si>
  <si>
    <t>直播活动总导演，曾任核心卫视频道或知名电视/网络节目的总导演或制片人</t>
  </si>
  <si>
    <t>中级直播导演（director）</t>
  </si>
  <si>
    <t>直播活动导演，曾任核心卫视频道或知名电视/网络节目的执行导演</t>
  </si>
  <si>
    <t>编导</t>
  </si>
  <si>
    <t>高级直播编导（scriptwriter）</t>
  </si>
  <si>
    <t>直播活动文案策划，曾任卫视频道/核心地面频道/核心网络视频平台的核心编导</t>
  </si>
  <si>
    <t>中级直播编导（tscriptwriter）</t>
  </si>
  <si>
    <t>直播活动文案策划，曾任卫视频道/核心地面频道/核心网络视频平台的主力编导</t>
  </si>
  <si>
    <t>导播</t>
  </si>
  <si>
    <t>高级导播（program director）</t>
  </si>
  <si>
    <t>曾任核心卫视频道、知名电视/网络节目、一线艺人演唱会/演出的导播</t>
  </si>
  <si>
    <t>中级导播（program director）</t>
  </si>
  <si>
    <t>曾任卫视频道、核心地面频道、核心网络视频平台的导播</t>
  </si>
  <si>
    <t>导播助理/直播流程助理</t>
  </si>
  <si>
    <t>曾任大型节目、演出、发布会导播助理</t>
  </si>
  <si>
    <t>直播包装制作人员</t>
  </si>
  <si>
    <t>字幕制作（made）</t>
  </si>
  <si>
    <t>网络分发人员</t>
  </si>
  <si>
    <t>分发统筹（plan）</t>
  </si>
  <si>
    <t>大型赛事品牌发布活动相关经验丰富</t>
  </si>
  <si>
    <t>分发工程师（engineer）</t>
  </si>
  <si>
    <t>高级技术人员</t>
  </si>
  <si>
    <t>字幕技术员（profits）</t>
  </si>
  <si>
    <t>回放技术人员（replay）</t>
  </si>
  <si>
    <t>延时技术（delayed）</t>
  </si>
  <si>
    <t>大型赛事和品牌发布活动相关经验丰富</t>
  </si>
  <si>
    <t>其他技术人员</t>
  </si>
  <si>
    <t>大型品牌发布活动相关经验丰富</t>
  </si>
  <si>
    <t>技术保障人员</t>
  </si>
  <si>
    <t>高级EFP技术（technology）</t>
  </si>
  <si>
    <t>高级微波技术（technology）</t>
  </si>
  <si>
    <t>高级天眼技术（technology）</t>
  </si>
  <si>
    <t>技术工程师</t>
  </si>
  <si>
    <t>虚拟包装系统工程师</t>
  </si>
  <si>
    <t>虚拟包装技术工程师</t>
  </si>
  <si>
    <t>虚拟包装原厂工程师</t>
  </si>
  <si>
    <t>播控工程师</t>
  </si>
  <si>
    <t>EVS 工程师</t>
  </si>
  <si>
    <t>EVS 操作员</t>
  </si>
  <si>
    <t>媒资管理工程师</t>
  </si>
  <si>
    <t>AR 数据读取技术工程师（外籍）</t>
  </si>
  <si>
    <t>大型活动/节目花絮纪录片（3-5分钟，简单包装/花字特效等）</t>
  </si>
  <si>
    <t>AR 数据读取技术工程师（国内）</t>
  </si>
  <si>
    <t>大型活动/节目花絮纪录片（5-10分钟，复杂包装/花字特效等）</t>
  </si>
  <si>
    <t>摄像人员</t>
  </si>
  <si>
    <t>摄像师（Video）</t>
  </si>
  <si>
    <t>大型品牌发布活动相关摄影经验丰富</t>
  </si>
  <si>
    <t>摇臂摄像师（Camera）</t>
  </si>
  <si>
    <t>轨道摄像师（camera）</t>
  </si>
  <si>
    <t>斯坦尼康摄像师（Camera）</t>
  </si>
  <si>
    <t>摄影师（camera）</t>
  </si>
  <si>
    <t>其他特殊器材摄像师</t>
  </si>
  <si>
    <t>后期制作</t>
  </si>
  <si>
    <t>中级花絮片制作</t>
  </si>
  <si>
    <t>常规类节目的剪辑包装。价格仅供参考，后续合作将提供明细清单</t>
  </si>
  <si>
    <t>条</t>
  </si>
  <si>
    <t>高级花絮片制作</t>
  </si>
  <si>
    <t>大型真人秀节目的剪辑包装。价格仅供参考，后续合作将提供明细清单</t>
  </si>
  <si>
    <t>中级综艺节目制作</t>
  </si>
  <si>
    <t>期</t>
  </si>
  <si>
    <t>高级综艺节目制作</t>
  </si>
  <si>
    <t>曾任职电视台/相关摄像经验丰富</t>
  </si>
  <si>
    <t>现场剪辑</t>
  </si>
  <si>
    <t>创意设计制作</t>
  </si>
  <si>
    <t>平面设计制作</t>
  </si>
  <si>
    <t>平面拍摄</t>
  </si>
  <si>
    <t>字体设计</t>
  </si>
  <si>
    <t>视频制作</t>
  </si>
  <si>
    <t>实拍类</t>
  </si>
  <si>
    <t>创意剪辑类</t>
  </si>
  <si>
    <t>简单动画类</t>
  </si>
  <si>
    <t>现场背景音乐剪辑</t>
  </si>
  <si>
    <t>秒</t>
  </si>
  <si>
    <t>现场背景视频剪辑</t>
  </si>
  <si>
    <t>现场花絮剪辑</t>
  </si>
  <si>
    <t>H5制作</t>
  </si>
  <si>
    <t>常规H5-首页</t>
  </si>
  <si>
    <t>常规H5-内页</t>
  </si>
  <si>
    <t>创意H5-核心页面</t>
  </si>
  <si>
    <t>创意H5-延展页面</t>
  </si>
  <si>
    <t>PPT制作</t>
  </si>
  <si>
    <t>页面美化</t>
  </si>
  <si>
    <t>页</t>
  </si>
  <si>
    <t>动画效果</t>
  </si>
  <si>
    <t>Keynote制作</t>
  </si>
  <si>
    <t>签到系统</t>
  </si>
  <si>
    <t>签到系统 - FRID</t>
  </si>
  <si>
    <t>签到系统 - 二维码</t>
  </si>
  <si>
    <t>签到系统 - 条形码</t>
  </si>
  <si>
    <t>签到系统 - 手机签到</t>
  </si>
  <si>
    <t>签到系统 - 身份证签到</t>
  </si>
  <si>
    <t>签到系统 - 现场制证</t>
  </si>
  <si>
    <t>签到、会议平台租用</t>
  </si>
  <si>
    <t>签到系统 - 其他签到</t>
  </si>
  <si>
    <t>抽奖系统</t>
  </si>
  <si>
    <t>脚本创意</t>
  </si>
  <si>
    <t>前期视频创意</t>
  </si>
  <si>
    <t>分镜脚本</t>
  </si>
  <si>
    <t>视频分镜风格设计</t>
  </si>
  <si>
    <t>简单二维动画制作</t>
  </si>
  <si>
    <t>复杂二维动画制作</t>
  </si>
  <si>
    <t>三维场景制作搭建</t>
  </si>
  <si>
    <t>三维场景模型制作</t>
  </si>
  <si>
    <t>模型绑定动画</t>
  </si>
  <si>
    <t>场景绑定动画制作</t>
  </si>
  <si>
    <t>分屏调色渲染</t>
  </si>
  <si>
    <t>后期合成</t>
  </si>
  <si>
    <t>剪辑</t>
  </si>
  <si>
    <t>后期剪辑成片</t>
  </si>
  <si>
    <t>音乐版权购买及混音</t>
  </si>
  <si>
    <t>后期音乐编辑</t>
  </si>
  <si>
    <t>配音</t>
  </si>
  <si>
    <t>中文配音</t>
  </si>
  <si>
    <t>字幕</t>
  </si>
  <si>
    <t>后期字幕编辑</t>
  </si>
  <si>
    <t>短视频</t>
  </si>
  <si>
    <t>10秒</t>
  </si>
  <si>
    <t>UI设计</t>
  </si>
  <si>
    <t>邀请函/长图设计，属于延展设计</t>
  </si>
  <si>
    <t>常规制作物</t>
  </si>
  <si>
    <t>T形引导牌/指引牌</t>
  </si>
  <si>
    <t>T形木质结构，底座及配重，成品规格1000MM*2000MM，正背裱相纸写真</t>
  </si>
  <si>
    <t>引导指示牌</t>
  </si>
  <si>
    <t>木质油画架指引牌+KT板裱写真画面， 600mm*900mm</t>
  </si>
  <si>
    <t>A3手举牌</t>
  </si>
  <si>
    <t>A3尺寸以内</t>
  </si>
  <si>
    <t>云相册立牌</t>
  </si>
  <si>
    <t>10cm*15cm，单面彩色，250g铜版纸 含木座</t>
  </si>
  <si>
    <t>单面彩色，250g铜版纸，含亚克力牌</t>
  </si>
  <si>
    <t>倒计时牌</t>
  </si>
  <si>
    <t>200G铜版纸双面彩色印刷，A4规格</t>
  </si>
  <si>
    <t>讲台包边</t>
  </si>
  <si>
    <t>KT板，常规尺寸，适合腾讯所有办公地</t>
  </si>
  <si>
    <t>签到桌包边</t>
  </si>
  <si>
    <t>KT板，按实际桌子尺寸</t>
  </si>
  <si>
    <t>A板</t>
  </si>
  <si>
    <t>木质A板，裱高清写真，规格1000MM*2000MM</t>
  </si>
  <si>
    <t>铁架结构，含画面，规格1000MM*2000MM</t>
  </si>
  <si>
    <t>麦克风套</t>
  </si>
  <si>
    <t>PVC材质</t>
  </si>
  <si>
    <t>KT板材质</t>
  </si>
  <si>
    <t>油画架</t>
  </si>
  <si>
    <t>常规展具展架</t>
  </si>
  <si>
    <t>拉网展架</t>
  </si>
  <si>
    <t>3×3 画面，全铝合金壁厚1.5毫米全磁吸式网架</t>
  </si>
  <si>
    <t>3×4 画面，全铝合金壁厚1.5毫米全磁吸式网架</t>
  </si>
  <si>
    <t>德式展架</t>
  </si>
  <si>
    <t>德式展架，800MM*1200MM，包含相纸写真画面覆膜。</t>
  </si>
  <si>
    <t>德式展架，1200MM*2500MM，包含相纸写真画面覆膜。</t>
  </si>
  <si>
    <t>德式展架，1500MM*2500MM，包含相纸写真画面覆膜。</t>
  </si>
  <si>
    <t>德式展架，2500MM*3000MM，包含相纸写真画面覆膜。</t>
  </si>
  <si>
    <t>易拉宝</t>
  </si>
  <si>
    <t>铝合金支架;高光像纸单面四色喷绘画面;覆亮膜或亚膜 800MM*2000MM</t>
  </si>
  <si>
    <t>铝合金支架;高光像纸单面四色喷绘画面;覆亮膜或亚膜  1200MM*2000MM</t>
  </si>
  <si>
    <t>铝合金支架;高光像纸单面四色喷绘画面;覆亮膜或亚膜  1500MM*2000MM</t>
  </si>
  <si>
    <t>X展架</t>
  </si>
  <si>
    <t>铝合金支架；高光相纸四色喷绘画面；覆亮膜或亚膜 600MM*1600MM</t>
  </si>
  <si>
    <t>铝合金支架；高光相纸四色喷绘画面；覆亮膜或亚膜 800cm*1800MM</t>
  </si>
  <si>
    <t>铝合金支架；高光相纸四色喷绘画面；覆亮膜或亚膜 800cm*2000MM</t>
  </si>
  <si>
    <t>铝合金支架；高光相纸四色喷绘画面；覆亮膜或亚膜 1200cm*2000MM</t>
  </si>
  <si>
    <t>大型道旗：高度4-6米，铝型材旗杆，配水座，旗帜布热转印旗面，旗面规格3.5*1米</t>
  </si>
  <si>
    <t>小型道旗：高度2-3米，铝型材旗杆，配水座，旗帜布热转印旗面，旗面规格1*0.5米</t>
  </si>
  <si>
    <t>水滴型道旗：高度3米，配底座，水滴形旗帜布热转印。</t>
  </si>
  <si>
    <t>门型展架</t>
  </si>
  <si>
    <t>铁架，PVC画面， 800MM*2000MM</t>
  </si>
  <si>
    <t>铁架，PVC画面， 1200cm*2000MM</t>
  </si>
  <si>
    <t>吊旗</t>
  </si>
  <si>
    <t>旗帜布</t>
  </si>
  <si>
    <t>高光相纸写真喷绘</t>
  </si>
  <si>
    <t>高光/哑光相纸高清写真喷绘，含覆膜</t>
  </si>
  <si>
    <t>背胶相纸写真喷绘</t>
  </si>
  <si>
    <t>背胶相纸写真喷绘，含覆膜</t>
  </si>
  <si>
    <t>背胶PP写真喷绘</t>
  </si>
  <si>
    <t>背胶PP写真，含覆膜</t>
  </si>
  <si>
    <t>透明背胶</t>
  </si>
  <si>
    <t>透明背胶写真喷绘</t>
  </si>
  <si>
    <t>透明胶片</t>
  </si>
  <si>
    <t>透明胶片写真喷绘</t>
  </si>
  <si>
    <t>国产车贴写真喷绘</t>
  </si>
  <si>
    <t>进口3M车贴写真喷绘</t>
  </si>
  <si>
    <t>KT板写真</t>
  </si>
  <si>
    <t>KT板裱高清写真，含覆膜</t>
  </si>
  <si>
    <t>PVC板
（雪弗板写真喷绘）</t>
  </si>
  <si>
    <t>3MM PVC板裱高清写真，含覆膜</t>
  </si>
  <si>
    <t>5MM PVC板裱高清写真，含覆膜</t>
  </si>
  <si>
    <t>写真布写真喷绘</t>
  </si>
  <si>
    <t>写真布高清写真喷绘</t>
  </si>
  <si>
    <t>灯箱片写真喷绘</t>
  </si>
  <si>
    <t>灯箱片高清写真喷绘-正喷</t>
  </si>
  <si>
    <t>灯箱片高清写真喷绘-背喷</t>
  </si>
  <si>
    <t>地贴</t>
  </si>
  <si>
    <t>宝丽布写真喷绘</t>
  </si>
  <si>
    <t>宝丽布高清写真喷绘</t>
  </si>
  <si>
    <t>黑白布写真喷绘</t>
  </si>
  <si>
    <t>黑白布高清写真喷绘</t>
  </si>
  <si>
    <t>网格布写真喷绘</t>
  </si>
  <si>
    <t>网格布高清写真喷绘</t>
  </si>
  <si>
    <t>银雕布写真喷绘</t>
  </si>
  <si>
    <t>银雕布高清写真喷绘</t>
  </si>
  <si>
    <t>单透贴写真喷绘</t>
  </si>
  <si>
    <t>单透贴高清写真喷绘</t>
  </si>
  <si>
    <t>条幅布写真喷绘</t>
  </si>
  <si>
    <t>条幅布高清写真喷绘</t>
  </si>
  <si>
    <t>刀刮布写真喷绘</t>
  </si>
  <si>
    <t>刀刮布高清写真喷绘</t>
  </si>
  <si>
    <t>韩国布写真喷绘</t>
  </si>
  <si>
    <t>韩国布高清写真喷绘</t>
  </si>
  <si>
    <t>油画布写真喷绘</t>
  </si>
  <si>
    <t>油画布高清写真喷绘</t>
  </si>
  <si>
    <t>亚克力喷绘写真</t>
  </si>
  <si>
    <t>UV平板喷绘写真</t>
  </si>
  <si>
    <t>贡缎热转印</t>
  </si>
  <si>
    <t>200G贡缎热转印</t>
  </si>
  <si>
    <t>绷布拉网画面</t>
  </si>
  <si>
    <t>260g布面热转印</t>
  </si>
  <si>
    <t>横幅</t>
  </si>
  <si>
    <t>彩色</t>
  </si>
  <si>
    <t>单色</t>
  </si>
  <si>
    <t>灯布</t>
  </si>
  <si>
    <t>灯布写真喷绘</t>
  </si>
  <si>
    <t>印刷物料</t>
  </si>
  <si>
    <t>主持人/嘉宾手卡</t>
  </si>
  <si>
    <t>纸质，300克亚粉，150mm * 100mm</t>
  </si>
  <si>
    <t>桌卡</t>
  </si>
  <si>
    <t>200克铜版彩色打印三折页，150mm X 210mm</t>
  </si>
  <si>
    <t>250克铜板纸，A4彩色单面</t>
  </si>
  <si>
    <t>250克铜板纸，A4彩色双面</t>
  </si>
  <si>
    <t>亚克力三角桌卡</t>
  </si>
  <si>
    <t>200G铜版纸单面印刷180*80  +亚克力卡套</t>
  </si>
  <si>
    <t>三角桌卡</t>
  </si>
  <si>
    <t>300克铜版纸，A4单面印刷</t>
  </si>
  <si>
    <t>台卡</t>
  </si>
  <si>
    <t>A4签到处水牌 ，含亚克力外壳</t>
  </si>
  <si>
    <t>邀请函</t>
  </si>
  <si>
    <t>250克铜版纸, 210×120mm（成品）,双面四色印刷</t>
  </si>
  <si>
    <t>300克双铜纸, 120×180mm（成品）,双面四色印刷</t>
  </si>
  <si>
    <t>300克特种银白珠光纸, 140×100mm（成品）,双面四色印刷</t>
  </si>
  <si>
    <t>议程卡</t>
  </si>
  <si>
    <t>200克铜版纸双面彩色印刷，A4规格</t>
  </si>
  <si>
    <t>300克铜版纸双面彩色印刷，A4规格</t>
  </si>
  <si>
    <t>250克铜版纸，A4彩色单面印刷</t>
  </si>
  <si>
    <t>抽奖券</t>
  </si>
  <si>
    <t>157克铜版纸，210*85mm，双面四色印刷</t>
  </si>
  <si>
    <t>封套</t>
  </si>
  <si>
    <t>300克铜版纸，210mm*300mm*70mm，双面四色印刷</t>
  </si>
  <si>
    <t>胸卡 胸牌</t>
  </si>
  <si>
    <t>pvc材质+卡绳（带logo）</t>
  </si>
  <si>
    <t>pvc材质+卡绳（不带logo）</t>
  </si>
  <si>
    <t>哑粉纸+卡绳（带logo）+pvc套</t>
  </si>
  <si>
    <t>哑粉纸+卡绳（不带logo）+pvc套</t>
  </si>
  <si>
    <t>礼品/手提袋</t>
  </si>
  <si>
    <t>210G哑光铜版纸单面4色印，覆膜，成品200*230*90，打孔穿绳</t>
  </si>
  <si>
    <t>250G哑光铜版纸单面4色印，覆膜，成品230*200*90，打孔穿绳</t>
  </si>
  <si>
    <t>250G哑光铜版纸单面4色印，覆膜，成品320*250*160，打孔穿绳</t>
  </si>
  <si>
    <t>250G哑光铜版纸单面4色印，覆膜，成品400*300*80，打孔穿绳</t>
  </si>
  <si>
    <t>pvc背胶，210mm * 150mm</t>
  </si>
  <si>
    <t>海报</t>
  </si>
  <si>
    <t>157克铜版纸，570*840mm，单面4色印刷</t>
  </si>
  <si>
    <t>200克铜版纸，570*840mm，单面4色印刷</t>
  </si>
  <si>
    <t>210克铜版纸，570*840mm，数码印刷</t>
  </si>
  <si>
    <t>三折页</t>
  </si>
  <si>
    <t>157克铜板纸，630*285mm， 双面4色印刷（0-500张）</t>
  </si>
  <si>
    <t>157克铜板纸，630*285mm， 双面4色印刷（501-10000张）</t>
  </si>
  <si>
    <t>157克铜板纸，630*285mm， 双面4色印刷（10000张以上）</t>
  </si>
  <si>
    <t>单页</t>
  </si>
  <si>
    <t>157克铜板纸，210*285mm， 双面4色印刷（0-2000张）</t>
  </si>
  <si>
    <t>157克铜板纸，210*285mm， 双面4色印刷（2000张以上）</t>
  </si>
  <si>
    <t>停车证</t>
  </si>
  <si>
    <t>200G铜版纸单面4色印刷，A4规格，塑封</t>
  </si>
  <si>
    <t>椅背贴</t>
  </si>
  <si>
    <t>嘉宾胸贴</t>
  </si>
  <si>
    <t>静电贴</t>
  </si>
  <si>
    <t>水瓶贴</t>
  </si>
  <si>
    <t>签到簿</t>
  </si>
  <si>
    <t>常规物料</t>
  </si>
  <si>
    <t>鲜花</t>
  </si>
  <si>
    <t>演讲台花</t>
  </si>
  <si>
    <t>接待台花</t>
  </si>
  <si>
    <t>宴会桌花</t>
  </si>
  <si>
    <t>嘉宾胸花</t>
  </si>
  <si>
    <t>接机牌</t>
  </si>
  <si>
    <t>KT版裱写真+专用金属手柄  42cm × 59.4 cm</t>
  </si>
  <si>
    <t>车牌</t>
  </si>
  <si>
    <t>KT板裱写真 42cm × 59.4 cm</t>
  </si>
  <si>
    <t>抽奖箱</t>
  </si>
  <si>
    <t>亚克力抽奖箱，成品30*30*30CM，顶部圆孔，裱写真画面</t>
  </si>
  <si>
    <t>KT板裱写真 ，成品50*50*50CM,顶部圆孔。</t>
  </si>
  <si>
    <t>麦标</t>
  </si>
  <si>
    <t>麦套</t>
  </si>
  <si>
    <t>雪弗板</t>
  </si>
  <si>
    <t>亚克力贴画</t>
  </si>
  <si>
    <t>8cm*6cm，亚克力</t>
  </si>
  <si>
    <t>手环</t>
  </si>
  <si>
    <t>4色印刷</t>
  </si>
  <si>
    <t>奖品</t>
  </si>
  <si>
    <t>奖杯</t>
  </si>
  <si>
    <t>常规造型</t>
  </si>
  <si>
    <t>水晶奖杯</t>
  </si>
  <si>
    <t>金属奖杯</t>
  </si>
  <si>
    <t>奖状</t>
  </si>
  <si>
    <t>写真铜版纸定制，外部硬纸板封壳</t>
  </si>
  <si>
    <t>服装</t>
  </si>
  <si>
    <t>工作人员服装</t>
  </si>
  <si>
    <t>全新短袖/长袖T恤，丝网印制logo</t>
  </si>
  <si>
    <t>件</t>
  </si>
  <si>
    <t>全新拉链/套头卫衣，丝网印制logo</t>
  </si>
  <si>
    <t>礼仪小姐服装</t>
  </si>
  <si>
    <t>春夏装</t>
  </si>
  <si>
    <t>秋冬装</t>
  </si>
  <si>
    <t>演出服装</t>
  </si>
  <si>
    <t>模特服装</t>
  </si>
  <si>
    <t>演艺人员服装</t>
  </si>
  <si>
    <t>人偶服装</t>
  </si>
  <si>
    <t>250克铜版彩色打印内页+卡套+挂绳（含挂绳印刷），125mm X 95mm，挂绳1cm宽，尼龙，含单色logo印刷</t>
  </si>
  <si>
    <t>专业人员</t>
  </si>
  <si>
    <t>灯光师</t>
  </si>
  <si>
    <t>助理灯光师-初级（8小时，含餐费）</t>
  </si>
  <si>
    <t>普通灯光师-中级（8小时，含餐费）</t>
  </si>
  <si>
    <t>资深灯光师-高级（8小时，含餐费）</t>
  </si>
  <si>
    <t>知名灯光师（8小时，含餐费）</t>
  </si>
  <si>
    <t>音响师</t>
  </si>
  <si>
    <t>助理音响师-初级（8小时，含餐费）</t>
  </si>
  <si>
    <t>普通音响师-中级（8小时，含餐费）</t>
  </si>
  <si>
    <t>资深音响师-高级（8小时，含餐费）</t>
  </si>
  <si>
    <t>知名音响师（8小时，含餐费）</t>
  </si>
  <si>
    <t>视频技术员</t>
  </si>
  <si>
    <t>助理视频技术员-初级（8小时，含餐费）</t>
  </si>
  <si>
    <t>普通视频技术员-中级（8小时，含餐费）</t>
  </si>
  <si>
    <t>资深视频技术员-高级（8小时，含餐费）</t>
  </si>
  <si>
    <t>知名视频技术员（8小时，含餐费）</t>
  </si>
  <si>
    <t>技术统筹（8小时，含餐费）</t>
  </si>
  <si>
    <t>直转播技术人员（8小时，含餐费）</t>
  </si>
  <si>
    <t>电脑初级工程师（8小时，含餐费）</t>
  </si>
  <si>
    <t>电脑中级工程师（8小时，含餐费）</t>
  </si>
  <si>
    <t>电脑高级工程师（8小时，含餐费）</t>
  </si>
  <si>
    <t>AR技术人员（8小时，含餐费）</t>
  </si>
  <si>
    <t>其他技术工程师（8小时，含餐费）</t>
  </si>
  <si>
    <t>化妆造型</t>
  </si>
  <si>
    <t>助理化妆造型师-初级（8小时，含餐费）</t>
  </si>
  <si>
    <t>普通化妆造型师-中级（8小时，含餐费）</t>
  </si>
  <si>
    <t>资深化妆造型师-高级（8小时，含餐费）</t>
  </si>
  <si>
    <t>知名化妆造型师（8小时，含餐费）</t>
  </si>
  <si>
    <t>摄像</t>
  </si>
  <si>
    <t>摄像助理-初级（8小时，含餐费）</t>
  </si>
  <si>
    <t>普通级别摄像-中级（8小时，含餐费）</t>
  </si>
  <si>
    <t>资深级别摄像-高级（8小时，含餐费）</t>
  </si>
  <si>
    <t>知名摄像（8小时，含餐费）</t>
  </si>
  <si>
    <t>录音师</t>
  </si>
  <si>
    <t>录音师助理-初级（8小时，含餐费）</t>
  </si>
  <si>
    <t>普通级别录音师-中级（8小时，含餐费）</t>
  </si>
  <si>
    <t>摄影（含机器）</t>
  </si>
  <si>
    <t>摄影助理-初级（8小时，含餐费）</t>
  </si>
  <si>
    <t>普通级别摄影-中级（8小时，含餐费）</t>
  </si>
  <si>
    <t>资深级别摄影-高级（8小时，含餐费）</t>
  </si>
  <si>
    <t>知名摄影（8小时，含餐费）</t>
  </si>
  <si>
    <t>延时摄影师（8小时，含餐费）</t>
  </si>
  <si>
    <t>航拍摄影师（8小时，含餐费）</t>
  </si>
  <si>
    <t>照片后期处理（8小时，含餐费）</t>
  </si>
  <si>
    <t>云相册（含拍摄人员，含修图，照片直播）</t>
  </si>
  <si>
    <t>场</t>
  </si>
  <si>
    <t>其他专业人员</t>
  </si>
  <si>
    <t>普通解说（8小时，含餐费）</t>
  </si>
  <si>
    <t>资深解说（8小时，含餐费）</t>
  </si>
  <si>
    <t>裁判（8小时，含餐费）</t>
  </si>
  <si>
    <t>讲师（8小时，含餐费）</t>
  </si>
  <si>
    <t>演艺人员</t>
  </si>
  <si>
    <t>导演助理-初级</t>
  </si>
  <si>
    <t>普通导演-中级</t>
  </si>
  <si>
    <t>资深级别导演-高级</t>
  </si>
  <si>
    <t>知名导演-知名</t>
  </si>
  <si>
    <t>主持人</t>
  </si>
  <si>
    <t>普通单语主持人</t>
  </si>
  <si>
    <t>资深单语主持人</t>
  </si>
  <si>
    <t>普通双语主持人</t>
  </si>
  <si>
    <t>资深双语主持人</t>
  </si>
  <si>
    <t>著名电台级主持人</t>
  </si>
  <si>
    <t>明星电视台级主持人</t>
  </si>
  <si>
    <t>团体组合</t>
  </si>
  <si>
    <t>国内普通团体</t>
  </si>
  <si>
    <t>外籍普通团体</t>
  </si>
  <si>
    <t>国内资深团体</t>
  </si>
  <si>
    <t>外籍资深团体</t>
  </si>
  <si>
    <t>艺人</t>
  </si>
  <si>
    <t>国内普通艺人</t>
  </si>
  <si>
    <t>外籍普通艺人</t>
  </si>
  <si>
    <t>国内资深艺人</t>
  </si>
  <si>
    <t>外籍资深艺人</t>
  </si>
  <si>
    <t>二线艺人</t>
  </si>
  <si>
    <t>一线艺人</t>
  </si>
  <si>
    <t>明星艺人</t>
  </si>
  <si>
    <t>专业Cos Play演出</t>
  </si>
  <si>
    <t>模特</t>
  </si>
  <si>
    <t>国内普通模特</t>
  </si>
  <si>
    <t>国内资深模特</t>
  </si>
  <si>
    <t>外籍模特</t>
  </si>
  <si>
    <t>编舞</t>
  </si>
  <si>
    <t>普通编舞</t>
  </si>
  <si>
    <t>资深级别编舞</t>
  </si>
  <si>
    <t>知名编舞</t>
  </si>
  <si>
    <t>舞者</t>
  </si>
  <si>
    <t>国内普通舞者</t>
  </si>
  <si>
    <t>外籍普通舞者</t>
  </si>
  <si>
    <t>国内资深舞者</t>
  </si>
  <si>
    <t>外籍资深舞者</t>
  </si>
  <si>
    <t>演奏人员</t>
  </si>
  <si>
    <t>国内普通演奏</t>
  </si>
  <si>
    <t>外籍普通演奏</t>
  </si>
  <si>
    <t>国内资深演奏</t>
  </si>
  <si>
    <t>外籍资深演奏</t>
  </si>
  <si>
    <t>唱片调音师/DJ</t>
  </si>
  <si>
    <t>国内普通调音师</t>
  </si>
  <si>
    <t>外籍普通调音师</t>
  </si>
  <si>
    <t>国内资深调音师</t>
  </si>
  <si>
    <t>外籍资深调音师</t>
  </si>
  <si>
    <t>其他表演人员</t>
  </si>
  <si>
    <t>魔术表演</t>
  </si>
  <si>
    <t>杂技表演</t>
  </si>
  <si>
    <t>人员</t>
  </si>
  <si>
    <t>视频导演</t>
  </si>
  <si>
    <t>现场剪辑师</t>
  </si>
  <si>
    <t>服务人员</t>
  </si>
  <si>
    <t>礼仪人员</t>
  </si>
  <si>
    <t>普通礼仪（8小时，含餐费）</t>
  </si>
  <si>
    <t>专业礼仪（8小时，含餐费）</t>
  </si>
  <si>
    <t>服务员</t>
  </si>
  <si>
    <t>调酒师（8小时，含餐费）</t>
  </si>
  <si>
    <t>工人</t>
  </si>
  <si>
    <t>工人管理人员（8小时，含餐费）</t>
  </si>
  <si>
    <t>场地搭建工人（8小时，含餐费）</t>
  </si>
  <si>
    <t>设备搭建工人（8小时，含餐费）</t>
  </si>
  <si>
    <t>撤场工人（8小时，含餐费）</t>
  </si>
  <si>
    <t>高空作业工人（8小时，含餐费）</t>
  </si>
  <si>
    <t>木工（8小时，含餐费）</t>
  </si>
  <si>
    <t>电工（8小时，含餐费）</t>
  </si>
  <si>
    <t>油漆工（8小时，含餐费）</t>
  </si>
  <si>
    <t>美工（8小时，含餐费）</t>
  </si>
  <si>
    <t>电焊工（8小时，含餐费）</t>
  </si>
  <si>
    <t>包装工（8小时，含餐费）</t>
  </si>
  <si>
    <t>打磨工（8小时，含餐费）</t>
  </si>
  <si>
    <t>值班工人（8小时，含餐费）</t>
  </si>
  <si>
    <t>搬运工人（8小时，含餐费）</t>
  </si>
  <si>
    <t>清洁工人（8小时，含餐费）</t>
  </si>
  <si>
    <t>安保人员</t>
  </si>
  <si>
    <t>普通级别（8小时，含餐费）</t>
  </si>
  <si>
    <t>高安全级别（8小时，含餐费）</t>
  </si>
  <si>
    <t>名人特殊安全级别（8小时，含餐费）</t>
  </si>
  <si>
    <t>安检人员（8小时，含餐费）</t>
  </si>
  <si>
    <t>翻译速记</t>
  </si>
  <si>
    <t>口译及交传翻译人员（8小时，含餐费）</t>
  </si>
  <si>
    <t>同声传译（8小时，含餐费）</t>
  </si>
  <si>
    <t>笔译</t>
  </si>
  <si>
    <t>千字</t>
  </si>
  <si>
    <t>速记员（8小时，含餐费）</t>
  </si>
  <si>
    <t>其他服务人员</t>
  </si>
  <si>
    <t>兼职（8小时，含餐费）</t>
  </si>
  <si>
    <t>志愿者（8小时，含餐费）</t>
  </si>
  <si>
    <t>加班费</t>
  </si>
  <si>
    <t>现场测量工程师（8小时，含餐费）</t>
  </si>
  <si>
    <t>后勤管理人员（8小时，含餐费）</t>
  </si>
  <si>
    <t>物料维护人员（8小时，含餐费）</t>
  </si>
  <si>
    <t>夜间看场</t>
  </si>
  <si>
    <t>晚</t>
  </si>
  <si>
    <t>车辆物流</t>
  </si>
  <si>
    <t>运营车辆</t>
  </si>
  <si>
    <t>豪华轿车-奥迪A6（次）</t>
  </si>
  <si>
    <t>含司机</t>
  </si>
  <si>
    <t>次</t>
  </si>
  <si>
    <t>市内大巴（次）</t>
  </si>
  <si>
    <t>城际大巴（次）</t>
  </si>
  <si>
    <t>豪华轿车-奥迪A6（天）</t>
  </si>
  <si>
    <t>中型车-考斯特（天）-30人</t>
  </si>
  <si>
    <t>50人座大巴车（宇通）</t>
  </si>
  <si>
    <t>50人座大巴车（现代）</t>
  </si>
  <si>
    <t>市内大巴（天）</t>
  </si>
  <si>
    <t>特种车辆</t>
  </si>
  <si>
    <t>升降车</t>
  </si>
  <si>
    <t>救护车</t>
  </si>
  <si>
    <t>发电车</t>
  </si>
  <si>
    <t>货车-市内运输</t>
  </si>
  <si>
    <t>金杯车运输</t>
  </si>
  <si>
    <t>金杯车运输、全顺、依维柯等</t>
  </si>
  <si>
    <t>4.2m 货车</t>
  </si>
  <si>
    <t>6.2m 货车</t>
  </si>
  <si>
    <t xml:space="preserve">  </t>
  </si>
  <si>
    <t>7.2m 货车</t>
  </si>
  <si>
    <t>9.6m 货车</t>
  </si>
  <si>
    <t>12.5m 货车</t>
  </si>
  <si>
    <t>15m 货车</t>
  </si>
  <si>
    <t>17.5m 货车</t>
  </si>
  <si>
    <t>货车-城际运输</t>
  </si>
  <si>
    <t>公里</t>
  </si>
  <si>
    <t>其他交通物流费用</t>
  </si>
  <si>
    <t>超时超里程费用</t>
  </si>
  <si>
    <t>实报实销</t>
  </si>
  <si>
    <t>停车费</t>
  </si>
  <si>
    <t>仓储费用</t>
  </si>
  <si>
    <t>快递费用</t>
  </si>
  <si>
    <t>运输人员</t>
  </si>
  <si>
    <t>司机（4h）</t>
  </si>
  <si>
    <t>司机（8h）</t>
  </si>
  <si>
    <t>公关传播服务</t>
  </si>
  <si>
    <t>传播素材</t>
  </si>
  <si>
    <t>长图</t>
  </si>
  <si>
    <t>微信/微博软文撰写</t>
  </si>
  <si>
    <t>传播素材投放</t>
  </si>
  <si>
    <t>自媒体</t>
  </si>
  <si>
    <t>网络媒体</t>
  </si>
  <si>
    <t>其他服务费用</t>
  </si>
  <si>
    <t>活动保险</t>
  </si>
  <si>
    <t>安保费用</t>
  </si>
  <si>
    <t>手持金属检测器</t>
  </si>
  <si>
    <t>安检门</t>
  </si>
  <si>
    <t>X光机</t>
  </si>
  <si>
    <t>舒适型用车</t>
  </si>
  <si>
    <t>第三方打车平台，实报实销</t>
  </si>
  <si>
    <t>专车</t>
  </si>
  <si>
    <t>小时</t>
  </si>
  <si>
    <t>1. 一线城市包括：北京，上海，深圳，广州。二线城市包括：杭州，成都，武汉，天津，苏州，南京等。三线城市包括：嘉兴，惠州，海口，三亚，兰州，西宁，乌鲁木齐，齐齐哈尔等；
2. 本表单中的所有报价项需填写详细内容，如“飞机头等舱”，需在”供应商补充描述“中填写人员，具体行程，航班号，日期等关键信息；
3. 如果同一报价项需要重复使用，请复制整行报价项并插入复制行，以继续报价，请勿自行添加空白行进行报价；
4. 如果所需报价项不在表内，请复制表内最后一行（其他-其他-“自定义填写”）报价项并插入复制行，自行填写报价项进行报价；
5. 区域，子区域，供应商补充描述，备注为选填项，若有需求可进行选填；
6. 单位分为两组，若一个报价项包含2组单位，则务必填写2组数量分别对应相应单位。
7.供应商人员因活动出差需要两人同性之间共同分享一间房间
8.供应商人员差旅费不能收取服务费。</t>
  </si>
  <si>
    <t>供应商补充描述
（如品牌、规格、型号等）</t>
  </si>
  <si>
    <t>交通</t>
  </si>
  <si>
    <t>机票经济舱</t>
  </si>
  <si>
    <t>活动公司人员</t>
  </si>
  <si>
    <t>第三方人员-嘉宾</t>
  </si>
  <si>
    <t>第三方人员-专业人员</t>
  </si>
  <si>
    <t>第三方人员-演艺人员</t>
  </si>
  <si>
    <t>第三方人员-服务人员</t>
  </si>
  <si>
    <t>机票商务舱</t>
  </si>
  <si>
    <t>机票头等舱</t>
  </si>
  <si>
    <t>高铁/动车一等座</t>
  </si>
  <si>
    <t>高铁/动车二等座</t>
  </si>
  <si>
    <t>第三方人员-普通工人</t>
  </si>
  <si>
    <t>城市间长途汽车</t>
  </si>
  <si>
    <t>市内交通</t>
  </si>
  <si>
    <t>住宿</t>
  </si>
  <si>
    <t>一线城市五星</t>
  </si>
  <si>
    <t>活动公司人员标间</t>
  </si>
  <si>
    <t>间</t>
  </si>
  <si>
    <t>夜</t>
  </si>
  <si>
    <t>活动公司人员单间</t>
  </si>
  <si>
    <t>第三方人员标间-嘉宾</t>
  </si>
  <si>
    <t>第三方人员单间-嘉宾</t>
  </si>
  <si>
    <t>第三方人员套房-嘉宾</t>
  </si>
  <si>
    <t>第三方人员标间-演艺人员</t>
  </si>
  <si>
    <t>第三方人员单间-演艺人员</t>
  </si>
  <si>
    <t>第三方人员标间-专业人员</t>
  </si>
  <si>
    <t>第三方人员单间-专业人员</t>
  </si>
  <si>
    <t>一线城市四星</t>
  </si>
  <si>
    <t>建议优先寻找当地资源，不提供住宿</t>
  </si>
  <si>
    <t>一线城市其他</t>
  </si>
  <si>
    <t>第三方人员标间-普通工人</t>
  </si>
  <si>
    <t>非一线城市五星</t>
  </si>
  <si>
    <t>非一线城市四星</t>
  </si>
  <si>
    <t>非一线城市其他</t>
  </si>
  <si>
    <t>境外五星</t>
  </si>
  <si>
    <t>境外四星</t>
  </si>
  <si>
    <t>境外其他</t>
  </si>
  <si>
    <t>餐饮</t>
  </si>
  <si>
    <t>餐食</t>
  </si>
  <si>
    <t>围餐</t>
  </si>
  <si>
    <t>桌</t>
  </si>
  <si>
    <t>自助餐</t>
  </si>
  <si>
    <t>份</t>
  </si>
  <si>
    <t>酒会</t>
  </si>
  <si>
    <t>茶歇</t>
  </si>
  <si>
    <t>简餐</t>
  </si>
  <si>
    <t>酒水</t>
  </si>
  <si>
    <t>饮料</t>
  </si>
  <si>
    <t>酒</t>
  </si>
  <si>
    <t>矿泉水（350ml含以内）</t>
  </si>
  <si>
    <t>瓶</t>
  </si>
  <si>
    <t>矿泉水（500ml）</t>
  </si>
  <si>
    <t>其他餐饮</t>
  </si>
  <si>
    <t>差旅补贴</t>
  </si>
  <si>
    <t>餐补</t>
  </si>
  <si>
    <t>活动公司人员-普通工人级别</t>
  </si>
  <si>
    <t>活动公司人员-普通工作人员</t>
  </si>
  <si>
    <t>活动公司人员-普通经理级别</t>
  </si>
  <si>
    <t>活动公司人员-总监级别</t>
  </si>
  <si>
    <t>已包含在【第三方人员及服务】报价，不能重复收取</t>
  </si>
  <si>
    <t>第三方人员标间-媒体</t>
  </si>
  <si>
    <t>媒体</t>
  </si>
  <si>
    <t>市内交通补贴</t>
  </si>
  <si>
    <t>本地人员不付费补贴</t>
  </si>
  <si>
    <t>通讯费</t>
  </si>
  <si>
    <t>其他差旅接待费用</t>
  </si>
  <si>
    <t>招待费用</t>
  </si>
  <si>
    <t>导游</t>
  </si>
  <si>
    <t>门票</t>
  </si>
  <si>
    <t>领导接待</t>
  </si>
  <si>
    <t>其他招待费用</t>
  </si>
  <si>
    <t>境外费用</t>
  </si>
  <si>
    <t>签证费</t>
  </si>
  <si>
    <t>保险</t>
  </si>
  <si>
    <t>其他境外费用</t>
  </si>
  <si>
    <t>其他无票事项</t>
  </si>
  <si>
    <t>其他无票事项代扣代缴税费</t>
  </si>
  <si>
    <t>车马费</t>
  </si>
  <si>
    <t>嘉宾</t>
  </si>
  <si>
    <t>备注嘉宾姓名</t>
  </si>
  <si>
    <t>演讲/讲课费</t>
  </si>
  <si>
    <t>礼品</t>
  </si>
  <si>
    <t>礼品名称</t>
  </si>
  <si>
    <t>垫付，实报实销</t>
  </si>
  <si>
    <t>1. 一线城市包括：北京，上海，深圳，广州。二线城市包括：杭州，成都，武汉，天津，苏州，南京等。三线城市包括：嘉兴，惠州，海口，三亚，兰州，西宁，乌鲁木齐，齐齐哈尔等；
2. 如果同一报价项需要重复使用，请复制整行报价项并插入复制行，以继续报价，请勿自行添加空白行进行报价；
3. 如果所需报价项不在表内，请复制表内最后一行（其他-其他-“自定义填写”）报价项并插入复制行，自行填写报价项进行报价；
4. 区域，子区域，供应商补充描述，备注为选填项，若有需求可进行选填；
5. 单位分为两组，若一个报价项包含2组单位，则务必填写2组数量分别对应相应单位。
6.场地租金注明城市、场地名称、场地规模、租赁日期。场地广告位需注明广告位置、数量等。</t>
  </si>
  <si>
    <t>场地租金</t>
  </si>
  <si>
    <t>会议中心</t>
  </si>
  <si>
    <t>体育场馆</t>
  </si>
  <si>
    <t>酒店</t>
  </si>
  <si>
    <t>场地广告位</t>
  </si>
  <si>
    <t>管理费用</t>
  </si>
  <si>
    <t>政府监管</t>
  </si>
  <si>
    <t>场地报批</t>
  </si>
  <si>
    <t>消电检查</t>
  </si>
  <si>
    <t>场地公安报批</t>
  </si>
  <si>
    <t>场地文化报批</t>
  </si>
  <si>
    <t>搭建费用</t>
  </si>
  <si>
    <t>资质证明</t>
  </si>
  <si>
    <t>搭建安全资质证明</t>
  </si>
  <si>
    <t>防水认证</t>
  </si>
  <si>
    <t>防火认证</t>
  </si>
  <si>
    <t>场地管理</t>
  </si>
  <si>
    <t>场地管理费</t>
  </si>
  <si>
    <t>吊点费</t>
  </si>
  <si>
    <t>施工证</t>
  </si>
  <si>
    <t>车证</t>
  </si>
  <si>
    <t>专业服务</t>
  </si>
  <si>
    <t>监理</t>
  </si>
  <si>
    <t>结构审核</t>
  </si>
  <si>
    <t>其他场地费用</t>
  </si>
  <si>
    <t>水电费</t>
  </si>
  <si>
    <t>电费</t>
  </si>
  <si>
    <t>水费</t>
  </si>
  <si>
    <t>场地杂费</t>
  </si>
  <si>
    <r>
      <t>1、适用于因项目需要，为腾讯执行活动而收取的合理服务费用
2、</t>
    </r>
    <r>
      <rPr>
        <sz val="10"/>
        <color rgb="FFFF0000"/>
        <rFont val="微软雅黑"/>
        <family val="2"/>
        <charset val="134"/>
      </rPr>
      <t>策划服务-执行人员</t>
    </r>
    <r>
      <rPr>
        <sz val="10"/>
        <rFont val="微软雅黑"/>
        <family val="2"/>
        <charset val="134"/>
      </rPr>
      <t>(包含项目经理、项目总监、客户经理等执行人员)</t>
    </r>
    <r>
      <rPr>
        <sz val="10"/>
        <color rgb="FFFF0000"/>
        <rFont val="微软雅黑"/>
        <family val="2"/>
        <charset val="134"/>
      </rPr>
      <t>不能与服务费同时收取，两者只能收取其一</t>
    </r>
    <r>
      <rPr>
        <sz val="10"/>
        <rFont val="微软雅黑"/>
        <family val="2"/>
        <charset val="134"/>
      </rPr>
      <t>。</t>
    </r>
    <phoneticPr fontId="29" type="noConversion"/>
  </si>
  <si>
    <t/>
  </si>
  <si>
    <t xml:space="preserve">柔光灯（螺纹灯）-1kw </t>
    <phoneticPr fontId="29" type="noConversion"/>
  </si>
  <si>
    <t>频率转换器-Extron  UPS-405</t>
    <phoneticPr fontId="29" type="noConversion"/>
  </si>
  <si>
    <t>钢/木结构地台支撑 高100cm</t>
    <phoneticPr fontId="29" type="noConversion"/>
  </si>
  <si>
    <t>豪华轿车-帕萨特（次）</t>
    <phoneticPr fontId="29" type="noConversion"/>
  </si>
  <si>
    <t>豪华轿车-帕萨特（天）</t>
    <phoneticPr fontId="29" type="noConversion"/>
  </si>
  <si>
    <t>超公里数每公里单价</t>
    <phoneticPr fontId="29" type="noConversion"/>
  </si>
  <si>
    <t>超小时每小时单价</t>
    <phoneticPr fontId="29" type="noConversion"/>
  </si>
  <si>
    <t>人</t>
    <phoneticPr fontId="29" type="noConversion"/>
  </si>
  <si>
    <t>天</t>
    <phoneticPr fontId="29" type="noConversion"/>
  </si>
  <si>
    <t xml:space="preserve">5年以上工作经验，有过800人以上大会的接待经验 </t>
    <phoneticPr fontId="29" type="noConversion"/>
  </si>
  <si>
    <t>CA3724</t>
    <phoneticPr fontId="29" type="noConversion"/>
  </si>
  <si>
    <t>机票公务舱</t>
    <phoneticPr fontId="29" type="noConversion"/>
  </si>
  <si>
    <t>MU5331</t>
    <phoneticPr fontId="29" type="noConversion"/>
  </si>
  <si>
    <t>CZ3576</t>
    <phoneticPr fontId="29" type="noConversion"/>
  </si>
  <si>
    <t>ZH9502</t>
    <phoneticPr fontId="29" type="noConversion"/>
  </si>
  <si>
    <t>CA1367</t>
    <phoneticPr fontId="29" type="noConversion"/>
  </si>
  <si>
    <t>MU5391</t>
    <phoneticPr fontId="29" type="noConversion"/>
  </si>
  <si>
    <t>CZ3156</t>
    <phoneticPr fontId="29" type="noConversion"/>
  </si>
  <si>
    <t>ZH9116</t>
    <phoneticPr fontId="29" type="noConversion"/>
  </si>
  <si>
    <t>CA1394</t>
    <phoneticPr fontId="29" type="noConversion"/>
  </si>
  <si>
    <t>MU6870</t>
    <phoneticPr fontId="29" type="noConversion"/>
  </si>
  <si>
    <t>CZ3159</t>
    <phoneticPr fontId="29" type="noConversion"/>
  </si>
  <si>
    <t>ZH9105</t>
    <phoneticPr fontId="29" type="noConversion"/>
  </si>
  <si>
    <t>一线城市五星</t>
    <phoneticPr fontId="29" type="noConversion"/>
  </si>
  <si>
    <t>深圳前海华侨城JW万豪-大床房</t>
    <phoneticPr fontId="29" type="noConversion"/>
  </si>
  <si>
    <t>深圳前海华侨城JW万豪-行政套房</t>
    <phoneticPr fontId="29" type="noConversion"/>
  </si>
  <si>
    <t>蛇口希尔顿南海酒店-大床房</t>
    <phoneticPr fontId="29" type="noConversion"/>
  </si>
  <si>
    <t>蛇口希尔顿南海酒店-行政套房</t>
    <phoneticPr fontId="29" type="noConversion"/>
  </si>
  <si>
    <t>北京望京凯悦酒店-大床房</t>
    <phoneticPr fontId="29" type="noConversion"/>
  </si>
  <si>
    <t>北京望京凯悦酒店-行政套房</t>
    <phoneticPr fontId="29" type="noConversion"/>
  </si>
  <si>
    <t>北京中关村皇冠假日酒店-大床房</t>
    <phoneticPr fontId="29" type="noConversion"/>
  </si>
  <si>
    <t>北京中关村皇冠假日酒店-行政套房</t>
    <phoneticPr fontId="29" type="noConversion"/>
  </si>
  <si>
    <t>上海前滩香格里拉酒店-大床房</t>
    <phoneticPr fontId="29" type="noConversion"/>
  </si>
  <si>
    <t>上海前滩香格里拉酒店-行政套房</t>
    <phoneticPr fontId="29" type="noConversion"/>
  </si>
  <si>
    <t>是</t>
  </si>
  <si>
    <t>现场执行人员</t>
    <phoneticPr fontId="29" type="noConversion"/>
  </si>
  <si>
    <t>8年以上工作经验，有过1000人以上大会的接待经验</t>
    <phoneticPr fontId="29" type="noConversion"/>
  </si>
  <si>
    <t xml:space="preserve"> 与服务费不能重复收取</t>
    <phoneticPr fontId="29" type="noConversion"/>
  </si>
  <si>
    <t>含司机餐饮，单趟40km内，不含停车费、高速费、过路过桥费。</t>
    <phoneticPr fontId="29" type="noConversion"/>
  </si>
  <si>
    <t>含司机餐饮，总公里数100km内，8小时，不含停车费、高速费、过路过桥费。</t>
    <phoneticPr fontId="29" type="noConversion"/>
  </si>
  <si>
    <t>腾讯直签，需供应商上架产品及垫付</t>
    <phoneticPr fontId="29" type="noConversion"/>
  </si>
  <si>
    <t>6.4上海至深圳，不含机建燃油费、保险、各类改退费用，需含餐食，需含23KG免费行李托运</t>
    <phoneticPr fontId="29" type="noConversion"/>
  </si>
  <si>
    <t>6.4北京至深圳，不含机建燃油费、保险、各类改退费用，需含餐食，需含23KG免费行李托运</t>
    <phoneticPr fontId="29" type="noConversion"/>
  </si>
  <si>
    <t>6.6深圳至上海，不含机建燃油费、保险、各类改退费用，需含餐食，需含23KG免费行李托运</t>
    <phoneticPr fontId="29" type="noConversion"/>
  </si>
  <si>
    <t>6.6深圳至北京，不含机建燃油费、保险、各类改退费用，需含餐食，需含23KG免费行李托运</t>
    <phoneticPr fontId="29" type="noConversion"/>
  </si>
  <si>
    <t>5.27～5.29，含单人早餐，入住当天18点前可免费取消</t>
    <phoneticPr fontId="29" type="noConversion"/>
  </si>
  <si>
    <t>公里</t>
    <phoneticPr fontId="29" type="noConversion"/>
  </si>
  <si>
    <t>小时</t>
    <phoneticPr fontId="29" type="noConversion"/>
  </si>
  <si>
    <t>CA1894</t>
    <phoneticPr fontId="29" type="noConversion"/>
  </si>
  <si>
    <t>MU5334</t>
    <phoneticPr fontId="29" type="noConversion"/>
  </si>
  <si>
    <t>CZ3553</t>
    <phoneticPr fontId="29" type="noConversion"/>
  </si>
  <si>
    <t>ZH9503</t>
    <phoneticPr fontId="29" type="noConversion"/>
  </si>
  <si>
    <t>否</t>
  </si>
  <si>
    <t>是</t>
    <phoneticPr fontId="29" type="noConversion"/>
  </si>
  <si>
    <t>请说明适用的税种：增值税专用发票</t>
    <phoneticPr fontId="29" type="noConversion"/>
  </si>
  <si>
    <t>康辉集团北京国际会议展览有限公司</t>
    <phoneticPr fontId="29" type="noConversion"/>
  </si>
  <si>
    <t>高亚琳</t>
    <phoneticPr fontId="29" type="noConversion"/>
  </si>
  <si>
    <t>总监</t>
    <phoneticPr fontId="29" type="noConversion"/>
  </si>
  <si>
    <t>gaoyalin@cct.cn</t>
    <phoneticPr fontId="29" type="noConversion"/>
  </si>
  <si>
    <t>CSIG市场部机酒差旅年框项目</t>
    <phoneticPr fontId="29" type="noConversion"/>
  </si>
  <si>
    <t>与深圳航空ZH9516为共享航班，报价为ZH9516价格</t>
    <phoneticPr fontId="29" type="noConversion"/>
  </si>
  <si>
    <t>代打高铁票</t>
    <phoneticPr fontId="29" type="noConversion"/>
  </si>
  <si>
    <t>张</t>
    <phoneticPr fontId="29" type="noConversion"/>
  </si>
  <si>
    <t>客户/项目总监</t>
    <phoneticPr fontId="30" type="noConversion"/>
  </si>
  <si>
    <t>客户/高级项目经理</t>
    <phoneticPr fontId="30" type="noConversion"/>
  </si>
  <si>
    <t>策划服务</t>
    <phoneticPr fontId="30" type="noConversion"/>
  </si>
  <si>
    <t>执行服务</t>
    <phoneticPr fontId="30" type="noConversion"/>
  </si>
  <si>
    <t>执行人员</t>
    <phoneticPr fontId="30" type="noConversion"/>
  </si>
  <si>
    <t>商务乘用车-GL8(次）</t>
    <phoneticPr fontId="30" type="noConversion"/>
  </si>
  <si>
    <t>商务乘用车-GL8(天）</t>
    <phoneticPr fontId="30" type="noConversion"/>
  </si>
  <si>
    <t>商务乘用车-丰田阿尔法(次）</t>
    <phoneticPr fontId="30" type="noConversion"/>
  </si>
  <si>
    <t>中型车-考斯特(次）</t>
    <phoneticPr fontId="30" type="noConversion"/>
  </si>
  <si>
    <t>50人座大巴车现代/宇通/金龙等（次）</t>
    <phoneticPr fontId="31" type="noConversion"/>
  </si>
  <si>
    <t>商务乘用车-丰田阿尔法(天）</t>
    <phoneticPr fontId="30" type="noConversion"/>
  </si>
  <si>
    <t>中型车-考斯特(天）-18人</t>
    <phoneticPr fontId="30" type="noConversion"/>
  </si>
  <si>
    <t>餐食</t>
    <phoneticPr fontId="30" type="noConversion"/>
  </si>
  <si>
    <t>活动公司人员-普通经理级别</t>
    <phoneticPr fontId="30" type="noConversion"/>
  </si>
  <si>
    <t>活动公司人员-总监级别</t>
    <phoneticPr fontId="30" type="noConversion"/>
  </si>
  <si>
    <t>差旅及接待</t>
    <phoneticPr fontId="30" type="noConversion"/>
  </si>
  <si>
    <t>差旅费</t>
    <phoneticPr fontId="30" type="noConversion"/>
  </si>
  <si>
    <t>市内交通费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</si>
</sst>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76" formatCode="_ * #,##0.00_ ;_ * \-#,##0.00_ ;_ * &quot;-&quot;??_ ;_ @_ "/>
    <numFmt numFmtId="177" formatCode="[$-F800]dddd\,\ mmmm\ dd\,\ yyyy"/>
    <numFmt numFmtId="178" formatCode="_-* #,##0_-;\-* #,##0_-;_-* &quot;-&quot;_-;_-@_-"/>
    <numFmt numFmtId="179" formatCode="#,##0.000_);[Red]\(#,##0.000\)"/>
    <numFmt numFmtId="180" formatCode="0_);[Red]\(0\)"/>
    <numFmt numFmtId="181" formatCode="#,##0.00_ "/>
    <numFmt numFmtId="182" formatCode="0.00_ "/>
    <numFmt numFmtId="183" formatCode="0.000%"/>
    <numFmt numFmtId="184" formatCode="_(* #,##0_);_(* \(#,##0\);_(* &quot;-&quot;??_);_(@_)"/>
    <numFmt numFmtId="185" formatCode="0.0%"/>
  </numFmts>
  <fonts count="32">
    <font>
      <sz val="11"/>
      <color theme="1"/>
      <name val="宋体"/>
      <charset val="134"/>
      <scheme val="minor"/>
    </font>
    <font>
      <sz val="10"/>
      <color rgb="FFFF000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4"/>
      <charset val="134"/>
    </font>
    <font>
      <b/>
      <sz val="10"/>
      <color rgb="FF444444"/>
      <name val="微软雅黑"/>
      <family val="2"/>
      <charset val="134"/>
    </font>
    <font>
      <u/>
      <sz val="1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2"/>
      <color rgb="FFC0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0"/>
      <color theme="1"/>
      <name val="Microsoft YaHei UI"/>
      <family val="2"/>
      <charset val="134"/>
    </font>
    <font>
      <b/>
      <sz val="16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name val="µ¸"/>
      <family val="3"/>
      <charset val="134"/>
    </font>
    <font>
      <sz val="11"/>
      <name val="돋움"/>
      <family val="2"/>
      <charset val="129"/>
    </font>
    <font>
      <sz val="11"/>
      <color indexed="8"/>
      <name val="宋体"/>
      <family val="3"/>
      <charset val="134"/>
    </font>
    <font>
      <b/>
      <sz val="10"/>
      <color rgb="FFC00000"/>
      <name val="Microsoft YaHei UI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8"/>
      <name val="돋움"/>
      <family val="2"/>
      <charset val="13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lightUp">
        <fgColor theme="2" tint="-0.49998474074526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theme="1" tint="0.499984740745262"/>
      </patternFill>
    </fill>
    <fill>
      <patternFill patternType="lightUp">
        <fgColor theme="2" tint="-0.499984740745262"/>
        <bgColor theme="0"/>
      </patternFill>
    </fill>
    <fill>
      <patternFill patternType="solid">
        <fgColor theme="0"/>
        <bgColor theme="1" tint="0.499984740745262"/>
      </patternFill>
    </fill>
    <fill>
      <patternFill patternType="lightUp">
        <fgColor theme="1" tint="0.499984740745262"/>
        <bgColor indexed="65"/>
      </patternFill>
    </fill>
    <fill>
      <patternFill patternType="lightUp">
        <fgColor theme="1" tint="0.499984740745262"/>
        <bgColor theme="0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theme="1" tint="0.499984740745262"/>
      </patternFill>
    </fill>
    <fill>
      <patternFill patternType="lightUp">
        <fgColor theme="2" tint="-0.499984740745262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5">
    <xf numFmtId="0" fontId="0" fillId="0" borderId="0"/>
    <xf numFmtId="43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1" fillId="0" borderId="0"/>
    <xf numFmtId="0" fontId="28" fillId="0" borderId="0">
      <alignment vertical="center"/>
    </xf>
    <xf numFmtId="0" fontId="28" fillId="0" borderId="0">
      <alignment vertical="center"/>
    </xf>
    <xf numFmtId="0" fontId="21" fillId="0" borderId="0">
      <alignment vertical="center"/>
    </xf>
    <xf numFmtId="0" fontId="28" fillId="0" borderId="0">
      <alignment vertical="center"/>
    </xf>
    <xf numFmtId="0" fontId="21" fillId="0" borderId="0">
      <alignment vertical="center"/>
    </xf>
    <xf numFmtId="177" fontId="21" fillId="0" borderId="0">
      <alignment vertical="center"/>
    </xf>
    <xf numFmtId="0" fontId="4" fillId="0" borderId="0">
      <alignment vertical="center"/>
    </xf>
    <xf numFmtId="0" fontId="28" fillId="0" borderId="0"/>
    <xf numFmtId="0" fontId="28" fillId="0" borderId="0">
      <alignment vertical="center"/>
    </xf>
    <xf numFmtId="177" fontId="28" fillId="0" borderId="0">
      <alignment vertical="center"/>
    </xf>
    <xf numFmtId="0" fontId="28" fillId="0" borderId="0"/>
    <xf numFmtId="0" fontId="22" fillId="0" borderId="0"/>
    <xf numFmtId="0" fontId="22" fillId="0" borderId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0" fontId="23" fillId="0" borderId="0"/>
    <xf numFmtId="0" fontId="24" fillId="0" borderId="0" applyFill="0">
      <alignment vertical="center"/>
    </xf>
    <xf numFmtId="178" fontId="25" fillId="0" borderId="0" applyFont="0" applyFill="0" applyBorder="0" applyAlignment="0" applyProtection="0">
      <alignment vertical="center"/>
    </xf>
    <xf numFmtId="178" fontId="26" fillId="0" borderId="0" applyFont="0" applyFill="0" applyBorder="0" applyAlignment="0" applyProtection="0">
      <alignment vertical="center"/>
    </xf>
    <xf numFmtId="0" fontId="25" fillId="0" borderId="0"/>
  </cellStyleXfs>
  <cellXfs count="488">
    <xf numFmtId="0" fontId="0" fillId="0" borderId="0" xfId="0"/>
    <xf numFmtId="0" fontId="1" fillId="0" borderId="0" xfId="5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4" applyFont="1" applyFill="1" applyProtection="1">
      <alignment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left" vertical="center"/>
      <protection locked="0"/>
    </xf>
    <xf numFmtId="0" fontId="4" fillId="0" borderId="0" xfId="4" applyFont="1" applyAlignment="1" applyProtection="1">
      <alignment horizontal="left" vertical="center" wrapText="1"/>
      <protection locked="0"/>
    </xf>
    <xf numFmtId="0" fontId="4" fillId="0" borderId="0" xfId="4" applyFont="1" applyProtection="1">
      <alignment vertical="center"/>
      <protection locked="0"/>
    </xf>
    <xf numFmtId="0" fontId="4" fillId="0" borderId="0" xfId="4" applyFont="1" applyAlignment="1" applyProtection="1">
      <alignment vertical="center" wrapText="1"/>
      <protection locked="0"/>
    </xf>
    <xf numFmtId="179" fontId="4" fillId="0" borderId="0" xfId="4" applyNumberFormat="1" applyFont="1" applyAlignment="1" applyProtection="1">
      <alignment horizontal="center" vertical="center"/>
      <protection locked="0"/>
    </xf>
    <xf numFmtId="180" fontId="4" fillId="0" borderId="0" xfId="4" applyNumberFormat="1" applyFont="1" applyAlignment="1" applyProtection="1">
      <alignment horizontal="center" vertical="center"/>
      <protection locked="0"/>
    </xf>
    <xf numFmtId="180" fontId="4" fillId="0" borderId="0" xfId="4" applyNumberFormat="1" applyFont="1" applyProtection="1">
      <alignment vertical="center"/>
      <protection locked="0"/>
    </xf>
    <xf numFmtId="179" fontId="4" fillId="0" borderId="0" xfId="4" applyNumberFormat="1" applyFont="1" applyAlignment="1" applyProtection="1">
      <alignment horizontal="left" vertical="center"/>
      <protection locked="0"/>
    </xf>
    <xf numFmtId="0" fontId="1" fillId="0" borderId="0" xfId="5" applyFont="1" applyAlignment="1">
      <alignment horizontal="left" vertical="center"/>
    </xf>
    <xf numFmtId="0" fontId="1" fillId="0" borderId="0" xfId="5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3" xfId="4" applyFont="1" applyBorder="1" applyAlignment="1" applyProtection="1">
      <alignment horizontal="center" vertical="center"/>
      <protection locked="0"/>
    </xf>
    <xf numFmtId="0" fontId="4" fillId="0" borderId="3" xfId="4" applyFont="1" applyBorder="1" applyAlignment="1" applyProtection="1">
      <alignment vertical="center" wrapText="1"/>
      <protection locked="0"/>
    </xf>
    <xf numFmtId="0" fontId="4" fillId="0" borderId="3" xfId="4" applyFont="1" applyBorder="1" applyAlignment="1" applyProtection="1">
      <alignment horizontal="left" vertical="center" wrapText="1"/>
      <protection locked="0"/>
    </xf>
    <xf numFmtId="0" fontId="4" fillId="0" borderId="3" xfId="4" applyFont="1" applyBorder="1" applyProtection="1">
      <alignment vertical="center"/>
      <protection locked="0"/>
    </xf>
    <xf numFmtId="0" fontId="3" fillId="0" borderId="3" xfId="4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2" borderId="3" xfId="4" applyFont="1" applyFill="1" applyBorder="1" applyAlignment="1" applyProtection="1">
      <alignment horizontal="center" vertical="center"/>
      <protection locked="0"/>
    </xf>
    <xf numFmtId="0" fontId="3" fillId="2" borderId="3" xfId="4" applyFont="1" applyFill="1" applyBorder="1" applyAlignment="1" applyProtection="1">
      <alignment vertical="center" wrapText="1"/>
      <protection locked="0"/>
    </xf>
    <xf numFmtId="0" fontId="3" fillId="2" borderId="3" xfId="4" applyFont="1" applyFill="1" applyBorder="1" applyAlignment="1" applyProtection="1">
      <alignment horizontal="left" vertical="center" wrapText="1"/>
      <protection locked="0"/>
    </xf>
    <xf numFmtId="0" fontId="3" fillId="2" borderId="3" xfId="4" applyFont="1" applyFill="1" applyBorder="1" applyProtection="1">
      <alignment vertical="center"/>
      <protection locked="0"/>
    </xf>
    <xf numFmtId="0" fontId="3" fillId="2" borderId="3" xfId="4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4" fillId="0" borderId="3" xfId="4" applyFont="1" applyBorder="1" applyAlignment="1" applyProtection="1">
      <alignment horizontal="center" vertical="center"/>
      <protection locked="0"/>
    </xf>
    <xf numFmtId="0" fontId="4" fillId="0" borderId="3" xfId="4" applyFont="1" applyBorder="1" applyAlignment="1" applyProtection="1">
      <alignment horizontal="left" vertical="center"/>
      <protection locked="0"/>
    </xf>
    <xf numFmtId="179" fontId="1" fillId="0" borderId="0" xfId="5" applyNumberFormat="1" applyFont="1" applyAlignment="1">
      <alignment horizontal="center" vertical="center"/>
    </xf>
    <xf numFmtId="180" fontId="1" fillId="0" borderId="0" xfId="5" applyNumberFormat="1" applyFont="1" applyAlignment="1">
      <alignment horizontal="center" vertical="center"/>
    </xf>
    <xf numFmtId="180" fontId="1" fillId="0" borderId="0" xfId="5" applyNumberFormat="1" applyFont="1">
      <alignment vertical="center"/>
    </xf>
    <xf numFmtId="179" fontId="1" fillId="0" borderId="0" xfId="5" applyNumberFormat="1" applyFont="1" applyAlignment="1">
      <alignment horizontal="left" vertical="center"/>
    </xf>
    <xf numFmtId="179" fontId="1" fillId="0" borderId="1" xfId="0" applyNumberFormat="1" applyFont="1" applyBorder="1" applyAlignment="1">
      <alignment vertical="top" wrapText="1"/>
    </xf>
    <xf numFmtId="179" fontId="2" fillId="3" borderId="2" xfId="1" applyNumberFormat="1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79" fontId="2" fillId="3" borderId="6" xfId="0" applyNumberFormat="1" applyFont="1" applyFill="1" applyBorder="1" applyAlignment="1">
      <alignment horizontal="center" vertical="center" wrapText="1"/>
    </xf>
    <xf numFmtId="181" fontId="4" fillId="0" borderId="3" xfId="4" applyNumberFormat="1" applyFont="1" applyBorder="1" applyProtection="1">
      <alignment vertical="center"/>
      <protection locked="0"/>
    </xf>
    <xf numFmtId="179" fontId="4" fillId="0" borderId="7" xfId="4" applyNumberFormat="1" applyFont="1" applyBorder="1" applyProtection="1">
      <alignment vertical="center"/>
      <protection locked="0"/>
    </xf>
    <xf numFmtId="180" fontId="4" fillId="0" borderId="8" xfId="4" applyNumberFormat="1" applyFont="1" applyBorder="1" applyProtection="1">
      <alignment vertical="center"/>
      <protection locked="0"/>
    </xf>
    <xf numFmtId="0" fontId="4" fillId="0" borderId="5" xfId="4" applyFont="1" applyBorder="1" applyAlignment="1" applyProtection="1">
      <alignment horizontal="center" vertical="center"/>
      <protection locked="0"/>
    </xf>
    <xf numFmtId="180" fontId="4" fillId="4" borderId="4" xfId="4" applyNumberFormat="1" applyFont="1" applyFill="1" applyBorder="1" applyAlignment="1" applyProtection="1">
      <alignment horizontal="center" vertical="center"/>
      <protection locked="0"/>
    </xf>
    <xf numFmtId="0" fontId="4" fillId="4" borderId="5" xfId="4" applyFont="1" applyFill="1" applyBorder="1" applyAlignment="1" applyProtection="1">
      <alignment horizontal="center" vertical="center"/>
      <protection locked="0"/>
    </xf>
    <xf numFmtId="179" fontId="4" fillId="0" borderId="4" xfId="0" applyNumberFormat="1" applyFont="1" applyBorder="1" applyAlignment="1" applyProtection="1">
      <alignment vertical="center"/>
      <protection locked="0"/>
    </xf>
    <xf numFmtId="179" fontId="3" fillId="2" borderId="7" xfId="4" applyNumberFormat="1" applyFont="1" applyFill="1" applyBorder="1" applyAlignment="1" applyProtection="1">
      <alignment horizontal="center" vertical="center"/>
      <protection locked="0"/>
    </xf>
    <xf numFmtId="180" fontId="3" fillId="2" borderId="8" xfId="4" applyNumberFormat="1" applyFont="1" applyFill="1" applyBorder="1" applyAlignment="1" applyProtection="1">
      <alignment horizontal="center" vertical="center"/>
      <protection locked="0"/>
    </xf>
    <xf numFmtId="0" fontId="3" fillId="2" borderId="5" xfId="4" applyFont="1" applyFill="1" applyBorder="1" applyAlignment="1" applyProtection="1">
      <alignment horizontal="center" vertical="center"/>
      <protection locked="0"/>
    </xf>
    <xf numFmtId="179" fontId="3" fillId="2" borderId="4" xfId="0" applyNumberFormat="1" applyFont="1" applyFill="1" applyBorder="1" applyAlignment="1" applyProtection="1">
      <alignment vertical="center"/>
      <protection locked="0"/>
    </xf>
    <xf numFmtId="180" fontId="4" fillId="0" borderId="4" xfId="4" applyNumberFormat="1" applyFont="1" applyBorder="1" applyAlignment="1" applyProtection="1">
      <alignment horizontal="center" vertical="center"/>
      <protection locked="0"/>
    </xf>
    <xf numFmtId="179" fontId="4" fillId="0" borderId="7" xfId="4" applyNumberFormat="1" applyFont="1" applyBorder="1" applyAlignment="1" applyProtection="1">
      <alignment horizontal="center" vertical="center"/>
      <protection locked="0"/>
    </xf>
    <xf numFmtId="180" fontId="4" fillId="0" borderId="8" xfId="4" applyNumberFormat="1" applyFont="1" applyBorder="1" applyAlignment="1" applyProtection="1">
      <alignment horizontal="center" vertical="center"/>
      <protection locked="0"/>
    </xf>
    <xf numFmtId="0" fontId="4" fillId="0" borderId="5" xfId="4" applyFont="1" applyBorder="1" applyProtection="1">
      <alignment vertical="center"/>
      <protection locked="0"/>
    </xf>
    <xf numFmtId="180" fontId="4" fillId="0" borderId="9" xfId="4" applyNumberFormat="1" applyFont="1" applyBorder="1" applyAlignment="1" applyProtection="1">
      <alignment horizontal="center" vertical="center"/>
      <protection locked="0"/>
    </xf>
    <xf numFmtId="0" fontId="4" fillId="0" borderId="10" xfId="4" applyFont="1" applyBorder="1" applyAlignment="1" applyProtection="1">
      <alignment horizontal="center" vertical="center"/>
      <protection locked="0"/>
    </xf>
    <xf numFmtId="180" fontId="4" fillId="0" borderId="9" xfId="4" applyNumberFormat="1" applyFont="1" applyBorder="1" applyProtection="1">
      <alignment vertical="center"/>
      <protection locked="0"/>
    </xf>
    <xf numFmtId="0" fontId="4" fillId="0" borderId="10" xfId="4" applyFont="1" applyBorder="1" applyProtection="1">
      <alignment vertical="center"/>
      <protection locked="0"/>
    </xf>
    <xf numFmtId="0" fontId="1" fillId="0" borderId="1" xfId="0" applyFont="1" applyBorder="1" applyAlignment="1">
      <alignment vertical="top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0" xfId="5" applyFont="1" applyProtection="1">
      <alignment vertical="center"/>
      <protection locked="0"/>
    </xf>
    <xf numFmtId="0" fontId="4" fillId="2" borderId="0" xfId="4" applyFont="1" applyFill="1" applyProtection="1">
      <alignment vertical="center"/>
      <protection locked="0"/>
    </xf>
    <xf numFmtId="43" fontId="4" fillId="0" borderId="0" xfId="1" applyFont="1" applyAlignment="1" applyProtection="1">
      <alignment horizontal="center" vertical="center"/>
      <protection locked="0"/>
    </xf>
    <xf numFmtId="43" fontId="4" fillId="0" borderId="0" xfId="1" applyFont="1" applyAlignment="1" applyProtection="1">
      <alignment horizontal="left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4" fillId="5" borderId="3" xfId="4" applyFont="1" applyFill="1" applyBorder="1" applyProtection="1">
      <alignment vertical="center"/>
      <protection locked="0"/>
    </xf>
    <xf numFmtId="0" fontId="4" fillId="2" borderId="3" xfId="4" applyFont="1" applyFill="1" applyBorder="1" applyProtection="1">
      <alignment vertical="center"/>
      <protection locked="0"/>
    </xf>
    <xf numFmtId="43" fontId="1" fillId="0" borderId="0" xfId="1" applyFont="1" applyAlignment="1">
      <alignment horizontal="center" vertical="center"/>
    </xf>
    <xf numFmtId="43" fontId="1" fillId="0" borderId="0" xfId="1" applyFont="1" applyAlignment="1">
      <alignment horizontal="left" vertical="center"/>
    </xf>
    <xf numFmtId="43" fontId="2" fillId="3" borderId="3" xfId="1" applyFont="1" applyFill="1" applyBorder="1" applyAlignment="1">
      <alignment horizontal="center" vertical="center" wrapText="1"/>
    </xf>
    <xf numFmtId="43" fontId="2" fillId="3" borderId="11" xfId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79" fontId="2" fillId="3" borderId="3" xfId="0" applyNumberFormat="1" applyFont="1" applyFill="1" applyBorder="1" applyAlignment="1">
      <alignment horizontal="center" vertical="center" wrapText="1"/>
    </xf>
    <xf numFmtId="43" fontId="4" fillId="0" borderId="7" xfId="1" applyFont="1" applyBorder="1" applyProtection="1">
      <alignment vertical="center"/>
      <protection locked="0"/>
    </xf>
    <xf numFmtId="0" fontId="4" fillId="0" borderId="13" xfId="4" applyFont="1" applyBorder="1" applyAlignment="1" applyProtection="1">
      <alignment horizontal="center" vertical="center"/>
      <protection locked="0"/>
    </xf>
    <xf numFmtId="0" fontId="4" fillId="6" borderId="13" xfId="4" applyFont="1" applyFill="1" applyBorder="1" applyAlignment="1" applyProtection="1">
      <alignment horizontal="center" vertical="center"/>
      <protection locked="0"/>
    </xf>
    <xf numFmtId="180" fontId="4" fillId="6" borderId="8" xfId="4" applyNumberFormat="1" applyFont="1" applyFill="1" applyBorder="1" applyProtection="1">
      <alignment vertical="center"/>
      <protection locked="0"/>
    </xf>
    <xf numFmtId="0" fontId="4" fillId="6" borderId="5" xfId="4" applyFont="1" applyFill="1" applyBorder="1" applyAlignment="1" applyProtection="1">
      <alignment horizontal="center" vertical="center"/>
      <protection locked="0"/>
    </xf>
    <xf numFmtId="180" fontId="4" fillId="4" borderId="8" xfId="4" applyNumberFormat="1" applyFont="1" applyFill="1" applyBorder="1" applyAlignment="1" applyProtection="1">
      <alignment horizontal="center" vertical="center"/>
      <protection locked="0"/>
    </xf>
    <xf numFmtId="179" fontId="3" fillId="2" borderId="7" xfId="4" applyNumberFormat="1" applyFont="1" applyFill="1" applyBorder="1" applyProtection="1">
      <alignment vertical="center"/>
      <protection locked="0"/>
    </xf>
    <xf numFmtId="182" fontId="4" fillId="2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5" applyFont="1" applyBorder="1" applyAlignment="1" applyProtection="1">
      <alignment horizontal="center" vertical="center"/>
      <protection locked="0"/>
    </xf>
    <xf numFmtId="0" fontId="4" fillId="0" borderId="3" xfId="5" applyFont="1" applyBorder="1" applyAlignment="1" applyProtection="1">
      <alignment horizontal="left" vertical="center" wrapText="1"/>
      <protection locked="0"/>
    </xf>
    <xf numFmtId="0" fontId="4" fillId="0" borderId="3" xfId="5" applyFont="1" applyBorder="1" applyProtection="1">
      <alignment vertical="center"/>
      <protection locked="0"/>
    </xf>
    <xf numFmtId="0" fontId="3" fillId="0" borderId="3" xfId="5" applyFont="1" applyBorder="1" applyAlignment="1" applyProtection="1">
      <alignment horizontal="left" vertical="center"/>
      <protection locked="0"/>
    </xf>
    <xf numFmtId="0" fontId="4" fillId="2" borderId="3" xfId="4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181" fontId="4" fillId="0" borderId="3" xfId="5" applyNumberFormat="1" applyFont="1" applyBorder="1" applyProtection="1">
      <alignment vertical="center"/>
      <protection locked="0"/>
    </xf>
    <xf numFmtId="179" fontId="4" fillId="0" borderId="7" xfId="5" applyNumberFormat="1" applyFont="1" applyBorder="1" applyProtection="1">
      <alignment vertical="center"/>
      <protection locked="0"/>
    </xf>
    <xf numFmtId="0" fontId="4" fillId="0" borderId="5" xfId="5" applyFont="1" applyBorder="1" applyAlignment="1" applyProtection="1">
      <alignment horizontal="center" vertical="center"/>
      <protection locked="0"/>
    </xf>
    <xf numFmtId="180" fontId="4" fillId="0" borderId="8" xfId="5" applyNumberFormat="1" applyFont="1" applyBorder="1" applyProtection="1">
      <alignment vertical="center"/>
      <protection locked="0"/>
    </xf>
    <xf numFmtId="43" fontId="4" fillId="4" borderId="8" xfId="1" applyFont="1" applyFill="1" applyBorder="1" applyAlignment="1" applyProtection="1">
      <alignment horizontal="center" vertical="center"/>
      <protection locked="0"/>
    </xf>
    <xf numFmtId="180" fontId="3" fillId="2" borderId="8" xfId="4" applyNumberFormat="1" applyFont="1" applyFill="1" applyBorder="1" applyAlignment="1" applyProtection="1">
      <alignment horizontal="left" vertical="center"/>
      <protection locked="0"/>
    </xf>
    <xf numFmtId="181" fontId="3" fillId="2" borderId="3" xfId="4" applyNumberFormat="1" applyFont="1" applyFill="1" applyBorder="1" applyProtection="1">
      <alignment vertical="center"/>
      <protection locked="0"/>
    </xf>
    <xf numFmtId="180" fontId="3" fillId="7" borderId="8" xfId="4" applyNumberFormat="1" applyFont="1" applyFill="1" applyBorder="1" applyAlignment="1" applyProtection="1">
      <alignment horizontal="center" vertical="center"/>
      <protection locked="0"/>
    </xf>
    <xf numFmtId="0" fontId="3" fillId="7" borderId="5" xfId="4" applyFont="1" applyFill="1" applyBorder="1" applyAlignment="1" applyProtection="1">
      <alignment horizontal="center" vertical="center"/>
      <protection locked="0"/>
    </xf>
    <xf numFmtId="43" fontId="3" fillId="2" borderId="7" xfId="1" applyFont="1" applyFill="1" applyBorder="1" applyProtection="1">
      <alignment vertical="center"/>
      <protection locked="0"/>
    </xf>
    <xf numFmtId="0" fontId="3" fillId="2" borderId="14" xfId="4" applyFont="1" applyFill="1" applyBorder="1" applyAlignment="1" applyProtection="1">
      <alignment horizontal="center" vertical="center"/>
      <protection locked="0"/>
    </xf>
    <xf numFmtId="0" fontId="3" fillId="5" borderId="3" xfId="4" applyFont="1" applyFill="1" applyBorder="1" applyProtection="1">
      <alignment vertical="center"/>
      <protection locked="0"/>
    </xf>
    <xf numFmtId="0" fontId="4" fillId="2" borderId="3" xfId="4" applyFont="1" applyFill="1" applyBorder="1" applyAlignment="1" applyProtection="1">
      <alignment horizontal="center" vertical="center"/>
      <protection locked="0"/>
    </xf>
    <xf numFmtId="0" fontId="4" fillId="2" borderId="3" xfId="4" applyFont="1" applyFill="1" applyBorder="1" applyAlignment="1" applyProtection="1">
      <alignment horizontal="left" vertical="center"/>
      <protection locked="0"/>
    </xf>
    <xf numFmtId="0" fontId="1" fillId="0" borderId="15" xfId="4" applyFont="1" applyBorder="1" applyAlignment="1" applyProtection="1">
      <alignment horizontal="center" vertical="center"/>
      <protection locked="0"/>
    </xf>
    <xf numFmtId="0" fontId="4" fillId="0" borderId="15" xfId="4" applyFont="1" applyBorder="1" applyAlignment="1" applyProtection="1">
      <alignment vertical="center" wrapText="1"/>
      <protection locked="0"/>
    </xf>
    <xf numFmtId="0" fontId="4" fillId="0" borderId="15" xfId="4" applyFont="1" applyBorder="1" applyAlignment="1" applyProtection="1">
      <alignment horizontal="left" vertical="center" wrapText="1"/>
      <protection locked="0"/>
    </xf>
    <xf numFmtId="0" fontId="4" fillId="0" borderId="15" xfId="4" applyFont="1" applyBorder="1" applyProtection="1">
      <alignment vertical="center"/>
      <protection locked="0"/>
    </xf>
    <xf numFmtId="0" fontId="3" fillId="0" borderId="15" xfId="4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180" fontId="3" fillId="0" borderId="16" xfId="4" applyNumberFormat="1" applyFont="1" applyBorder="1" applyAlignment="1" applyProtection="1">
      <alignment horizontal="center" vertical="center"/>
      <protection locked="0"/>
    </xf>
    <xf numFmtId="0" fontId="3" fillId="0" borderId="14" xfId="4" applyFont="1" applyBorder="1" applyAlignment="1" applyProtection="1">
      <alignment horizontal="center" vertical="center"/>
      <protection locked="0"/>
    </xf>
    <xf numFmtId="179" fontId="4" fillId="2" borderId="7" xfId="4" applyNumberFormat="1" applyFont="1" applyFill="1" applyBorder="1" applyAlignment="1" applyProtection="1">
      <alignment horizontal="center" vertical="center"/>
      <protection locked="0"/>
    </xf>
    <xf numFmtId="0" fontId="4" fillId="2" borderId="14" xfId="4" applyFont="1" applyFill="1" applyBorder="1" applyAlignment="1" applyProtection="1">
      <alignment horizontal="center" vertical="center"/>
      <protection locked="0"/>
    </xf>
    <xf numFmtId="180" fontId="4" fillId="0" borderId="16" xfId="4" applyNumberFormat="1" applyFont="1" applyBorder="1" applyAlignment="1" applyProtection="1">
      <alignment horizontal="left" vertical="center"/>
      <protection locked="0"/>
    </xf>
    <xf numFmtId="0" fontId="4" fillId="0" borderId="14" xfId="4" applyFont="1" applyBorder="1" applyAlignment="1" applyProtection="1">
      <alignment horizontal="left" vertical="center"/>
      <protection locked="0"/>
    </xf>
    <xf numFmtId="179" fontId="4" fillId="2" borderId="4" xfId="0" applyNumberFormat="1" applyFont="1" applyFill="1" applyBorder="1" applyAlignment="1" applyProtection="1">
      <alignment vertical="center"/>
      <protection locked="0"/>
    </xf>
    <xf numFmtId="181" fontId="4" fillId="0" borderId="15" xfId="4" applyNumberFormat="1" applyFont="1" applyBorder="1" applyProtection="1">
      <alignment vertical="center"/>
      <protection locked="0"/>
    </xf>
    <xf numFmtId="179" fontId="4" fillId="0" borderId="17" xfId="4" applyNumberFormat="1" applyFont="1" applyBorder="1" applyProtection="1">
      <alignment vertical="center"/>
      <protection locked="0"/>
    </xf>
    <xf numFmtId="0" fontId="4" fillId="0" borderId="12" xfId="4" applyFont="1" applyBorder="1" applyAlignment="1" applyProtection="1">
      <alignment horizontal="center" vertical="center"/>
      <protection locked="0"/>
    </xf>
    <xf numFmtId="180" fontId="4" fillId="2" borderId="16" xfId="4" applyNumberFormat="1" applyFont="1" applyFill="1" applyBorder="1" applyAlignment="1" applyProtection="1">
      <alignment horizontal="left" vertical="center"/>
      <protection locked="0"/>
    </xf>
    <xf numFmtId="0" fontId="4" fillId="2" borderId="14" xfId="4" applyFont="1" applyFill="1" applyBorder="1" applyAlignment="1" applyProtection="1">
      <alignment horizontal="left" vertical="center"/>
      <protection locked="0"/>
    </xf>
    <xf numFmtId="179" fontId="4" fillId="0" borderId="11" xfId="0" applyNumberFormat="1" applyFont="1" applyBorder="1" applyAlignment="1" applyProtection="1">
      <alignment vertical="center"/>
      <protection locked="0"/>
    </xf>
    <xf numFmtId="180" fontId="4" fillId="0" borderId="18" xfId="4" applyNumberFormat="1" applyFont="1" applyBorder="1" applyProtection="1">
      <alignment vertical="center"/>
      <protection locked="0"/>
    </xf>
    <xf numFmtId="179" fontId="4" fillId="0" borderId="5" xfId="4" applyNumberFormat="1" applyFont="1" applyBorder="1" applyProtection="1">
      <alignment vertical="center"/>
      <protection locked="0"/>
    </xf>
    <xf numFmtId="180" fontId="4" fillId="2" borderId="9" xfId="4" applyNumberFormat="1" applyFont="1" applyFill="1" applyBorder="1" applyAlignment="1" applyProtection="1">
      <alignment horizontal="left" vertical="center"/>
      <protection locked="0"/>
    </xf>
    <xf numFmtId="0" fontId="4" fillId="2" borderId="10" xfId="4" applyFont="1" applyFill="1" applyBorder="1" applyAlignment="1" applyProtection="1">
      <alignment horizontal="left" vertical="center"/>
      <protection locked="0"/>
    </xf>
    <xf numFmtId="179" fontId="4" fillId="0" borderId="8" xfId="0" applyNumberFormat="1" applyFont="1" applyBorder="1" applyAlignment="1" applyProtection="1">
      <alignment vertical="center"/>
      <protection locked="0"/>
    </xf>
    <xf numFmtId="0" fontId="3" fillId="0" borderId="0" xfId="5" applyFont="1" applyProtection="1">
      <alignment vertical="center"/>
      <protection locked="0"/>
    </xf>
    <xf numFmtId="0" fontId="3" fillId="0" borderId="0" xfId="4" applyFont="1" applyProtection="1">
      <alignment vertical="center"/>
      <protection locked="0"/>
    </xf>
    <xf numFmtId="43" fontId="2" fillId="3" borderId="4" xfId="1" applyFont="1" applyFill="1" applyBorder="1" applyAlignment="1">
      <alignment horizontal="center" vertical="center" wrapText="1"/>
    </xf>
    <xf numFmtId="179" fontId="2" fillId="3" borderId="4" xfId="0" applyNumberFormat="1" applyFont="1" applyFill="1" applyBorder="1" applyAlignment="1">
      <alignment horizontal="center" vertical="center" wrapText="1"/>
    </xf>
    <xf numFmtId="43" fontId="4" fillId="0" borderId="3" xfId="1" applyFont="1" applyBorder="1" applyProtection="1">
      <alignment vertical="center"/>
      <protection locked="0"/>
    </xf>
    <xf numFmtId="0" fontId="4" fillId="6" borderId="3" xfId="4" applyFont="1" applyFill="1" applyBorder="1" applyAlignment="1" applyProtection="1">
      <alignment horizontal="center" vertical="center"/>
      <protection locked="0"/>
    </xf>
    <xf numFmtId="179" fontId="4" fillId="0" borderId="3" xfId="0" applyNumberFormat="1" applyFont="1" applyBorder="1" applyAlignment="1" applyProtection="1">
      <alignment vertical="center"/>
      <protection locked="0"/>
    </xf>
    <xf numFmtId="43" fontId="3" fillId="2" borderId="3" xfId="1" applyFont="1" applyFill="1" applyBorder="1" applyProtection="1">
      <alignment vertical="center"/>
      <protection locked="0"/>
    </xf>
    <xf numFmtId="0" fontId="3" fillId="8" borderId="3" xfId="4" applyFont="1" applyFill="1" applyBorder="1" applyAlignment="1" applyProtection="1">
      <alignment horizontal="center" vertical="center"/>
      <protection locked="0"/>
    </xf>
    <xf numFmtId="179" fontId="3" fillId="2" borderId="3" xfId="4" applyNumberFormat="1" applyFont="1" applyFill="1" applyBorder="1" applyProtection="1">
      <alignment vertical="center"/>
      <protection locked="0"/>
    </xf>
    <xf numFmtId="180" fontId="3" fillId="2" borderId="3" xfId="4" applyNumberFormat="1" applyFont="1" applyFill="1" applyBorder="1" applyProtection="1">
      <alignment vertical="center"/>
      <protection locked="0"/>
    </xf>
    <xf numFmtId="179" fontId="3" fillId="2" borderId="3" xfId="0" applyNumberFormat="1" applyFont="1" applyFill="1" applyBorder="1" applyAlignment="1" applyProtection="1">
      <alignment vertical="center"/>
      <protection locked="0"/>
    </xf>
    <xf numFmtId="180" fontId="3" fillId="7" borderId="3" xfId="4" applyNumberFormat="1" applyFont="1" applyFill="1" applyBorder="1" applyAlignment="1" applyProtection="1">
      <alignment horizontal="center" vertical="center"/>
      <protection locked="0"/>
    </xf>
    <xf numFmtId="0" fontId="3" fillId="7" borderId="3" xfId="4" applyFont="1" applyFill="1" applyBorder="1" applyAlignment="1" applyProtection="1">
      <alignment horizontal="center" vertical="center"/>
      <protection locked="0"/>
    </xf>
    <xf numFmtId="181" fontId="4" fillId="2" borderId="3" xfId="4" applyNumberFormat="1" applyFont="1" applyFill="1" applyBorder="1" applyProtection="1">
      <alignment vertical="center"/>
      <protection locked="0"/>
    </xf>
    <xf numFmtId="179" fontId="4" fillId="0" borderId="3" xfId="4" applyNumberFormat="1" applyFont="1" applyBorder="1" applyProtection="1">
      <alignment vertical="center"/>
      <protection locked="0"/>
    </xf>
    <xf numFmtId="180" fontId="4" fillId="0" borderId="3" xfId="4" applyNumberFormat="1" applyFont="1" applyBorder="1" applyProtection="1">
      <alignment vertical="center"/>
      <protection locked="0"/>
    </xf>
    <xf numFmtId="0" fontId="1" fillId="2" borderId="3" xfId="4" applyFont="1" applyFill="1" applyBorder="1" applyAlignment="1" applyProtection="1">
      <alignment horizontal="center" vertical="center"/>
      <protection locked="0"/>
    </xf>
    <xf numFmtId="0" fontId="3" fillId="0" borderId="3" xfId="5" applyFont="1" applyBorder="1" applyAlignment="1" applyProtection="1">
      <alignment horizontal="center" vertical="center"/>
      <protection locked="0"/>
    </xf>
    <xf numFmtId="0" fontId="3" fillId="0" borderId="3" xfId="5" applyFont="1" applyBorder="1" applyProtection="1">
      <alignment vertical="center"/>
      <protection locked="0"/>
    </xf>
    <xf numFmtId="179" fontId="4" fillId="2" borderId="3" xfId="4" applyNumberFormat="1" applyFont="1" applyFill="1" applyBorder="1" applyProtection="1">
      <alignment vertical="center"/>
      <protection locked="0"/>
    </xf>
    <xf numFmtId="180" fontId="4" fillId="2" borderId="3" xfId="4" applyNumberFormat="1" applyFont="1" applyFill="1" applyBorder="1" applyProtection="1">
      <alignment vertical="center"/>
      <protection locked="0"/>
    </xf>
    <xf numFmtId="0" fontId="4" fillId="8" borderId="3" xfId="4" applyFont="1" applyFill="1" applyBorder="1" applyAlignment="1" applyProtection="1">
      <alignment horizontal="center" vertical="center"/>
      <protection locked="0"/>
    </xf>
    <xf numFmtId="43" fontId="4" fillId="2" borderId="3" xfId="1" applyFont="1" applyFill="1" applyBorder="1" applyProtection="1">
      <alignment vertical="center"/>
      <protection locked="0"/>
    </xf>
    <xf numFmtId="181" fontId="3" fillId="0" borderId="3" xfId="5" applyNumberFormat="1" applyFont="1" applyBorder="1" applyProtection="1">
      <alignment vertical="center"/>
      <protection locked="0"/>
    </xf>
    <xf numFmtId="43" fontId="3" fillId="0" borderId="3" xfId="1" applyFont="1" applyBorder="1" applyProtection="1">
      <alignment vertical="center"/>
      <protection locked="0"/>
    </xf>
    <xf numFmtId="0" fontId="4" fillId="0" borderId="3" xfId="5" applyFont="1" applyBorder="1" applyAlignment="1" applyProtection="1">
      <alignment horizontal="center" vertical="center"/>
      <protection locked="0"/>
    </xf>
    <xf numFmtId="179" fontId="4" fillId="0" borderId="3" xfId="5" applyNumberFormat="1" applyFont="1" applyBorder="1" applyProtection="1">
      <alignment vertical="center"/>
      <protection locked="0"/>
    </xf>
    <xf numFmtId="180" fontId="4" fillId="0" borderId="3" xfId="5" applyNumberFormat="1" applyFont="1" applyBorder="1" applyProtection="1">
      <alignment vertical="center"/>
      <protection locked="0"/>
    </xf>
    <xf numFmtId="43" fontId="3" fillId="7" borderId="3" xfId="1" applyFont="1" applyFill="1" applyBorder="1" applyAlignment="1" applyProtection="1">
      <alignment horizontal="center" vertical="center"/>
      <protection locked="0"/>
    </xf>
    <xf numFmtId="0" fontId="3" fillId="0" borderId="3" xfId="4" applyFont="1" applyBorder="1" applyAlignment="1" applyProtection="1">
      <alignment horizontal="center" vertical="center"/>
      <protection locked="0"/>
    </xf>
    <xf numFmtId="181" fontId="3" fillId="0" borderId="3" xfId="4" applyNumberFormat="1" applyFont="1" applyBorder="1" applyProtection="1">
      <alignment vertical="center"/>
      <protection locked="0"/>
    </xf>
    <xf numFmtId="179" fontId="4" fillId="2" borderId="3" xfId="4" applyNumberFormat="1" applyFont="1" applyFill="1" applyBorder="1" applyAlignment="1" applyProtection="1">
      <alignment horizontal="center" vertical="center"/>
      <protection locked="0"/>
    </xf>
    <xf numFmtId="180" fontId="4" fillId="2" borderId="3" xfId="4" applyNumberFormat="1" applyFont="1" applyFill="1" applyBorder="1" applyAlignment="1" applyProtection="1">
      <alignment horizontal="center" vertical="center"/>
      <protection locked="0"/>
    </xf>
    <xf numFmtId="180" fontId="4" fillId="2" borderId="3" xfId="4" applyNumberFormat="1" applyFont="1" applyFill="1" applyBorder="1" applyAlignment="1" applyProtection="1">
      <alignment horizontal="left" vertical="center"/>
      <protection locked="0"/>
    </xf>
    <xf numFmtId="179" fontId="4" fillId="2" borderId="3" xfId="0" applyNumberFormat="1" applyFont="1" applyFill="1" applyBorder="1" applyAlignment="1" applyProtection="1">
      <alignment vertical="center"/>
      <protection locked="0"/>
    </xf>
    <xf numFmtId="43" fontId="4" fillId="7" borderId="3" xfId="1" applyFont="1" applyFill="1" applyBorder="1" applyAlignment="1" applyProtection="1">
      <alignment horizontal="center" vertical="center"/>
      <protection locked="0"/>
    </xf>
    <xf numFmtId="0" fontId="4" fillId="7" borderId="3" xfId="4" applyFont="1" applyFill="1" applyBorder="1" applyAlignment="1" applyProtection="1">
      <alignment horizontal="center" vertical="center"/>
      <protection locked="0"/>
    </xf>
    <xf numFmtId="0" fontId="4" fillId="4" borderId="3" xfId="4" applyFont="1" applyFill="1" applyBorder="1" applyAlignment="1" applyProtection="1">
      <alignment horizontal="center" vertical="center"/>
      <protection locked="0"/>
    </xf>
    <xf numFmtId="43" fontId="4" fillId="4" borderId="3" xfId="1" applyFont="1" applyFill="1" applyBorder="1" applyAlignment="1" applyProtection="1">
      <alignment horizontal="center" vertical="center"/>
      <protection locked="0"/>
    </xf>
    <xf numFmtId="180" fontId="4" fillId="4" borderId="3" xfId="4" applyNumberFormat="1" applyFont="1" applyFill="1" applyBorder="1" applyAlignment="1" applyProtection="1">
      <alignment horizontal="center" vertical="center"/>
      <protection locked="0"/>
    </xf>
    <xf numFmtId="43" fontId="1" fillId="2" borderId="3" xfId="1" applyFont="1" applyFill="1" applyBorder="1" applyProtection="1">
      <alignment vertical="center"/>
      <protection locked="0"/>
    </xf>
    <xf numFmtId="43" fontId="4" fillId="0" borderId="3" xfId="1" applyFont="1" applyBorder="1" applyAlignment="1" applyProtection="1">
      <alignment horizontal="center" vertical="center"/>
      <protection locked="0"/>
    </xf>
    <xf numFmtId="179" fontId="4" fillId="0" borderId="3" xfId="4" applyNumberFormat="1" applyFont="1" applyBorder="1" applyAlignment="1" applyProtection="1">
      <alignment horizontal="center" vertical="center"/>
      <protection locked="0"/>
    </xf>
    <xf numFmtId="180" fontId="4" fillId="0" borderId="3" xfId="4" applyNumberFormat="1" applyFont="1" applyBorder="1" applyAlignment="1" applyProtection="1">
      <alignment horizontal="center" vertical="center"/>
      <protection locked="0"/>
    </xf>
    <xf numFmtId="180" fontId="4" fillId="0" borderId="3" xfId="4" applyNumberFormat="1" applyFont="1" applyBorder="1" applyAlignment="1" applyProtection="1">
      <alignment horizontal="left" vertical="center"/>
      <protection locked="0"/>
    </xf>
    <xf numFmtId="0" fontId="3" fillId="2" borderId="0" xfId="4" applyFont="1" applyFill="1">
      <alignment vertical="center"/>
    </xf>
    <xf numFmtId="179" fontId="4" fillId="0" borderId="0" xfId="4" applyNumberFormat="1" applyFont="1" applyProtection="1">
      <alignment vertical="center"/>
      <protection locked="0"/>
    </xf>
    <xf numFmtId="0" fontId="3" fillId="2" borderId="3" xfId="5" applyFont="1" applyFill="1" applyBorder="1" applyAlignment="1" applyProtection="1">
      <alignment horizontal="left" vertical="center" wrapText="1"/>
      <protection locked="0"/>
    </xf>
    <xf numFmtId="0" fontId="3" fillId="2" borderId="3" xfId="5" applyFont="1" applyFill="1" applyBorder="1" applyProtection="1">
      <alignment vertical="center"/>
      <protection locked="0"/>
    </xf>
    <xf numFmtId="0" fontId="3" fillId="2" borderId="3" xfId="5" applyFont="1" applyFill="1" applyBorder="1" applyAlignment="1" applyProtection="1">
      <alignment horizontal="left" vertical="center"/>
      <protection locked="0"/>
    </xf>
    <xf numFmtId="0" fontId="1" fillId="0" borderId="0" xfId="5" applyFont="1" applyAlignment="1">
      <alignment vertical="center" wrapText="1"/>
    </xf>
    <xf numFmtId="179" fontId="1" fillId="0" borderId="0" xfId="5" applyNumberFormat="1" applyFont="1">
      <alignment vertical="center"/>
    </xf>
    <xf numFmtId="180" fontId="4" fillId="9" borderId="8" xfId="4" applyNumberFormat="1" applyFont="1" applyFill="1" applyBorder="1" applyProtection="1">
      <alignment vertical="center"/>
      <protection locked="0"/>
    </xf>
    <xf numFmtId="0" fontId="4" fillId="9" borderId="5" xfId="4" applyFont="1" applyFill="1" applyBorder="1" applyAlignment="1" applyProtection="1">
      <alignment horizontal="center" vertical="center"/>
      <protection locked="0"/>
    </xf>
    <xf numFmtId="181" fontId="4" fillId="0" borderId="3" xfId="4" applyNumberFormat="1" applyFont="1" applyBorder="1" applyAlignment="1" applyProtection="1">
      <alignment vertical="center" wrapText="1"/>
      <protection locked="0"/>
    </xf>
    <xf numFmtId="43" fontId="4" fillId="0" borderId="8" xfId="1" applyFont="1" applyBorder="1" applyProtection="1">
      <alignment vertical="center"/>
      <protection locked="0"/>
    </xf>
    <xf numFmtId="181" fontId="3" fillId="2" borderId="3" xfId="4" applyNumberFormat="1" applyFont="1" applyFill="1" applyBorder="1" applyAlignment="1" applyProtection="1">
      <alignment vertical="center" wrapText="1"/>
      <protection locked="0"/>
    </xf>
    <xf numFmtId="0" fontId="3" fillId="2" borderId="5" xfId="4" applyFont="1" applyFill="1" applyBorder="1" applyProtection="1">
      <alignment vertical="center"/>
      <protection locked="0"/>
    </xf>
    <xf numFmtId="180" fontId="3" fillId="10" borderId="8" xfId="4" applyNumberFormat="1" applyFont="1" applyFill="1" applyBorder="1" applyProtection="1">
      <alignment vertical="center"/>
      <protection locked="0"/>
    </xf>
    <xf numFmtId="0" fontId="3" fillId="10" borderId="5" xfId="4" applyFont="1" applyFill="1" applyBorder="1" applyAlignment="1" applyProtection="1">
      <alignment horizontal="center" vertical="center"/>
      <protection locked="0"/>
    </xf>
    <xf numFmtId="180" fontId="3" fillId="2" borderId="8" xfId="4" applyNumberFormat="1" applyFont="1" applyFill="1" applyBorder="1" applyProtection="1">
      <alignment vertical="center"/>
      <protection locked="0"/>
    </xf>
    <xf numFmtId="43" fontId="4" fillId="2" borderId="7" xfId="1" applyFont="1" applyFill="1" applyBorder="1" applyAlignment="1" applyProtection="1">
      <alignment horizontal="center" vertical="center"/>
      <protection locked="0"/>
    </xf>
    <xf numFmtId="0" fontId="4" fillId="2" borderId="5" xfId="4" applyFont="1" applyFill="1" applyBorder="1" applyProtection="1">
      <alignment vertical="center"/>
      <protection locked="0"/>
    </xf>
    <xf numFmtId="180" fontId="4" fillId="2" borderId="8" xfId="4" applyNumberFormat="1" applyFont="1" applyFill="1" applyBorder="1" applyAlignment="1" applyProtection="1">
      <alignment horizontal="center" vertical="center"/>
      <protection locked="0"/>
    </xf>
    <xf numFmtId="0" fontId="3" fillId="2" borderId="4" xfId="4" applyFont="1" applyFill="1" applyBorder="1" applyProtection="1">
      <alignment vertical="center"/>
      <protection locked="0"/>
    </xf>
    <xf numFmtId="43" fontId="3" fillId="2" borderId="8" xfId="1" applyFont="1" applyFill="1" applyBorder="1" applyProtection="1">
      <alignment vertical="center"/>
      <protection locked="0"/>
    </xf>
    <xf numFmtId="0" fontId="3" fillId="2" borderId="0" xfId="5" applyFont="1" applyFill="1" applyProtection="1">
      <alignment vertical="center"/>
      <protection locked="0"/>
    </xf>
    <xf numFmtId="0" fontId="4" fillId="0" borderId="0" xfId="5" applyFont="1" applyAlignment="1" applyProtection="1">
      <alignment horizontal="center" vertical="center"/>
      <protection locked="0"/>
    </xf>
    <xf numFmtId="0" fontId="4" fillId="0" borderId="0" xfId="5" applyFont="1" applyAlignment="1" applyProtection="1">
      <alignment horizontal="left" vertical="center"/>
      <protection locked="0"/>
    </xf>
    <xf numFmtId="0" fontId="4" fillId="0" borderId="0" xfId="5" applyFont="1" applyAlignment="1" applyProtection="1">
      <alignment horizontal="left" vertical="center" wrapText="1"/>
      <protection locked="0"/>
    </xf>
    <xf numFmtId="43" fontId="4" fillId="0" borderId="0" xfId="1" applyFont="1" applyProtection="1">
      <alignment vertical="center"/>
      <protection locked="0"/>
    </xf>
    <xf numFmtId="179" fontId="4" fillId="0" borderId="0" xfId="5" applyNumberFormat="1" applyFont="1" applyAlignment="1" applyProtection="1">
      <alignment horizontal="left" vertical="center"/>
      <protection locked="0"/>
    </xf>
    <xf numFmtId="0" fontId="2" fillId="3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3" xfId="5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3" xfId="5" applyFont="1" applyFill="1" applyBorder="1" applyAlignment="1" applyProtection="1">
      <alignment horizontal="center" vertical="center"/>
      <protection locked="0"/>
    </xf>
    <xf numFmtId="43" fontId="2" fillId="3" borderId="12" xfId="1" applyFont="1" applyFill="1" applyBorder="1" applyAlignment="1">
      <alignment horizontal="center" vertical="center" wrapText="1"/>
    </xf>
    <xf numFmtId="179" fontId="2" fillId="3" borderId="11" xfId="0" applyNumberFormat="1" applyFont="1" applyFill="1" applyBorder="1" applyAlignment="1">
      <alignment horizontal="center" vertical="center" wrapText="1"/>
    </xf>
    <xf numFmtId="43" fontId="3" fillId="2" borderId="3" xfId="1" applyFont="1" applyFill="1" applyBorder="1" applyAlignment="1" applyProtection="1">
      <alignment horizontal="center" vertical="center"/>
      <protection locked="0"/>
    </xf>
    <xf numFmtId="179" fontId="3" fillId="2" borderId="3" xfId="5" applyNumberFormat="1" applyFont="1" applyFill="1" applyBorder="1" applyAlignment="1" applyProtection="1">
      <alignment horizontal="center" vertical="center"/>
      <protection locked="0"/>
    </xf>
    <xf numFmtId="180" fontId="3" fillId="2" borderId="3" xfId="5" applyNumberFormat="1" applyFont="1" applyFill="1" applyBorder="1" applyAlignment="1" applyProtection="1">
      <alignment horizontal="center" vertical="center"/>
      <protection locked="0"/>
    </xf>
    <xf numFmtId="180" fontId="3" fillId="2" borderId="3" xfId="5" applyNumberFormat="1" applyFont="1" applyFill="1" applyBorder="1" applyProtection="1">
      <alignment vertical="center"/>
      <protection locked="0"/>
    </xf>
    <xf numFmtId="43" fontId="3" fillId="0" borderId="3" xfId="1" applyFont="1" applyBorder="1" applyAlignment="1" applyProtection="1">
      <alignment horizontal="center" vertical="center"/>
      <protection locked="0"/>
    </xf>
    <xf numFmtId="179" fontId="3" fillId="0" borderId="3" xfId="5" applyNumberFormat="1" applyFont="1" applyBorder="1" applyAlignment="1" applyProtection="1">
      <alignment horizontal="center" vertical="center"/>
      <protection locked="0"/>
    </xf>
    <xf numFmtId="180" fontId="3" fillId="0" borderId="3" xfId="5" applyNumberFormat="1" applyFont="1" applyBorder="1" applyAlignment="1" applyProtection="1">
      <alignment horizontal="center" vertical="center"/>
      <protection locked="0"/>
    </xf>
    <xf numFmtId="180" fontId="3" fillId="0" borderId="3" xfId="5" applyNumberFormat="1" applyFont="1" applyBorder="1" applyProtection="1">
      <alignment vertical="center"/>
      <protection locked="0"/>
    </xf>
    <xf numFmtId="179" fontId="3" fillId="0" borderId="3" xfId="0" applyNumberFormat="1" applyFont="1" applyBorder="1" applyAlignment="1" applyProtection="1">
      <alignment vertical="center"/>
      <protection locked="0"/>
    </xf>
    <xf numFmtId="179" fontId="3" fillId="0" borderId="3" xfId="5" applyNumberFormat="1" applyFont="1" applyBorder="1" applyProtection="1">
      <alignment vertical="center"/>
      <protection locked="0"/>
    </xf>
    <xf numFmtId="177" fontId="3" fillId="0" borderId="3" xfId="5" applyNumberFormat="1" applyFont="1" applyBorder="1" applyAlignment="1" applyProtection="1">
      <alignment vertical="top" wrapText="1"/>
      <protection locked="0"/>
    </xf>
    <xf numFmtId="177" fontId="3" fillId="2" borderId="3" xfId="9" applyFont="1" applyFill="1" applyBorder="1" applyAlignment="1" applyProtection="1">
      <alignment vertical="top" wrapText="1"/>
      <protection locked="0"/>
    </xf>
    <xf numFmtId="181" fontId="3" fillId="2" borderId="3" xfId="5" applyNumberFormat="1" applyFont="1" applyFill="1" applyBorder="1" applyProtection="1">
      <alignment vertical="center"/>
      <protection locked="0"/>
    </xf>
    <xf numFmtId="179" fontId="3" fillId="2" borderId="3" xfId="5" applyNumberFormat="1" applyFont="1" applyFill="1" applyBorder="1" applyProtection="1">
      <alignment vertical="center"/>
      <protection locked="0"/>
    </xf>
    <xf numFmtId="177" fontId="3" fillId="2" borderId="3" xfId="5" applyNumberFormat="1" applyFont="1" applyFill="1" applyBorder="1" applyAlignment="1" applyProtection="1">
      <alignment vertical="top" wrapText="1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3" xfId="5" applyFont="1" applyBorder="1" applyAlignment="1" applyProtection="1">
      <alignment horizontal="left" vertical="center" wrapText="1"/>
      <protection locked="0"/>
    </xf>
    <xf numFmtId="177" fontId="3" fillId="2" borderId="3" xfId="9" applyFont="1" applyFill="1" applyBorder="1" applyAlignment="1" applyProtection="1">
      <alignment vertical="center" wrapText="1"/>
      <protection locked="0"/>
    </xf>
    <xf numFmtId="177" fontId="3" fillId="0" borderId="3" xfId="10" applyNumberFormat="1" applyFont="1" applyBorder="1" applyAlignment="1" applyProtection="1">
      <alignment vertical="center" wrapText="1"/>
      <protection locked="0"/>
    </xf>
    <xf numFmtId="0" fontId="3" fillId="0" borderId="3" xfId="10" applyFont="1" applyBorder="1" applyAlignment="1" applyProtection="1">
      <alignment horizontal="left" vertical="center"/>
      <protection locked="0"/>
    </xf>
    <xf numFmtId="0" fontId="3" fillId="0" borderId="3" xfId="10" applyFont="1" applyBorder="1" applyAlignment="1" applyProtection="1">
      <alignment horizontal="left" vertical="center" wrapText="1"/>
      <protection locked="0"/>
    </xf>
    <xf numFmtId="0" fontId="4" fillId="0" borderId="3" xfId="5" applyFont="1" applyBorder="1" applyAlignment="1" applyProtection="1">
      <alignment horizontal="left" vertical="center"/>
      <protection locked="0"/>
    </xf>
    <xf numFmtId="180" fontId="4" fillId="0" borderId="3" xfId="5" applyNumberFormat="1" applyFont="1" applyBorder="1" applyAlignment="1" applyProtection="1">
      <alignment horizontal="center" vertical="center"/>
      <protection locked="0"/>
    </xf>
    <xf numFmtId="0" fontId="4" fillId="9" borderId="3" xfId="5" applyFont="1" applyFill="1" applyBorder="1" applyAlignment="1" applyProtection="1">
      <alignment horizontal="center" vertical="center"/>
      <protection locked="0"/>
    </xf>
    <xf numFmtId="180" fontId="4" fillId="9" borderId="3" xfId="5" applyNumberFormat="1" applyFont="1" applyFill="1" applyBorder="1" applyAlignment="1" applyProtection="1">
      <alignment horizontal="center" vertical="center"/>
      <protection locked="0"/>
    </xf>
    <xf numFmtId="179" fontId="4" fillId="0" borderId="3" xfId="5" applyNumberFormat="1" applyFont="1" applyBorder="1" applyAlignment="1" applyProtection="1">
      <alignment horizontal="center" vertical="center"/>
      <protection locked="0"/>
    </xf>
    <xf numFmtId="0" fontId="1" fillId="0" borderId="0" xfId="5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2" borderId="1" xfId="4" applyFont="1" applyFill="1" applyBorder="1" applyProtection="1">
      <alignment vertical="center"/>
      <protection locked="0"/>
    </xf>
    <xf numFmtId="43" fontId="1" fillId="0" borderId="0" xfId="1" applyFont="1">
      <alignment vertical="center"/>
    </xf>
    <xf numFmtId="43" fontId="2" fillId="3" borderId="5" xfId="1" applyFont="1" applyFill="1" applyBorder="1" applyAlignment="1">
      <alignment horizontal="center" vertical="center" wrapText="1"/>
    </xf>
    <xf numFmtId="43" fontId="3" fillId="8" borderId="3" xfId="1" applyFont="1" applyFill="1" applyBorder="1" applyProtection="1">
      <alignment vertical="center"/>
      <protection locked="0"/>
    </xf>
    <xf numFmtId="180" fontId="3" fillId="8" borderId="3" xfId="4" applyNumberFormat="1" applyFont="1" applyFill="1" applyBorder="1" applyProtection="1">
      <alignment vertical="center"/>
      <protection locked="0"/>
    </xf>
    <xf numFmtId="0" fontId="3" fillId="2" borderId="3" xfId="5" applyFont="1" applyFill="1" applyBorder="1" applyAlignment="1" applyProtection="1">
      <alignment horizontal="center" vertical="center" wrapText="1"/>
      <protection locked="0"/>
    </xf>
    <xf numFmtId="0" fontId="3" fillId="2" borderId="3" xfId="4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left" vertical="center" wrapText="1"/>
      <protection locked="0"/>
    </xf>
    <xf numFmtId="0" fontId="3" fillId="2" borderId="3" xfId="8" applyFont="1" applyFill="1" applyBorder="1" applyAlignment="1" applyProtection="1">
      <alignment vertical="center" wrapText="1"/>
      <protection locked="0"/>
    </xf>
    <xf numFmtId="0" fontId="9" fillId="2" borderId="3" xfId="4" applyFont="1" applyFill="1" applyBorder="1" applyAlignment="1" applyProtection="1">
      <alignment horizontal="center" vertical="center"/>
      <protection locked="0"/>
    </xf>
    <xf numFmtId="0" fontId="9" fillId="2" borderId="3" xfId="4" applyFont="1" applyFill="1" applyBorder="1" applyAlignment="1" applyProtection="1">
      <alignment horizontal="left" vertical="center" wrapText="1"/>
      <protection locked="0"/>
    </xf>
    <xf numFmtId="0" fontId="9" fillId="2" borderId="3" xfId="8" applyFont="1" applyFill="1" applyBorder="1" applyAlignment="1" applyProtection="1">
      <alignment horizontal="left" vertical="center" wrapText="1"/>
      <protection locked="0"/>
    </xf>
    <xf numFmtId="180" fontId="4" fillId="6" borderId="3" xfId="4" applyNumberFormat="1" applyFont="1" applyFill="1" applyBorder="1" applyProtection="1">
      <alignment vertical="center"/>
      <protection locked="0"/>
    </xf>
    <xf numFmtId="0" fontId="3" fillId="2" borderId="3" xfId="8" applyFont="1" applyFill="1" applyBorder="1" applyAlignment="1" applyProtection="1">
      <alignment horizontal="left" vertical="center"/>
      <protection locked="0"/>
    </xf>
    <xf numFmtId="179" fontId="3" fillId="0" borderId="3" xfId="4" applyNumberFormat="1" applyFont="1" applyBorder="1" applyProtection="1">
      <alignment vertical="center"/>
      <protection locked="0"/>
    </xf>
    <xf numFmtId="180" fontId="3" fillId="0" borderId="3" xfId="4" applyNumberFormat="1" applyFont="1" applyBorder="1" applyProtection="1">
      <alignment vertical="center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3" xfId="5" applyFont="1" applyBorder="1" applyAlignment="1" applyProtection="1">
      <alignment horizontal="center" vertical="center" wrapText="1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180" fontId="3" fillId="7" borderId="3" xfId="0" applyNumberFormat="1" applyFont="1" applyFill="1" applyBorder="1" applyAlignment="1" applyProtection="1">
      <alignment horizontal="center" vertical="center"/>
      <protection locked="0"/>
    </xf>
    <xf numFmtId="180" fontId="3" fillId="10" borderId="3" xfId="4" applyNumberFormat="1" applyFont="1" applyFill="1" applyBorder="1" applyProtection="1">
      <alignment vertical="center"/>
      <protection locked="0"/>
    </xf>
    <xf numFmtId="0" fontId="3" fillId="10" borderId="3" xfId="4" applyFont="1" applyFill="1" applyBorder="1" applyAlignment="1" applyProtection="1">
      <alignment horizontal="center" vertical="center"/>
      <protection locked="0"/>
    </xf>
    <xf numFmtId="43" fontId="3" fillId="2" borderId="3" xfId="1" applyFont="1" applyFill="1" applyBorder="1" applyAlignment="1" applyProtection="1">
      <alignment vertical="center"/>
      <protection locked="0"/>
    </xf>
    <xf numFmtId="43" fontId="3" fillId="2" borderId="0" xfId="1" applyFont="1" applyFill="1" applyProtection="1">
      <alignment vertical="center"/>
      <protection locked="0"/>
    </xf>
    <xf numFmtId="0" fontId="5" fillId="0" borderId="0" xfId="0" applyFont="1"/>
    <xf numFmtId="0" fontId="4" fillId="2" borderId="0" xfId="0" applyFont="1" applyFill="1" applyAlignment="1" applyProtection="1">
      <alignment vertical="center"/>
      <protection locked="0"/>
    </xf>
    <xf numFmtId="181" fontId="1" fillId="2" borderId="3" xfId="4" applyNumberFormat="1" applyFont="1" applyFill="1" applyBorder="1" applyAlignment="1" applyProtection="1">
      <alignment vertical="center" wrapText="1"/>
      <protection locked="0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179" fontId="0" fillId="2" borderId="0" xfId="0" applyNumberFormat="1" applyFill="1" applyProtection="1">
      <protection locked="0"/>
    </xf>
    <xf numFmtId="43" fontId="0" fillId="2" borderId="0" xfId="1" applyFont="1" applyFill="1" applyAlignment="1" applyProtection="1">
      <protection locked="0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2" borderId="3" xfId="0" applyFill="1" applyBorder="1" applyProtection="1">
      <protection locked="0"/>
    </xf>
    <xf numFmtId="179" fontId="1" fillId="2" borderId="0" xfId="0" applyNumberFormat="1" applyFont="1" applyFill="1" applyAlignment="1">
      <alignment vertical="center"/>
    </xf>
    <xf numFmtId="43" fontId="1" fillId="2" borderId="0" xfId="1" applyFont="1" applyFill="1" applyAlignment="1">
      <alignment vertical="center"/>
    </xf>
    <xf numFmtId="179" fontId="1" fillId="0" borderId="1" xfId="0" applyNumberFormat="1" applyFont="1" applyBorder="1" applyAlignment="1">
      <alignment horizontal="left" vertical="top" wrapText="1"/>
    </xf>
    <xf numFmtId="180" fontId="4" fillId="2" borderId="3" xfId="0" applyNumberFormat="1" applyFont="1" applyFill="1" applyBorder="1" applyAlignment="1" applyProtection="1">
      <alignment vertical="center"/>
      <protection locked="0"/>
    </xf>
    <xf numFmtId="180" fontId="4" fillId="7" borderId="3" xfId="0" applyNumberFormat="1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180" fontId="3" fillId="2" borderId="3" xfId="0" applyNumberFormat="1" applyFont="1" applyFill="1" applyBorder="1" applyAlignment="1" applyProtection="1">
      <alignment vertical="center"/>
      <protection locked="0"/>
    </xf>
    <xf numFmtId="180" fontId="4" fillId="10" borderId="3" xfId="4" applyNumberFormat="1" applyFont="1" applyFill="1" applyBorder="1" applyProtection="1">
      <alignment vertical="center"/>
      <protection locked="0"/>
    </xf>
    <xf numFmtId="0" fontId="4" fillId="10" borderId="3" xfId="4" applyFont="1" applyFill="1" applyBorder="1" applyAlignment="1" applyProtection="1">
      <alignment horizontal="center" vertical="center"/>
      <protection locked="0"/>
    </xf>
    <xf numFmtId="181" fontId="4" fillId="2" borderId="3" xfId="4" applyNumberFormat="1" applyFont="1" applyFill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80" fontId="4" fillId="0" borderId="3" xfId="0" applyNumberFormat="1" applyFont="1" applyBorder="1" applyAlignment="1" applyProtection="1">
      <alignment vertical="center"/>
      <protection locked="0"/>
    </xf>
    <xf numFmtId="179" fontId="0" fillId="2" borderId="3" xfId="0" applyNumberFormat="1" applyFill="1" applyBorder="1" applyProtection="1">
      <protection locked="0"/>
    </xf>
    <xf numFmtId="0" fontId="10" fillId="0" borderId="0" xfId="5" applyFont="1" applyProtection="1">
      <alignment vertical="center"/>
      <protection locked="0"/>
    </xf>
    <xf numFmtId="0" fontId="10" fillId="0" borderId="0" xfId="7" applyFont="1" applyProtection="1">
      <alignment vertical="center"/>
      <protection locked="0"/>
    </xf>
    <xf numFmtId="0" fontId="10" fillId="0" borderId="0" xfId="7" applyFont="1" applyAlignment="1" applyProtection="1">
      <alignment horizontal="center" vertical="center"/>
      <protection locked="0"/>
    </xf>
    <xf numFmtId="0" fontId="10" fillId="0" borderId="0" xfId="7" applyFont="1">
      <alignment vertical="center"/>
    </xf>
    <xf numFmtId="0" fontId="13" fillId="0" borderId="0" xfId="7" applyFont="1" applyAlignment="1">
      <alignment horizontal="left" vertical="center"/>
    </xf>
    <xf numFmtId="0" fontId="14" fillId="0" borderId="0" xfId="7" applyFont="1">
      <alignment vertical="center"/>
    </xf>
    <xf numFmtId="0" fontId="15" fillId="0" borderId="0" xfId="7" applyFont="1" applyAlignment="1"/>
    <xf numFmtId="0" fontId="4" fillId="0" borderId="0" xfId="7" applyFont="1" applyAlignment="1">
      <alignment horizontal="center" vertical="center"/>
    </xf>
    <xf numFmtId="0" fontId="16" fillId="0" borderId="0" xfId="7" applyFont="1">
      <alignment vertical="center"/>
    </xf>
    <xf numFmtId="0" fontId="17" fillId="0" borderId="24" xfId="7" applyFont="1" applyBorder="1" applyAlignment="1">
      <alignment horizontal="center" vertical="center"/>
    </xf>
    <xf numFmtId="49" fontId="4" fillId="0" borderId="25" xfId="7" applyNumberFormat="1" applyFont="1" applyBorder="1" applyAlignment="1" applyProtection="1">
      <alignment horizontal="center" vertical="center" wrapText="1"/>
      <protection locked="0"/>
    </xf>
    <xf numFmtId="0" fontId="17" fillId="0" borderId="25" xfId="7" applyFont="1" applyBorder="1" applyAlignment="1">
      <alignment horizontal="center" vertical="center"/>
    </xf>
    <xf numFmtId="49" fontId="4" fillId="0" borderId="13" xfId="7" applyNumberFormat="1" applyFont="1" applyBorder="1" applyAlignment="1" applyProtection="1">
      <alignment horizontal="center" vertical="center" wrapText="1"/>
      <protection locked="0"/>
    </xf>
    <xf numFmtId="0" fontId="17" fillId="0" borderId="4" xfId="7" applyFont="1" applyBorder="1" applyAlignment="1">
      <alignment horizontal="center" vertical="center"/>
    </xf>
    <xf numFmtId="0" fontId="4" fillId="0" borderId="3" xfId="7" applyFont="1" applyBorder="1" applyAlignment="1" applyProtection="1">
      <alignment horizontal="center" vertical="center" wrapText="1"/>
      <protection locked="0"/>
    </xf>
    <xf numFmtId="0" fontId="17" fillId="0" borderId="3" xfId="7" applyFont="1" applyBorder="1" applyAlignment="1">
      <alignment horizontal="center" vertical="center"/>
    </xf>
    <xf numFmtId="0" fontId="4" fillId="0" borderId="5" xfId="7" applyFont="1" applyBorder="1" applyAlignment="1" applyProtection="1">
      <alignment horizontal="center" vertical="center" wrapText="1"/>
      <protection locked="0"/>
    </xf>
    <xf numFmtId="0" fontId="17" fillId="0" borderId="0" xfId="7" applyFont="1" applyProtection="1">
      <alignment vertical="center"/>
      <protection locked="0"/>
    </xf>
    <xf numFmtId="176" fontId="11" fillId="0" borderId="0" xfId="19" applyFont="1" applyFill="1" applyBorder="1" applyAlignment="1" applyProtection="1">
      <alignment vertical="center"/>
      <protection locked="0"/>
    </xf>
    <xf numFmtId="0" fontId="17" fillId="0" borderId="6" xfId="7" applyFont="1" applyBorder="1" applyAlignment="1">
      <alignment horizontal="center" vertical="center"/>
    </xf>
    <xf numFmtId="14" fontId="4" fillId="0" borderId="2" xfId="7" applyNumberFormat="1" applyFont="1" applyBorder="1" applyAlignment="1" applyProtection="1">
      <alignment horizontal="center" vertical="center" wrapText="1"/>
      <protection locked="0"/>
    </xf>
    <xf numFmtId="0" fontId="17" fillId="0" borderId="2" xfId="7" applyFont="1" applyBorder="1" applyAlignment="1">
      <alignment horizontal="center" vertical="center"/>
    </xf>
    <xf numFmtId="14" fontId="4" fillId="0" borderId="10" xfId="7" applyNumberFormat="1" applyFont="1" applyBorder="1" applyAlignment="1" applyProtection="1">
      <alignment horizontal="center" vertical="center" wrapText="1"/>
      <protection locked="0"/>
    </xf>
    <xf numFmtId="0" fontId="16" fillId="0" borderId="0" xfId="7" applyFont="1" applyProtection="1">
      <alignment vertical="center"/>
      <protection locked="0"/>
    </xf>
    <xf numFmtId="0" fontId="17" fillId="11" borderId="31" xfId="7" applyFont="1" applyFill="1" applyBorder="1" applyAlignment="1">
      <alignment horizontal="center" vertical="center"/>
    </xf>
    <xf numFmtId="0" fontId="18" fillId="0" borderId="24" xfId="5" applyFont="1" applyBorder="1" applyAlignment="1">
      <alignment horizontal="center" vertical="center"/>
    </xf>
    <xf numFmtId="179" fontId="19" fillId="0" borderId="25" xfId="18" applyNumberFormat="1" applyFont="1" applyBorder="1" applyAlignment="1" applyProtection="1">
      <alignment horizontal="center" vertical="center"/>
    </xf>
    <xf numFmtId="176" fontId="11" fillId="0" borderId="0" xfId="18" applyFont="1" applyFill="1" applyBorder="1" applyAlignment="1" applyProtection="1">
      <alignment vertical="center"/>
      <protection locked="0"/>
    </xf>
    <xf numFmtId="0" fontId="18" fillId="0" borderId="4" xfId="5" applyFont="1" applyBorder="1" applyAlignment="1">
      <alignment horizontal="center" vertical="center"/>
    </xf>
    <xf numFmtId="179" fontId="19" fillId="0" borderId="3" xfId="18" applyNumberFormat="1" applyFont="1" applyBorder="1" applyAlignment="1" applyProtection="1">
      <alignment horizontal="center" vertical="center"/>
    </xf>
    <xf numFmtId="0" fontId="18" fillId="0" borderId="11" xfId="5" applyFont="1" applyBorder="1" applyAlignment="1">
      <alignment horizontal="center" vertical="center"/>
    </xf>
    <xf numFmtId="0" fontId="18" fillId="0" borderId="6" xfId="7" applyFont="1" applyBorder="1" applyAlignment="1">
      <alignment horizontal="center" vertical="center"/>
    </xf>
    <xf numFmtId="179" fontId="19" fillId="0" borderId="2" xfId="19" applyNumberFormat="1" applyFont="1" applyFill="1" applyBorder="1" applyAlignment="1" applyProtection="1">
      <alignment horizontal="center" vertical="center"/>
    </xf>
    <xf numFmtId="0" fontId="17" fillId="0" borderId="0" xfId="7" applyFont="1" applyAlignment="1" applyProtection="1">
      <alignment horizontal="center" vertical="center"/>
      <protection locked="0"/>
    </xf>
    <xf numFmtId="0" fontId="18" fillId="0" borderId="38" xfId="7" applyFont="1" applyBorder="1" applyAlignment="1">
      <alignment horizontal="center" vertical="center"/>
    </xf>
    <xf numFmtId="179" fontId="19" fillId="0" borderId="39" xfId="19" applyNumberFormat="1" applyFont="1" applyFill="1" applyBorder="1" applyAlignment="1" applyProtection="1">
      <alignment horizontal="center" vertical="center"/>
    </xf>
    <xf numFmtId="0" fontId="18" fillId="0" borderId="4" xfId="7" applyFont="1" applyBorder="1" applyAlignment="1">
      <alignment horizontal="center" vertical="center"/>
    </xf>
    <xf numFmtId="183" fontId="14" fillId="0" borderId="3" xfId="2" applyNumberFormat="1" applyFont="1" applyFill="1" applyBorder="1" applyAlignment="1" applyProtection="1">
      <alignment horizontal="center" vertical="center"/>
      <protection locked="0"/>
    </xf>
    <xf numFmtId="0" fontId="18" fillId="0" borderId="24" xfId="7" applyFont="1" applyBorder="1" applyAlignment="1">
      <alignment horizontal="center" vertical="center"/>
    </xf>
    <xf numFmtId="179" fontId="19" fillId="0" borderId="42" xfId="19" applyNumberFormat="1" applyFont="1" applyFill="1" applyBorder="1" applyAlignment="1" applyProtection="1">
      <alignment horizontal="center" vertical="center"/>
    </xf>
    <xf numFmtId="0" fontId="3" fillId="0" borderId="43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44" xfId="19" applyNumberFormat="1" applyFont="1" applyFill="1" applyBorder="1" applyAlignment="1" applyProtection="1">
      <alignment horizontal="left" vertical="center" wrapText="1"/>
      <protection locked="0"/>
    </xf>
    <xf numFmtId="0" fontId="18" fillId="0" borderId="38" xfId="0" applyFont="1" applyBorder="1" applyAlignment="1">
      <alignment horizontal="center" vertical="center" wrapText="1"/>
    </xf>
    <xf numFmtId="0" fontId="20" fillId="0" borderId="46" xfId="7" applyFont="1" applyBorder="1" applyAlignment="1">
      <alignment horizontal="center" vertical="center"/>
    </xf>
    <xf numFmtId="0" fontId="20" fillId="0" borderId="47" xfId="7" applyFont="1" applyBorder="1" applyAlignment="1" applyProtection="1">
      <alignment horizontal="center" vertical="center"/>
      <protection locked="0"/>
    </xf>
    <xf numFmtId="0" fontId="17" fillId="0" borderId="0" xfId="7" applyFont="1">
      <alignment vertical="center"/>
    </xf>
    <xf numFmtId="0" fontId="10" fillId="0" borderId="0" xfId="7" applyFont="1" applyAlignment="1" applyProtection="1">
      <alignment horizontal="left" vertical="top"/>
      <protection locked="0"/>
    </xf>
    <xf numFmtId="0" fontId="17" fillId="0" borderId="0" xfId="7" applyFont="1" applyAlignment="1">
      <alignment horizontal="right" vertical="center"/>
    </xf>
    <xf numFmtId="176" fontId="17" fillId="0" borderId="0" xfId="19" applyFont="1" applyAlignment="1" applyProtection="1">
      <alignment horizontal="left" vertical="center"/>
    </xf>
    <xf numFmtId="176" fontId="10" fillId="0" borderId="0" xfId="7" applyNumberFormat="1" applyFont="1" applyProtection="1">
      <alignment vertical="center"/>
      <protection locked="0"/>
    </xf>
    <xf numFmtId="176" fontId="10" fillId="0" borderId="0" xfId="5" applyNumberFormat="1" applyFont="1" applyProtection="1">
      <alignment vertical="center"/>
      <protection locked="0"/>
    </xf>
    <xf numFmtId="176" fontId="10" fillId="0" borderId="0" xfId="19" applyFont="1" applyFill="1" applyBorder="1" applyAlignment="1" applyProtection="1">
      <alignment vertical="center"/>
      <protection locked="0"/>
    </xf>
    <xf numFmtId="43" fontId="4" fillId="2" borderId="8" xfId="1" applyFont="1" applyFill="1" applyBorder="1" applyProtection="1">
      <alignment vertical="center"/>
      <protection locked="0"/>
    </xf>
    <xf numFmtId="43" fontId="4" fillId="2" borderId="3" xfId="1" applyFont="1" applyFill="1" applyBorder="1" applyAlignment="1" applyProtection="1">
      <alignment vertical="center"/>
      <protection locked="0"/>
    </xf>
    <xf numFmtId="43" fontId="4" fillId="0" borderId="3" xfId="1" applyFont="1" applyBorder="1" applyAlignment="1" applyProtection="1">
      <alignment vertical="center"/>
      <protection locked="0"/>
    </xf>
    <xf numFmtId="43" fontId="4" fillId="2" borderId="0" xfId="0" applyNumberFormat="1" applyFont="1" applyFill="1" applyAlignment="1" applyProtection="1">
      <alignment vertical="center"/>
      <protection locked="0"/>
    </xf>
    <xf numFmtId="43" fontId="3" fillId="2" borderId="0" xfId="4" applyNumberFormat="1" applyFont="1" applyFill="1" applyProtection="1">
      <alignment vertical="center"/>
      <protection locked="0"/>
    </xf>
    <xf numFmtId="43" fontId="3" fillId="2" borderId="0" xfId="5" applyNumberFormat="1" applyFont="1" applyFill="1" applyProtection="1">
      <alignment vertical="center"/>
      <protection locked="0"/>
    </xf>
    <xf numFmtId="43" fontId="4" fillId="0" borderId="0" xfId="4" applyNumberFormat="1" applyFont="1" applyProtection="1">
      <alignment vertical="center"/>
      <protection locked="0"/>
    </xf>
    <xf numFmtId="179" fontId="1" fillId="2" borderId="3" xfId="4" applyNumberFormat="1" applyFont="1" applyFill="1" applyBorder="1" applyProtection="1">
      <alignment vertical="center"/>
      <protection locked="0"/>
    </xf>
    <xf numFmtId="40" fontId="1" fillId="12" borderId="50" xfId="0" applyNumberFormat="1" applyFont="1" applyFill="1" applyBorder="1" applyAlignment="1" applyProtection="1">
      <alignment horizontal="center" vertical="center"/>
      <protection locked="0"/>
    </xf>
    <xf numFmtId="39" fontId="3" fillId="2" borderId="7" xfId="1" applyNumberFormat="1" applyFont="1" applyFill="1" applyBorder="1" applyProtection="1">
      <alignment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3" fillId="0" borderId="3" xfId="4" applyFont="1" applyBorder="1" applyAlignment="1" applyProtection="1">
      <alignment vertical="center" wrapText="1"/>
      <protection locked="0"/>
    </xf>
    <xf numFmtId="0" fontId="3" fillId="0" borderId="3" xfId="4" applyFont="1" applyBorder="1" applyAlignment="1" applyProtection="1">
      <alignment horizontal="left" vertical="center" wrapText="1"/>
      <protection locked="0"/>
    </xf>
    <xf numFmtId="0" fontId="3" fillId="0" borderId="3" xfId="4" applyFont="1" applyBorder="1" applyProtection="1">
      <alignment vertical="center"/>
      <protection locked="0"/>
    </xf>
    <xf numFmtId="0" fontId="4" fillId="0" borderId="3" xfId="5" applyFont="1" applyBorder="1" applyAlignment="1" applyProtection="1">
      <alignment vertical="center" wrapText="1"/>
      <protection locked="0"/>
    </xf>
    <xf numFmtId="0" fontId="3" fillId="0" borderId="3" xfId="10" applyFont="1" applyBorder="1" applyAlignment="1" applyProtection="1">
      <alignment vertical="center" wrapText="1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9" fillId="0" borderId="3" xfId="4" applyFont="1" applyBorder="1" applyAlignment="1" applyProtection="1">
      <alignment vertical="center" wrapText="1"/>
      <protection locked="0"/>
    </xf>
    <xf numFmtId="0" fontId="9" fillId="0" borderId="3" xfId="4" applyFont="1" applyBorder="1" applyAlignment="1" applyProtection="1">
      <alignment horizontal="left" vertical="center" wrapText="1"/>
      <protection locked="0"/>
    </xf>
    <xf numFmtId="0" fontId="9" fillId="0" borderId="3" xfId="4" applyFont="1" applyBorder="1" applyProtection="1">
      <alignment vertical="center"/>
      <protection locked="0"/>
    </xf>
    <xf numFmtId="0" fontId="9" fillId="0" borderId="3" xfId="4" applyFont="1" applyBorder="1" applyAlignment="1" applyProtection="1">
      <alignment horizontal="left" vertical="center"/>
      <protection locked="0"/>
    </xf>
    <xf numFmtId="0" fontId="10" fillId="0" borderId="3" xfId="4" applyFont="1" applyBorder="1" applyAlignment="1" applyProtection="1">
      <alignment horizontal="left" vertical="center" wrapText="1"/>
      <protection locked="0"/>
    </xf>
    <xf numFmtId="0" fontId="11" fillId="0" borderId="3" xfId="4" applyFont="1" applyBorder="1" applyAlignment="1" applyProtection="1">
      <alignment horizontal="left" vertical="center" wrapText="1"/>
      <protection locked="0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49" fontId="4" fillId="0" borderId="3" xfId="0" applyNumberFormat="1" applyFont="1" applyBorder="1" applyAlignment="1" applyProtection="1">
      <alignment horizontal="left" vertical="center"/>
      <protection locked="0"/>
    </xf>
    <xf numFmtId="177" fontId="3" fillId="0" borderId="3" xfId="5" applyNumberFormat="1" applyFont="1" applyBorder="1" applyAlignment="1" applyProtection="1">
      <alignment horizontal="left" vertical="center"/>
      <protection locked="0"/>
    </xf>
    <xf numFmtId="177" fontId="3" fillId="0" borderId="3" xfId="5" applyNumberFormat="1" applyFont="1" applyBorder="1" applyAlignment="1" applyProtection="1">
      <alignment horizontal="left" vertical="center" wrapText="1"/>
      <protection locked="0"/>
    </xf>
    <xf numFmtId="177" fontId="3" fillId="0" borderId="3" xfId="5" applyNumberFormat="1" applyFont="1" applyBorder="1" applyProtection="1">
      <alignment vertical="center"/>
      <protection locked="0"/>
    </xf>
    <xf numFmtId="0" fontId="8" fillId="0" borderId="3" xfId="0" applyFont="1" applyBorder="1" applyProtection="1">
      <protection locked="0"/>
    </xf>
    <xf numFmtId="177" fontId="3" fillId="0" borderId="3" xfId="13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43" fontId="3" fillId="5" borderId="3" xfId="1" applyFont="1" applyFill="1" applyBorder="1" applyProtection="1">
      <alignment vertical="center"/>
      <protection locked="0"/>
    </xf>
    <xf numFmtId="43" fontId="4" fillId="5" borderId="3" xfId="1" applyFont="1" applyFill="1" applyBorder="1" applyProtection="1">
      <alignment vertical="center"/>
      <protection locked="0"/>
    </xf>
    <xf numFmtId="179" fontId="4" fillId="5" borderId="3" xfId="0" applyNumberFormat="1" applyFont="1" applyFill="1" applyBorder="1" applyAlignment="1" applyProtection="1">
      <alignment vertical="center"/>
      <protection locked="0"/>
    </xf>
    <xf numFmtId="182" fontId="4" fillId="5" borderId="3" xfId="0" applyNumberFormat="1" applyFont="1" applyFill="1" applyBorder="1" applyAlignment="1" applyProtection="1">
      <alignment horizontal="center" vertical="center"/>
      <protection locked="0"/>
    </xf>
    <xf numFmtId="43" fontId="4" fillId="5" borderId="0" xfId="4" applyNumberFormat="1" applyFont="1" applyFill="1" applyProtection="1">
      <alignment vertical="center"/>
      <protection locked="0"/>
    </xf>
    <xf numFmtId="0" fontId="3" fillId="5" borderId="3" xfId="4" applyFont="1" applyFill="1" applyBorder="1" applyAlignment="1" applyProtection="1">
      <alignment horizontal="center" vertical="center"/>
      <protection locked="0"/>
    </xf>
    <xf numFmtId="0" fontId="3" fillId="5" borderId="3" xfId="4" applyFont="1" applyFill="1" applyBorder="1" applyAlignment="1" applyProtection="1">
      <alignment vertical="center" wrapText="1"/>
      <protection locked="0"/>
    </xf>
    <xf numFmtId="0" fontId="3" fillId="5" borderId="3" xfId="4" applyFont="1" applyFill="1" applyBorder="1" applyAlignment="1" applyProtection="1">
      <alignment horizontal="left" vertical="center" wrapText="1"/>
      <protection locked="0"/>
    </xf>
    <xf numFmtId="0" fontId="3" fillId="5" borderId="3" xfId="4" applyFont="1" applyFill="1" applyBorder="1" applyAlignment="1" applyProtection="1">
      <alignment horizontal="left" vertical="center"/>
      <protection locked="0"/>
    </xf>
    <xf numFmtId="0" fontId="1" fillId="5" borderId="3" xfId="4" applyFont="1" applyFill="1" applyBorder="1" applyAlignment="1" applyProtection="1">
      <alignment horizontal="center" vertical="center"/>
      <protection locked="0"/>
    </xf>
    <xf numFmtId="0" fontId="4" fillId="5" borderId="3" xfId="4" applyFont="1" applyFill="1" applyBorder="1" applyAlignment="1" applyProtection="1">
      <alignment vertical="center" wrapText="1"/>
      <protection locked="0"/>
    </xf>
    <xf numFmtId="0" fontId="4" fillId="5" borderId="3" xfId="4" applyFont="1" applyFill="1" applyBorder="1" applyAlignment="1" applyProtection="1">
      <alignment horizontal="left" vertical="center" wrapText="1"/>
      <protection locked="0"/>
    </xf>
    <xf numFmtId="181" fontId="4" fillId="5" borderId="3" xfId="4" applyNumberFormat="1" applyFont="1" applyFill="1" applyBorder="1" applyProtection="1">
      <alignment vertical="center"/>
      <protection locked="0"/>
    </xf>
    <xf numFmtId="0" fontId="4" fillId="5" borderId="3" xfId="4" applyFont="1" applyFill="1" applyBorder="1" applyAlignment="1" applyProtection="1">
      <alignment horizontal="center" vertical="center"/>
      <protection locked="0"/>
    </xf>
    <xf numFmtId="0" fontId="4" fillId="13" borderId="3" xfId="4" applyFont="1" applyFill="1" applyBorder="1" applyAlignment="1" applyProtection="1">
      <alignment horizontal="center" vertical="center"/>
      <protection locked="0"/>
    </xf>
    <xf numFmtId="0" fontId="4" fillId="5" borderId="0" xfId="4" applyFont="1" applyFill="1" applyProtection="1">
      <alignment vertical="center"/>
      <protection locked="0"/>
    </xf>
    <xf numFmtId="0" fontId="10" fillId="5" borderId="3" xfId="0" applyFont="1" applyFill="1" applyBorder="1" applyProtection="1">
      <protection locked="0"/>
    </xf>
    <xf numFmtId="179" fontId="10" fillId="5" borderId="3" xfId="0" applyNumberFormat="1" applyFont="1" applyFill="1" applyBorder="1" applyProtection="1">
      <protection locked="0"/>
    </xf>
    <xf numFmtId="43" fontId="4" fillId="5" borderId="7" xfId="1" applyFont="1" applyFill="1" applyBorder="1" applyProtection="1">
      <alignment vertical="center"/>
      <protection locked="0"/>
    </xf>
    <xf numFmtId="0" fontId="4" fillId="5" borderId="5" xfId="4" applyFont="1" applyFill="1" applyBorder="1" applyAlignment="1" applyProtection="1">
      <alignment horizontal="center" vertical="center"/>
      <protection locked="0"/>
    </xf>
    <xf numFmtId="0" fontId="4" fillId="13" borderId="5" xfId="4" applyFont="1" applyFill="1" applyBorder="1" applyAlignment="1" applyProtection="1">
      <alignment horizontal="center" vertical="center"/>
      <protection locked="0"/>
    </xf>
    <xf numFmtId="179" fontId="4" fillId="5" borderId="4" xfId="0" applyNumberFormat="1" applyFont="1" applyFill="1" applyBorder="1" applyAlignment="1" applyProtection="1">
      <alignment vertical="center"/>
      <protection locked="0"/>
    </xf>
    <xf numFmtId="179" fontId="4" fillId="5" borderId="7" xfId="4" applyNumberFormat="1" applyFont="1" applyFill="1" applyBorder="1" applyProtection="1">
      <alignment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180" fontId="4" fillId="5" borderId="8" xfId="4" applyNumberFormat="1" applyFont="1" applyFill="1" applyBorder="1" applyProtection="1">
      <alignment vertical="center"/>
      <protection locked="0"/>
    </xf>
    <xf numFmtId="180" fontId="4" fillId="14" borderId="4" xfId="4" applyNumberFormat="1" applyFont="1" applyFill="1" applyBorder="1" applyAlignment="1" applyProtection="1">
      <alignment horizontal="center" vertical="center"/>
      <protection locked="0"/>
    </xf>
    <xf numFmtId="0" fontId="4" fillId="14" borderId="5" xfId="4" applyFont="1" applyFill="1" applyBorder="1" applyAlignment="1" applyProtection="1">
      <alignment horizontal="center" vertical="center"/>
      <protection locked="0"/>
    </xf>
    <xf numFmtId="0" fontId="3" fillId="2" borderId="3" xfId="5" applyFont="1" applyFill="1" applyBorder="1" applyAlignment="1" applyProtection="1">
      <alignment vertical="center" wrapText="1"/>
      <protection locked="0"/>
    </xf>
    <xf numFmtId="43" fontId="4" fillId="2" borderId="0" xfId="4" applyNumberFormat="1" applyFont="1" applyFill="1" applyProtection="1">
      <alignment vertical="center"/>
      <protection locked="0"/>
    </xf>
    <xf numFmtId="38" fontId="4" fillId="5" borderId="7" xfId="4" applyNumberFormat="1" applyFont="1" applyFill="1" applyBorder="1" applyProtection="1">
      <alignment vertical="center"/>
      <protection locked="0"/>
    </xf>
    <xf numFmtId="38" fontId="4" fillId="5" borderId="5" xfId="4" applyNumberFormat="1" applyFont="1" applyFill="1" applyBorder="1" applyAlignment="1" applyProtection="1">
      <alignment horizontal="center" vertical="center"/>
      <protection locked="0"/>
    </xf>
    <xf numFmtId="38" fontId="4" fillId="13" borderId="8" xfId="4" applyNumberFormat="1" applyFont="1" applyFill="1" applyBorder="1" applyProtection="1">
      <alignment vertical="center"/>
      <protection locked="0"/>
    </xf>
    <xf numFmtId="0" fontId="4" fillId="2" borderId="3" xfId="4" applyFont="1" applyFill="1" applyBorder="1" applyAlignment="1" applyProtection="1">
      <alignment horizontal="left" vertical="center" wrapText="1"/>
      <protection locked="0"/>
    </xf>
    <xf numFmtId="179" fontId="4" fillId="2" borderId="7" xfId="4" applyNumberFormat="1" applyFont="1" applyFill="1" applyBorder="1" applyProtection="1">
      <alignment vertical="center"/>
      <protection locked="0"/>
    </xf>
    <xf numFmtId="180" fontId="4" fillId="2" borderId="8" xfId="4" applyNumberFormat="1" applyFont="1" applyFill="1" applyBorder="1" applyProtection="1">
      <alignment vertical="center"/>
      <protection locked="0"/>
    </xf>
    <xf numFmtId="0" fontId="4" fillId="2" borderId="5" xfId="4" applyFont="1" applyFill="1" applyBorder="1" applyAlignment="1" applyProtection="1">
      <alignment horizontal="center" vertical="center"/>
      <protection locked="0"/>
    </xf>
    <xf numFmtId="180" fontId="4" fillId="7" borderId="4" xfId="4" applyNumberFormat="1" applyFont="1" applyFill="1" applyBorder="1" applyAlignment="1" applyProtection="1">
      <alignment horizontal="center" vertical="center"/>
      <protection locked="0"/>
    </xf>
    <xf numFmtId="0" fontId="4" fillId="7" borderId="5" xfId="4" applyFont="1" applyFill="1" applyBorder="1" applyAlignment="1" applyProtection="1">
      <alignment horizontal="center" vertical="center"/>
      <protection locked="0"/>
    </xf>
    <xf numFmtId="184" fontId="4" fillId="5" borderId="3" xfId="1" applyNumberFormat="1" applyFont="1" applyFill="1" applyBorder="1" applyProtection="1">
      <alignment vertical="center"/>
      <protection locked="0"/>
    </xf>
    <xf numFmtId="184" fontId="4" fillId="5" borderId="3" xfId="4" applyNumberFormat="1" applyFont="1" applyFill="1" applyBorder="1" applyAlignment="1" applyProtection="1">
      <alignment horizontal="center" vertical="center"/>
      <protection locked="0"/>
    </xf>
    <xf numFmtId="184" fontId="3" fillId="5" borderId="3" xfId="4" applyNumberFormat="1" applyFont="1" applyFill="1" applyBorder="1" applyAlignment="1" applyProtection="1">
      <alignment horizontal="center" vertical="center"/>
      <protection locked="0"/>
    </xf>
    <xf numFmtId="179" fontId="1" fillId="5" borderId="4" xfId="0" applyNumberFormat="1" applyFont="1" applyFill="1" applyBorder="1" applyAlignment="1" applyProtection="1">
      <alignment vertical="center"/>
      <protection locked="0"/>
    </xf>
    <xf numFmtId="179" fontId="19" fillId="0" borderId="45" xfId="19" applyNumberFormat="1" applyFont="1" applyBorder="1" applyAlignment="1" applyProtection="1">
      <alignment horizontal="center" vertical="center"/>
      <protection locked="0"/>
    </xf>
    <xf numFmtId="179" fontId="19" fillId="0" borderId="48" xfId="19" applyNumberFormat="1" applyFont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0" xfId="4" applyFont="1" applyFill="1" applyAlignment="1" applyProtection="1">
      <alignment horizontal="center" vertical="center"/>
      <protection locked="0"/>
    </xf>
    <xf numFmtId="0" fontId="4" fillId="5" borderId="0" xfId="4" applyFont="1" applyFill="1" applyAlignment="1" applyProtection="1">
      <alignment horizontal="left" vertical="center"/>
      <protection locked="0"/>
    </xf>
    <xf numFmtId="43" fontId="4" fillId="0" borderId="0" xfId="1" applyFont="1" applyFill="1" applyAlignment="1" applyProtection="1">
      <alignment horizontal="center" vertical="center"/>
      <protection locked="0"/>
    </xf>
    <xf numFmtId="38" fontId="4" fillId="0" borderId="7" xfId="4" applyNumberFormat="1" applyFont="1" applyBorder="1" applyProtection="1">
      <alignment vertical="center"/>
      <protection locked="0"/>
    </xf>
    <xf numFmtId="38" fontId="4" fillId="0" borderId="5" xfId="4" applyNumberFormat="1" applyFont="1" applyBorder="1" applyAlignment="1" applyProtection="1">
      <alignment horizontal="center" vertical="center"/>
      <protection locked="0"/>
    </xf>
    <xf numFmtId="179" fontId="4" fillId="0" borderId="19" xfId="4" applyNumberFormat="1" applyFont="1" applyBorder="1" applyAlignment="1" applyProtection="1">
      <alignment horizontal="left" vertical="center"/>
      <protection locked="0"/>
    </xf>
    <xf numFmtId="0" fontId="10" fillId="0" borderId="3" xfId="0" applyFont="1" applyBorder="1" applyProtection="1">
      <protection locked="0"/>
    </xf>
    <xf numFmtId="0" fontId="4" fillId="15" borderId="0" xfId="4" applyFont="1" applyFill="1" applyProtection="1">
      <alignment vertical="center"/>
      <protection locked="0"/>
    </xf>
    <xf numFmtId="43" fontId="4" fillId="15" borderId="3" xfId="1" applyFont="1" applyFill="1" applyBorder="1" applyProtection="1">
      <alignment vertical="center"/>
      <protection locked="0"/>
    </xf>
    <xf numFmtId="43" fontId="3" fillId="15" borderId="3" xfId="1" applyFont="1" applyFill="1" applyBorder="1" applyProtection="1">
      <alignment vertical="center"/>
      <protection locked="0"/>
    </xf>
    <xf numFmtId="0" fontId="4" fillId="5" borderId="0" xfId="4" applyFont="1" applyFill="1" applyAlignment="1" applyProtection="1">
      <alignment vertical="center" wrapText="1"/>
      <protection locked="0"/>
    </xf>
    <xf numFmtId="43" fontId="4" fillId="5" borderId="0" xfId="1" applyFont="1" applyFill="1" applyAlignment="1" applyProtection="1">
      <alignment horizontal="center" vertical="center"/>
      <protection locked="0"/>
    </xf>
    <xf numFmtId="43" fontId="4" fillId="16" borderId="3" xfId="1" applyFont="1" applyFill="1" applyBorder="1" applyProtection="1">
      <alignment vertical="center"/>
      <protection locked="0"/>
    </xf>
    <xf numFmtId="43" fontId="3" fillId="16" borderId="3" xfId="1" applyFont="1" applyFill="1" applyBorder="1" applyProtection="1">
      <alignment vertical="center"/>
      <protection locked="0"/>
    </xf>
    <xf numFmtId="43" fontId="10" fillId="0" borderId="0" xfId="7" applyNumberFormat="1" applyFont="1" applyProtection="1">
      <alignment vertical="center"/>
      <protection locked="0"/>
    </xf>
    <xf numFmtId="185" fontId="10" fillId="0" borderId="0" xfId="2" applyNumberFormat="1" applyFont="1" applyProtection="1">
      <alignment vertical="center"/>
      <protection locked="0"/>
    </xf>
    <xf numFmtId="0" fontId="4" fillId="0" borderId="0" xfId="7" applyFont="1" applyAlignment="1">
      <alignment horizontal="left" vertical="top" wrapText="1"/>
    </xf>
    <xf numFmtId="0" fontId="3" fillId="0" borderId="39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14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2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10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48" xfId="7" applyFont="1" applyBorder="1" applyAlignment="1" applyProtection="1">
      <alignment horizontal="left" vertical="center" wrapText="1"/>
      <protection locked="0"/>
    </xf>
    <xf numFmtId="0" fontId="3" fillId="0" borderId="49" xfId="7" applyFont="1" applyBorder="1" applyAlignment="1" applyProtection="1">
      <alignment horizontal="left" vertical="center" wrapText="1"/>
      <protection locked="0"/>
    </xf>
    <xf numFmtId="0" fontId="17" fillId="11" borderId="23" xfId="7" applyFont="1" applyFill="1" applyBorder="1" applyAlignment="1">
      <alignment horizontal="center" vertical="center"/>
    </xf>
    <xf numFmtId="0" fontId="17" fillId="11" borderId="26" xfId="7" applyFont="1" applyFill="1" applyBorder="1" applyAlignment="1">
      <alignment horizontal="center" vertical="center"/>
    </xf>
    <xf numFmtId="0" fontId="17" fillId="11" borderId="27" xfId="7" applyFont="1" applyFill="1" applyBorder="1" applyAlignment="1">
      <alignment horizontal="center" vertical="center"/>
    </xf>
    <xf numFmtId="0" fontId="17" fillId="11" borderId="28" xfId="7" applyFont="1" applyFill="1" applyBorder="1" applyAlignment="1">
      <alignment horizontal="center" vertical="center"/>
    </xf>
    <xf numFmtId="0" fontId="17" fillId="11" borderId="29" xfId="7" applyFont="1" applyFill="1" applyBorder="1" applyAlignment="1">
      <alignment horizontal="center" vertical="center"/>
    </xf>
    <xf numFmtId="0" fontId="18" fillId="11" borderId="34" xfId="5" applyFont="1" applyFill="1" applyBorder="1" applyAlignment="1">
      <alignment horizontal="center" vertical="center"/>
    </xf>
    <xf numFmtId="0" fontId="18" fillId="11" borderId="35" xfId="5" applyFont="1" applyFill="1" applyBorder="1" applyAlignment="1">
      <alignment horizontal="center" vertical="center"/>
    </xf>
    <xf numFmtId="0" fontId="18" fillId="11" borderId="28" xfId="5" applyFont="1" applyFill="1" applyBorder="1" applyAlignment="1">
      <alignment horizontal="center" vertical="center"/>
    </xf>
    <xf numFmtId="0" fontId="18" fillId="11" borderId="37" xfId="5" applyFont="1" applyFill="1" applyBorder="1" applyAlignment="1">
      <alignment horizontal="center" vertical="center"/>
    </xf>
    <xf numFmtId="0" fontId="18" fillId="11" borderId="26" xfId="7" applyFont="1" applyFill="1" applyBorder="1" applyAlignment="1">
      <alignment horizontal="center" vertical="center"/>
    </xf>
    <xf numFmtId="0" fontId="18" fillId="11" borderId="29" xfId="7" applyFont="1" applyFill="1" applyBorder="1" applyAlignment="1">
      <alignment horizontal="center" vertical="center"/>
    </xf>
    <xf numFmtId="0" fontId="18" fillId="11" borderId="23" xfId="7" applyFont="1" applyFill="1" applyBorder="1" applyAlignment="1">
      <alignment horizontal="center" vertical="center"/>
    </xf>
    <xf numFmtId="0" fontId="3" fillId="0" borderId="25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13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3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5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40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41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7" xfId="19" applyNumberFormat="1" applyFont="1" applyFill="1" applyBorder="1" applyAlignment="1" applyProtection="1">
      <alignment horizontal="center" vertical="center" wrapText="1"/>
      <protection locked="0"/>
    </xf>
    <xf numFmtId="0" fontId="3" fillId="0" borderId="36" xfId="19" applyNumberFormat="1" applyFont="1" applyFill="1" applyBorder="1" applyAlignment="1" applyProtection="1">
      <alignment horizontal="center" vertical="center" wrapText="1"/>
      <protection locked="0"/>
    </xf>
    <xf numFmtId="9" fontId="3" fillId="15" borderId="3" xfId="19" applyNumberFormat="1" applyFont="1" applyFill="1" applyBorder="1" applyAlignment="1" applyProtection="1">
      <alignment horizontal="left" vertical="center" wrapText="1"/>
      <protection locked="0"/>
    </xf>
    <xf numFmtId="0" fontId="3" fillId="15" borderId="5" xfId="19" applyNumberFormat="1" applyFont="1" applyFill="1" applyBorder="1" applyAlignment="1" applyProtection="1">
      <alignment horizontal="left" vertical="center" wrapText="1"/>
      <protection locked="0"/>
    </xf>
    <xf numFmtId="0" fontId="16" fillId="0" borderId="20" xfId="7" applyFont="1" applyBorder="1" applyAlignment="1">
      <alignment horizontal="center" vertical="center"/>
    </xf>
    <xf numFmtId="0" fontId="16" fillId="0" borderId="21" xfId="7" applyFont="1" applyBorder="1" applyAlignment="1">
      <alignment horizontal="center" vertical="center"/>
    </xf>
    <xf numFmtId="0" fontId="16" fillId="0" borderId="22" xfId="7" applyFont="1" applyBorder="1" applyAlignment="1">
      <alignment horizontal="center" vertical="center"/>
    </xf>
    <xf numFmtId="0" fontId="17" fillId="11" borderId="30" xfId="7" applyFont="1" applyFill="1" applyBorder="1" applyAlignment="1">
      <alignment horizontal="center" vertical="center"/>
    </xf>
    <xf numFmtId="0" fontId="17" fillId="11" borderId="31" xfId="7" applyFont="1" applyFill="1" applyBorder="1" applyAlignment="1">
      <alignment horizontal="center" vertical="center"/>
    </xf>
    <xf numFmtId="0" fontId="17" fillId="11" borderId="32" xfId="7" applyFont="1" applyFill="1" applyBorder="1" applyAlignment="1" applyProtection="1">
      <alignment horizontal="center" vertical="center"/>
      <protection locked="0"/>
    </xf>
    <xf numFmtId="0" fontId="17" fillId="11" borderId="33" xfId="7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1" fillId="0" borderId="1" xfId="5" applyFont="1" applyBorder="1" applyAlignment="1">
      <alignment horizontal="left" vertical="top" wrapText="1"/>
    </xf>
    <xf numFmtId="0" fontId="1" fillId="0" borderId="0" xfId="5" applyFont="1" applyAlignment="1">
      <alignment horizontal="left" vertical="top" wrapText="1"/>
    </xf>
    <xf numFmtId="43" fontId="1" fillId="0" borderId="0" xfId="1" applyFont="1" applyAlignment="1">
      <alignment horizontal="left" vertical="top" wrapText="1"/>
    </xf>
    <xf numFmtId="0" fontId="3" fillId="2" borderId="3" xfId="4" applyFont="1" applyFill="1" applyBorder="1" applyAlignment="1" applyProtection="1">
      <alignment horizontal="center" vertical="center"/>
      <protection locked="0"/>
    </xf>
    <xf numFmtId="0" fontId="1" fillId="0" borderId="0" xfId="5" applyFont="1" applyAlignment="1">
      <alignment horizontal="left" vertical="center"/>
    </xf>
    <xf numFmtId="43" fontId="1" fillId="0" borderId="0" xfId="1" applyFont="1" applyAlignment="1">
      <alignment horizontal="left" vertical="center"/>
    </xf>
  </cellXfs>
  <cellStyles count="25">
    <cellStyle name="0,0_x000d__x000d_NA_x000d__x000d_" xfId="3" xr:uid="{00000000-0005-0000-0000-000031000000}"/>
    <cellStyle name="百分比" xfId="2" builtinId="5"/>
    <cellStyle name="常规" xfId="0" builtinId="0"/>
    <cellStyle name="常规 2" xfId="4" xr:uid="{00000000-0005-0000-0000-000032000000}"/>
    <cellStyle name="常规 2 2" xfId="5" xr:uid="{00000000-0005-0000-0000-000033000000}"/>
    <cellStyle name="常规 2 3" xfId="6" xr:uid="{00000000-0005-0000-0000-000034000000}"/>
    <cellStyle name="常规 3" xfId="7" xr:uid="{00000000-0005-0000-0000-000035000000}"/>
    <cellStyle name="常规 3 2" xfId="8" xr:uid="{00000000-0005-0000-0000-000036000000}"/>
    <cellStyle name="常规 3 2 2" xfId="9" xr:uid="{00000000-0005-0000-0000-000037000000}"/>
    <cellStyle name="常规 3 3" xfId="10" xr:uid="{00000000-0005-0000-0000-000038000000}"/>
    <cellStyle name="常规 4" xfId="11" xr:uid="{00000000-0005-0000-0000-000039000000}"/>
    <cellStyle name="常规 5" xfId="12" xr:uid="{00000000-0005-0000-0000-00003A000000}"/>
    <cellStyle name="常规 5 2" xfId="13" xr:uid="{00000000-0005-0000-0000-00003B000000}"/>
    <cellStyle name="常规 6" xfId="14" xr:uid="{00000000-0005-0000-0000-00003C000000}"/>
    <cellStyle name="常规 8" xfId="15" xr:uid="{00000000-0005-0000-0000-00003D000000}"/>
    <cellStyle name="普通 2" xfId="16" xr:uid="{00000000-0005-0000-0000-00003E000000}"/>
    <cellStyle name="千位分隔" xfId="1" builtinId="3"/>
    <cellStyle name="千位分隔 2" xfId="17" xr:uid="{00000000-0005-0000-0000-00003F000000}"/>
    <cellStyle name="千位分隔 2 2" xfId="18" xr:uid="{00000000-0005-0000-0000-000040000000}"/>
    <cellStyle name="千位分隔 3" xfId="19" xr:uid="{00000000-0005-0000-0000-000041000000}"/>
    <cellStyle name="样式 1" xfId="20" xr:uid="{00000000-0005-0000-0000-000042000000}"/>
    <cellStyle name="一般_Fake0998 2" xfId="21" xr:uid="{00000000-0005-0000-0000-000043000000}"/>
    <cellStyle name="쉼표 [0] 2" xfId="22" xr:uid="{00000000-0005-0000-0000-000044000000}"/>
    <cellStyle name="쉼표 [0] 3" xfId="23" xr:uid="{00000000-0005-0000-0000-000045000000}"/>
    <cellStyle name="표준 11" xfId="24" xr:uid="{00000000-0005-0000-0000-000046000000}"/>
  </cellStyles>
  <dxfs count="1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daisy/Library/Containers/com.tencent.WeWorkMac/Data/Documents/Profiles/221F5B2973585373AF146805FBCDC819/Caches/Files/2024-05/97e73896ca3df60a814718f3899d78e2/2024&#24180;&#26694;&#37319;&#36141;&#31435;&#39033;-&#24066;&#22330;&#27963;&#211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IG资源池供应商信息收集表"/>
      <sheetName val="评标结果审批"/>
      <sheetName val="报价模版"/>
      <sheetName val="Sheet1"/>
      <sheetName val="招募数量和营业额推导过程"/>
      <sheetName val="选用原则2"/>
    </sheetNames>
    <sheetDataSet>
      <sheetData sheetId="0"/>
      <sheetData sheetId="1"/>
      <sheetData sheetId="2" refreshError="1">
        <row r="1">
          <cell r="X1" t="str">
            <v>辅助列</v>
          </cell>
          <cell r="Y1" t="str">
            <v>是否存在</v>
          </cell>
        </row>
        <row r="2">
          <cell r="X2" t="str">
            <v>策划服务创意及策划设计交付物施工图</v>
          </cell>
          <cell r="Y2">
            <v>1</v>
          </cell>
        </row>
        <row r="3">
          <cell r="X3" t="str">
            <v>策划服务创意及策划设计交付物主KV设计</v>
          </cell>
          <cell r="Y3">
            <v>2</v>
          </cell>
        </row>
        <row r="4">
          <cell r="X4" t="str">
            <v>策划服务创意及策划设计交付物主KV修图</v>
          </cell>
          <cell r="Y4">
            <v>3</v>
          </cell>
        </row>
        <row r="5">
          <cell r="X5" t="str">
            <v>策划服务创意及策划设计交付物主KV延展</v>
          </cell>
          <cell r="Y5">
            <v>4</v>
          </cell>
        </row>
        <row r="6">
          <cell r="X6" t="str">
            <v>策划服务创意及策划创意设计团队2D设计师</v>
          </cell>
          <cell r="Y6">
            <v>5</v>
          </cell>
        </row>
        <row r="7">
          <cell r="X7" t="str">
            <v>策划服务创意及策划创意设计团队3D设计师</v>
          </cell>
          <cell r="Y7">
            <v>6</v>
          </cell>
        </row>
        <row r="8">
          <cell r="X8" t="str">
            <v>策划服务执行服务执行人员客户/项目经理</v>
          </cell>
          <cell r="Y8">
            <v>7</v>
          </cell>
        </row>
        <row r="9">
          <cell r="X9" t="str">
            <v>策划服务执行服务执行人员客户/高级项目经理</v>
          </cell>
          <cell r="Y9">
            <v>8</v>
          </cell>
        </row>
        <row r="10">
          <cell r="X10" t="str">
            <v>策划服务执行服务执行人员客户/项目总监</v>
          </cell>
          <cell r="Y10">
            <v>9</v>
          </cell>
        </row>
        <row r="11">
          <cell r="X11" t="str">
            <v>策划服务执行服务执行人员现场执行人员（场务等）</v>
          </cell>
          <cell r="Y11">
            <v>10</v>
          </cell>
        </row>
        <row r="12">
          <cell r="X12" t="str">
            <v>策划服务执行服务执行人员勘场</v>
          </cell>
          <cell r="Y12">
            <v>11</v>
          </cell>
        </row>
        <row r="13">
          <cell r="X13" t="str">
            <v>场地搭建常规舞台地台舞台结构钢/木结构地台支撑 高10cm</v>
          </cell>
          <cell r="Y13">
            <v>12</v>
          </cell>
        </row>
        <row r="14">
          <cell r="X14" t="str">
            <v>场地搭建常规舞台地台舞台结构钢/木结构地台支撑 高20cm</v>
          </cell>
          <cell r="Y14">
            <v>13</v>
          </cell>
        </row>
        <row r="15">
          <cell r="X15" t="str">
            <v>场地搭建常规舞台地台舞台结构钢/木结构地台支撑 高40cm</v>
          </cell>
          <cell r="Y15">
            <v>14</v>
          </cell>
        </row>
        <row r="16">
          <cell r="X16" t="str">
            <v>场地搭建常规舞台地台舞台结构钢/木结构地台支撑 高60cm</v>
          </cell>
          <cell r="Y16">
            <v>15</v>
          </cell>
        </row>
        <row r="17">
          <cell r="X17" t="str">
            <v>场地搭建常规舞台地台舞台结构钢/木结构地台支撑 高80cm</v>
          </cell>
          <cell r="Y17">
            <v>16</v>
          </cell>
        </row>
        <row r="18">
          <cell r="X18" t="str">
            <v>场地搭建常规舞台地台舞台结构木结构，LED支撑地台 高20cm</v>
          </cell>
          <cell r="Y18">
            <v>17</v>
          </cell>
        </row>
        <row r="19">
          <cell r="X19" t="str">
            <v>场地搭建常规舞台地台舞台结构木结构，LED支撑地台 高40cm</v>
          </cell>
          <cell r="Y19">
            <v>18</v>
          </cell>
        </row>
        <row r="20">
          <cell r="X20" t="str">
            <v>场地搭建常规舞台地台舞台结构木结构，LED支撑地台 高60cm</v>
          </cell>
          <cell r="Y20">
            <v>19</v>
          </cell>
        </row>
        <row r="21">
          <cell r="X21" t="str">
            <v>场地搭建常规舞台地台舞台/地台地面胶合板/多层板 9mm</v>
          </cell>
          <cell r="Y21">
            <v>20</v>
          </cell>
        </row>
        <row r="22">
          <cell r="X22" t="str">
            <v>场地搭建常规舞台地台舞台/地台地面胶合板/多层板 12mm</v>
          </cell>
          <cell r="Y22">
            <v>21</v>
          </cell>
        </row>
        <row r="23">
          <cell r="X23" t="str">
            <v>场地搭建常规舞台地台舞台/地台地面胶合板/多层板 15mm</v>
          </cell>
          <cell r="Y23">
            <v>22</v>
          </cell>
        </row>
        <row r="24">
          <cell r="X24" t="str">
            <v>场地搭建常规舞台地台舞台/地台地面胶合板/多层板 18mm</v>
          </cell>
          <cell r="Y24">
            <v>23</v>
          </cell>
        </row>
        <row r="25">
          <cell r="X25" t="str">
            <v>场地搭建常规舞台地台舞台/地台地面防火板 8mm</v>
          </cell>
          <cell r="Y25">
            <v>24</v>
          </cell>
        </row>
        <row r="26">
          <cell r="X26" t="str">
            <v>场地搭建常规舞台地台舞台/地台地面防火板 10mm</v>
          </cell>
          <cell r="Y26">
            <v>25</v>
          </cell>
        </row>
        <row r="27">
          <cell r="X27" t="str">
            <v>场地搭建常规舞台地台舞台/地台地面防火板 12mm</v>
          </cell>
          <cell r="Y27">
            <v>26</v>
          </cell>
        </row>
        <row r="28">
          <cell r="X28" t="str">
            <v>场地搭建常规舞台地台舞台/地台地面阻燃板 12mm</v>
          </cell>
          <cell r="Y28">
            <v>27</v>
          </cell>
        </row>
        <row r="29">
          <cell r="X29" t="str">
            <v>场地搭建常规舞台地台舞台/地台地面淋油板 18mm</v>
          </cell>
          <cell r="Y29">
            <v>28</v>
          </cell>
        </row>
        <row r="30">
          <cell r="X30" t="str">
            <v>场地搭建常规舞台地台舞台/地台地面三聚氰胺板 15mm</v>
          </cell>
          <cell r="Y30">
            <v>29</v>
          </cell>
        </row>
        <row r="31">
          <cell r="X31" t="str">
            <v>场地搭建常规舞台地台舞台/地台地面三聚氰胺板 18mm</v>
          </cell>
          <cell r="Y31">
            <v>30</v>
          </cell>
        </row>
        <row r="32">
          <cell r="X32" t="str">
            <v>场地搭建常规舞台地台舞台/地台地面地胶地板</v>
          </cell>
          <cell r="Y32">
            <v>31</v>
          </cell>
        </row>
        <row r="33">
          <cell r="X33" t="str">
            <v>场地搭建常规舞台地台舞台/地台地面美工地贴</v>
          </cell>
          <cell r="Y33">
            <v>32</v>
          </cell>
        </row>
        <row r="34">
          <cell r="X34" t="str">
            <v>场地搭建常规舞台地台地毯普通展毯</v>
          </cell>
          <cell r="Y34">
            <v>33</v>
          </cell>
        </row>
        <row r="35">
          <cell r="X35" t="str">
            <v>场地搭建常规舞台地台地毯阻燃地毯</v>
          </cell>
          <cell r="Y35">
            <v>34</v>
          </cell>
        </row>
        <row r="36">
          <cell r="X36" t="str">
            <v>场地搭建常规舞台地台地毯拉绒地毯</v>
          </cell>
          <cell r="Y36">
            <v>35</v>
          </cell>
        </row>
        <row r="37">
          <cell r="X37" t="str">
            <v>场地搭建常规舞台地台地毯加厚拉绒地毯</v>
          </cell>
          <cell r="Y37">
            <v>36</v>
          </cell>
        </row>
        <row r="38">
          <cell r="X38" t="str">
            <v>场地搭建常规舞台地台舞台包边不锈钢包边</v>
          </cell>
          <cell r="Y38">
            <v>37</v>
          </cell>
        </row>
        <row r="39">
          <cell r="X39" t="str">
            <v>场地搭建常规舞台地台舞台包边木质包边</v>
          </cell>
          <cell r="Y39">
            <v>38</v>
          </cell>
        </row>
        <row r="40">
          <cell r="X40" t="str">
            <v>场地搭建常规舞台地台舞台包边铁喷塑包边</v>
          </cell>
          <cell r="Y40">
            <v>39</v>
          </cell>
        </row>
        <row r="41">
          <cell r="X41" t="str">
            <v>场地搭建常规舞台地台舞台包边铝合金包边</v>
          </cell>
          <cell r="Y41">
            <v>40</v>
          </cell>
        </row>
        <row r="42">
          <cell r="X42" t="str">
            <v>场地搭建常规舞台地台台阶木质，地毯饰面（舞台高15cm）</v>
          </cell>
          <cell r="Y42">
            <v>41</v>
          </cell>
        </row>
        <row r="43">
          <cell r="X43" t="str">
            <v>场地搭建常规舞台地台台阶木质，地毯饰面（舞台高20cm）</v>
          </cell>
          <cell r="Y43">
            <v>42</v>
          </cell>
        </row>
        <row r="44">
          <cell r="X44" t="str">
            <v>场地搭建常规舞台地台台阶木质，地毯饰面（舞台高40cm）</v>
          </cell>
          <cell r="Y44">
            <v>43</v>
          </cell>
        </row>
        <row r="45">
          <cell r="X45" t="str">
            <v>场地搭建常规舞台地台台阶木质，地毯饰面（舞台高60cm）</v>
          </cell>
          <cell r="Y45">
            <v>44</v>
          </cell>
        </row>
        <row r="46">
          <cell r="X46" t="str">
            <v>场地搭建常规舞台地台台阶木质，地毯饰面（舞台高80cm）</v>
          </cell>
          <cell r="Y46">
            <v>45</v>
          </cell>
        </row>
        <row r="47">
          <cell r="X47" t="str">
            <v>场地搭建常规舞台地台台阶异形台阶，木质烤漆</v>
          </cell>
          <cell r="Y47">
            <v>46</v>
          </cell>
        </row>
        <row r="48">
          <cell r="X48" t="str">
            <v>场地搭建基础展台结构四周及顶部结构木制龙骨，涂料</v>
          </cell>
          <cell r="Y48">
            <v>47</v>
          </cell>
        </row>
        <row r="49">
          <cell r="X49" t="str">
            <v>场地搭建基础展台结构四周及顶部结构木制龙骨，封UV烤漆板（15mm）</v>
          </cell>
          <cell r="Y49">
            <v>48</v>
          </cell>
        </row>
        <row r="50">
          <cell r="X50" t="str">
            <v>场地搭建基础展台结构四周及顶部结构钢架结构造型</v>
          </cell>
          <cell r="Y50">
            <v>49</v>
          </cell>
        </row>
        <row r="51">
          <cell r="X51" t="str">
            <v>场地搭建基础展台结构四周及顶部结构喷漆工艺（立柱、框架）</v>
          </cell>
          <cell r="Y51">
            <v>50</v>
          </cell>
        </row>
        <row r="52">
          <cell r="X52" t="str">
            <v>场地搭建基础展台结构四周及顶部结构烤漆工艺（立柱、框架）</v>
          </cell>
          <cell r="Y52">
            <v>51</v>
          </cell>
        </row>
        <row r="53">
          <cell r="X53" t="str">
            <v>场地搭建基础展台结构天花吊顶软膜灯布</v>
          </cell>
          <cell r="Y53">
            <v>52</v>
          </cell>
        </row>
        <row r="54">
          <cell r="X54" t="str">
            <v>场地搭建基础展台结构天花吊顶钢架龙骨（屋脊）</v>
          </cell>
          <cell r="Y54">
            <v>53</v>
          </cell>
        </row>
        <row r="55">
          <cell r="X55" t="str">
            <v>场地搭建基础展台结构门拱表面单面木结构面贴画面写真</v>
          </cell>
          <cell r="Y55">
            <v>54</v>
          </cell>
        </row>
        <row r="56">
          <cell r="X56" t="str">
            <v>场地搭建基础展台结构门拱表面单面木结构面刷涂料</v>
          </cell>
          <cell r="Y56">
            <v>55</v>
          </cell>
        </row>
        <row r="57">
          <cell r="X57" t="str">
            <v>场地搭建基础展台结构玻璃幕墙/玻璃罩钢化玻璃 10mm</v>
          </cell>
          <cell r="Y57">
            <v>56</v>
          </cell>
        </row>
        <row r="58">
          <cell r="X58" t="str">
            <v>场地搭建基础展台结构玻璃幕墙/玻璃罩钢化玻璃 12mm</v>
          </cell>
          <cell r="Y58">
            <v>57</v>
          </cell>
        </row>
        <row r="59">
          <cell r="X59" t="str">
            <v>场地搭建基础展台结构玻璃幕墙/玻璃罩钢化玻璃 20mm</v>
          </cell>
          <cell r="Y59">
            <v>58</v>
          </cell>
        </row>
        <row r="60">
          <cell r="X60" t="str">
            <v>场地搭建基础展台结构玻璃幕墙/玻璃罩超白钢化玻璃 8mm</v>
          </cell>
          <cell r="Y60">
            <v>59</v>
          </cell>
        </row>
        <row r="61">
          <cell r="X61" t="str">
            <v>场地搭建基础展台结构玻璃幕墙/玻璃罩超白钢化玻璃 12mm</v>
          </cell>
          <cell r="Y61">
            <v>60</v>
          </cell>
        </row>
        <row r="62">
          <cell r="X62" t="str">
            <v>场地搭建基础展台结构亚克力板/亚克力罩透明/白色 5mm</v>
          </cell>
          <cell r="Y62">
            <v>61</v>
          </cell>
        </row>
        <row r="63">
          <cell r="X63" t="str">
            <v>场地搭建常规背景结构支撑结构钢结构支撑 - 行架</v>
          </cell>
          <cell r="Y63">
            <v>62</v>
          </cell>
        </row>
        <row r="64">
          <cell r="X64" t="str">
            <v>场地搭建常规背景结构支撑结构钢结构支撑 - 工字钢</v>
          </cell>
          <cell r="Y64">
            <v>63</v>
          </cell>
        </row>
        <row r="65">
          <cell r="X65" t="str">
            <v>场地搭建常规背景结构支撑结构木龙骨结构板墙 - 基础板12mm</v>
          </cell>
          <cell r="Y65">
            <v>64</v>
          </cell>
        </row>
        <row r="66">
          <cell r="X66" t="str">
            <v>场地搭建常规背景结构支撑结构木龙骨结构板墙 - 基础板18mm</v>
          </cell>
          <cell r="Y66">
            <v>65</v>
          </cell>
        </row>
        <row r="67">
          <cell r="X67" t="str">
            <v>场地搭建常规背景结构支撑结构异形结构 - 木龙骨</v>
          </cell>
          <cell r="Y67">
            <v>66</v>
          </cell>
        </row>
        <row r="68">
          <cell r="X68" t="str">
            <v>场地搭建常规背景结构结构立柱支撑（无缝钢管）</v>
          </cell>
          <cell r="Y68">
            <v>67</v>
          </cell>
        </row>
        <row r="69">
          <cell r="X69" t="str">
            <v>场地搭建常规背景结构结构钢架龙骨支撑结构（户外或内部承重）</v>
          </cell>
          <cell r="Y69">
            <v>68</v>
          </cell>
        </row>
        <row r="70">
          <cell r="X70" t="str">
            <v>场地搭建常规背景结构常规架体普通铁架/钢架</v>
          </cell>
          <cell r="Y70">
            <v>69</v>
          </cell>
        </row>
        <row r="71">
          <cell r="X71" t="str">
            <v>场地搭建常规背景结构常规架体脚手架</v>
          </cell>
          <cell r="Y71">
            <v>70</v>
          </cell>
        </row>
        <row r="72">
          <cell r="X72" t="str">
            <v>场地搭建常规背景结构木质背板木制背景版+写真喷绘 （高度3m下）单面</v>
          </cell>
          <cell r="Y72">
            <v>71</v>
          </cell>
        </row>
        <row r="73">
          <cell r="X73" t="str">
            <v>场地搭建常规背景结构木质背板木制背景版+写真喷绘 （高度3m下）双面</v>
          </cell>
          <cell r="Y73">
            <v>72</v>
          </cell>
        </row>
        <row r="74">
          <cell r="X74" t="str">
            <v>场地搭建常规背景结构木质背板单面木质背板：木结构, 表面贴画面写真</v>
          </cell>
          <cell r="Y74">
            <v>73</v>
          </cell>
        </row>
        <row r="75">
          <cell r="X75" t="str">
            <v>场地搭建常规背景结构木质背板双面木质背板：木结构, 表面贴画面写真</v>
          </cell>
          <cell r="Y75">
            <v>74</v>
          </cell>
        </row>
        <row r="76">
          <cell r="X76" t="str">
            <v>场地搭建常规背景结构木质背板异形木质背板：木结构, 表面贴画面写真</v>
          </cell>
          <cell r="Y76">
            <v>75</v>
          </cell>
        </row>
        <row r="77">
          <cell r="X77" t="str">
            <v>场地搭建常规背景结构木质背板单面木质背板：木结构, 表面防火板，含支撑</v>
          </cell>
          <cell r="Y77">
            <v>76</v>
          </cell>
        </row>
        <row r="78">
          <cell r="X78" t="str">
            <v>场地搭建常规背景结构木质背板双面木质背板：木结构, 表面防火板，含支撑</v>
          </cell>
          <cell r="Y78">
            <v>77</v>
          </cell>
        </row>
        <row r="79">
          <cell r="X79" t="str">
            <v>场地搭建常规背景结构木质背板异形木质背板：木结构, 表面防火板，含支撑</v>
          </cell>
          <cell r="Y79">
            <v>78</v>
          </cell>
        </row>
        <row r="80">
          <cell r="X80" t="str">
            <v>场地搭建常规背景结构木质背板单面木质背板：木结构, 表面刷涂料，含支撑</v>
          </cell>
          <cell r="Y80">
            <v>79</v>
          </cell>
        </row>
        <row r="81">
          <cell r="X81" t="str">
            <v>场地搭建常规背景结构木质背板双面木质背板：木结构, 表面刷涂料，含支撑</v>
          </cell>
          <cell r="Y81">
            <v>80</v>
          </cell>
        </row>
        <row r="82">
          <cell r="X82" t="str">
            <v>场地搭建常规背景结构木质背板异形木质背板：木结构, 表面刷涂料，含支撑</v>
          </cell>
          <cell r="Y82">
            <v>81</v>
          </cell>
        </row>
        <row r="83">
          <cell r="X83" t="str">
            <v>场地搭建常规背景结构木质背板单面木质背板：木结构, 表面喷漆，含支撑</v>
          </cell>
          <cell r="Y83">
            <v>82</v>
          </cell>
        </row>
        <row r="84">
          <cell r="X84" t="str">
            <v>场地搭建常规背景结构木质背板双面木质背板：木结构, 表面喷漆，含支撑</v>
          </cell>
          <cell r="Y84">
            <v>83</v>
          </cell>
        </row>
        <row r="85">
          <cell r="X85" t="str">
            <v>场地搭建常规背景结构木质背板单面木质背板：木结构, 表面喷漆（哑光），含支撑</v>
          </cell>
          <cell r="Y85">
            <v>84</v>
          </cell>
        </row>
        <row r="86">
          <cell r="X86" t="str">
            <v>场地搭建常规背景结构木质背板单面木质背板乳胶漆，含支撑</v>
          </cell>
          <cell r="Y86">
            <v>85</v>
          </cell>
        </row>
        <row r="87">
          <cell r="X87" t="str">
            <v>场地搭建常规背景结构木质背板双面木质背板乳胶漆，含支撑</v>
          </cell>
          <cell r="Y87">
            <v>86</v>
          </cell>
        </row>
        <row r="88">
          <cell r="X88" t="str">
            <v>场地搭建常规背景结构木质背板异形木质背板乳胶漆，含支撑</v>
          </cell>
          <cell r="Y88">
            <v>87</v>
          </cell>
        </row>
        <row r="89">
          <cell r="X89" t="str">
            <v>场地搭建常规背景结构木质背板单面木质烤漆背板：木质烤漆，含支撑</v>
          </cell>
          <cell r="Y89">
            <v>88</v>
          </cell>
        </row>
        <row r="90">
          <cell r="X90" t="str">
            <v>场地搭建常规背景结构木质背板双面木质烤漆背板：木质烤漆，含支撑</v>
          </cell>
          <cell r="Y90">
            <v>89</v>
          </cell>
        </row>
        <row r="91">
          <cell r="X91" t="str">
            <v>场地搭建常规背景结构木质背板异形木质烤漆背板：木质烤漆，含支撑</v>
          </cell>
          <cell r="Y91">
            <v>90</v>
          </cell>
        </row>
        <row r="92">
          <cell r="X92" t="str">
            <v>场地搭建常规背景结构木质背板异形高密度板烤漆背板：高密度板烤漆，含支撑</v>
          </cell>
          <cell r="Y92">
            <v>91</v>
          </cell>
        </row>
        <row r="93">
          <cell r="X93" t="str">
            <v>场地搭建常规背景结构宝丽布背板宝丽布画面，桁架结构（200*200），含支撑，配重，包含背部架体美观遮挡不透光。</v>
          </cell>
          <cell r="Y93">
            <v>92</v>
          </cell>
        </row>
        <row r="94">
          <cell r="X94" t="str">
            <v>场地搭建常规背景结构喷绘布背板喷绘UV布画面，桁架结构（200*200），含支撑，配重，包含背部架体美观遮挡不透光。</v>
          </cell>
          <cell r="Y94">
            <v>93</v>
          </cell>
        </row>
        <row r="95">
          <cell r="X95" t="str">
            <v>场地搭建常规背景结构KT板搭建物料美工装饰KT板含画面</v>
          </cell>
          <cell r="Y95">
            <v>94</v>
          </cell>
        </row>
        <row r="96">
          <cell r="X96" t="str">
            <v>场地搭建常规背景结构背景布遮光布</v>
          </cell>
          <cell r="Y96">
            <v>95</v>
          </cell>
        </row>
        <row r="97">
          <cell r="X97" t="str">
            <v>场地搭建常规背景结构背景布黑丝绒布</v>
          </cell>
          <cell r="Y97">
            <v>96</v>
          </cell>
        </row>
        <row r="98">
          <cell r="X98" t="str">
            <v>场地搭建常规背景结构背景布刀刮布（精喷）</v>
          </cell>
          <cell r="Y98">
            <v>97</v>
          </cell>
        </row>
        <row r="99">
          <cell r="X99" t="str">
            <v>场地搭建常规背景结构背景布刀刮布（UV）</v>
          </cell>
          <cell r="Y99">
            <v>98</v>
          </cell>
        </row>
        <row r="100">
          <cell r="X100" t="str">
            <v>场地搭建常规背景结构背景布宝丽布</v>
          </cell>
          <cell r="Y100">
            <v>99</v>
          </cell>
        </row>
        <row r="101">
          <cell r="X101" t="str">
            <v>场地搭建常规背景结构背景布黑底灯布</v>
          </cell>
          <cell r="Y101">
            <v>100</v>
          </cell>
        </row>
        <row r="102">
          <cell r="X102" t="str">
            <v>场地搭建常规背景结构装饰饰面波音软片</v>
          </cell>
          <cell r="Y102">
            <v>101</v>
          </cell>
        </row>
        <row r="103">
          <cell r="X103" t="str">
            <v>场地搭建常规背景结构装饰饰面洞洞板</v>
          </cell>
          <cell r="Y103">
            <v>102</v>
          </cell>
        </row>
        <row r="104">
          <cell r="X104" t="str">
            <v>场地搭建常规背景结构装饰饰面黑底软膜（UV）</v>
          </cell>
          <cell r="Y104">
            <v>103</v>
          </cell>
        </row>
        <row r="105">
          <cell r="X105" t="str">
            <v>场地搭建常规背景结构装饰饰面写真喷绘</v>
          </cell>
          <cell r="Y105">
            <v>104</v>
          </cell>
        </row>
        <row r="106">
          <cell r="X106" t="str">
            <v>场地搭建常规背景结构装饰饰面车贴喷绘</v>
          </cell>
          <cell r="Y106">
            <v>105</v>
          </cell>
        </row>
        <row r="107">
          <cell r="X107" t="str">
            <v>场地搭建常规背景结构装饰饰面车贴（UV）</v>
          </cell>
          <cell r="Y107">
            <v>106</v>
          </cell>
        </row>
        <row r="108">
          <cell r="X108" t="str">
            <v>场地搭建常规背景结构装饰饰面亚克力平板（UV）</v>
          </cell>
          <cell r="Y108">
            <v>107</v>
          </cell>
        </row>
        <row r="109">
          <cell r="X109" t="str">
            <v>场地搭建立体字/灯箱立体字无边字</v>
          </cell>
          <cell r="Y109">
            <v>108</v>
          </cell>
        </row>
        <row r="110">
          <cell r="X110" t="str">
            <v>场地搭建立体字/灯箱立体字炫彩发光字</v>
          </cell>
          <cell r="Y110">
            <v>109</v>
          </cell>
        </row>
        <row r="111">
          <cell r="X111" t="str">
            <v>场地搭建立体字/灯箱立体字迷你字</v>
          </cell>
          <cell r="Y111">
            <v>110</v>
          </cell>
        </row>
        <row r="112">
          <cell r="X112" t="str">
            <v>场地搭建立体字/灯箱立体字背板立体灯箱字</v>
          </cell>
          <cell r="Y112">
            <v>111</v>
          </cell>
        </row>
        <row r="113">
          <cell r="X113" t="str">
            <v>场地搭建立体字/灯箱立体字亚克力水晶字</v>
          </cell>
          <cell r="Y113">
            <v>112</v>
          </cell>
        </row>
        <row r="114">
          <cell r="X114" t="str">
            <v>场地搭建立体字/灯箱立体字雪弗板（PVC）字</v>
          </cell>
          <cell r="Y114">
            <v>113</v>
          </cell>
        </row>
        <row r="115">
          <cell r="X115" t="str">
            <v>场地搭建立体字/灯箱立体字泡沫字</v>
          </cell>
          <cell r="Y115">
            <v>114</v>
          </cell>
        </row>
        <row r="116">
          <cell r="X116" t="str">
            <v>场地搭建立体字/灯箱立体字木结构喷漆字</v>
          </cell>
          <cell r="Y116">
            <v>115</v>
          </cell>
        </row>
        <row r="117">
          <cell r="X117" t="str">
            <v>场地搭建立体字/灯箱立体字木结构烤漆字</v>
          </cell>
          <cell r="Y117">
            <v>116</v>
          </cell>
        </row>
        <row r="118">
          <cell r="X118" t="str">
            <v>场地搭建立体字/灯箱立体字树脂字</v>
          </cell>
          <cell r="Y118">
            <v>117</v>
          </cell>
        </row>
        <row r="119">
          <cell r="X119" t="str">
            <v>场地搭建立体字/灯箱立体字立体字底座 - 铁板脚</v>
          </cell>
          <cell r="Y119">
            <v>118</v>
          </cell>
        </row>
        <row r="120">
          <cell r="X120" t="str">
            <v>场地搭建立体字/灯箱灯箱普通灯箱-木结构，日光灯管光源，灯箱布画面</v>
          </cell>
          <cell r="Y120">
            <v>119</v>
          </cell>
        </row>
        <row r="121">
          <cell r="X121" t="str">
            <v>场地搭建立体字/灯箱灯箱普通灯箱-木结构，日光灯管光源，亚克力片</v>
          </cell>
          <cell r="Y121">
            <v>120</v>
          </cell>
        </row>
        <row r="122">
          <cell r="X122" t="str">
            <v>场地搭建立体字/灯箱灯箱树脂灯箱字-含发光源</v>
          </cell>
          <cell r="Y122">
            <v>121</v>
          </cell>
        </row>
        <row r="123">
          <cell r="X123" t="str">
            <v>场地搭建家具桌椅讲台/展柜演讲台，木结构，喷漆,H1000mm以下</v>
          </cell>
          <cell r="Y123">
            <v>122</v>
          </cell>
        </row>
        <row r="124">
          <cell r="X124" t="str">
            <v>场地搭建家具桌椅讲台/展柜签到台，木质喷漆，带柜体</v>
          </cell>
          <cell r="Y124">
            <v>123</v>
          </cell>
        </row>
        <row r="125">
          <cell r="X125" t="str">
            <v>场地搭建家具桌椅讲台/展柜签到台，木质烤漆，带柜体</v>
          </cell>
          <cell r="Y125">
            <v>124</v>
          </cell>
        </row>
        <row r="126">
          <cell r="X126" t="str">
            <v>场地搭建家具桌椅讲台/展柜展示桌，木结构，喷漆,，w2.4m * h1.1m 以内</v>
          </cell>
          <cell r="Y126">
            <v>125</v>
          </cell>
        </row>
        <row r="127">
          <cell r="X127" t="str">
            <v>场地搭建家具桌椅讲台/展柜木质龙骨+密度板+烤漆饰面；高度60cm</v>
          </cell>
          <cell r="Y127">
            <v>126</v>
          </cell>
        </row>
        <row r="128">
          <cell r="X128" t="str">
            <v>场地搭建家具桌椅讲台/展柜木质龙骨+密度板+烤漆饰面；高度90cm</v>
          </cell>
          <cell r="Y128">
            <v>127</v>
          </cell>
        </row>
        <row r="129">
          <cell r="X129" t="str">
            <v>场地搭建家具桌椅讲台/展柜木质龙骨+密度板+烤漆饰面；高度120cm</v>
          </cell>
          <cell r="Y129">
            <v>128</v>
          </cell>
        </row>
        <row r="130">
          <cell r="X130" t="str">
            <v>场地搭建家具桌椅讲台/展柜木质龙骨+奥松板+烤漆饰面；高度120cm</v>
          </cell>
          <cell r="Y130">
            <v>129</v>
          </cell>
        </row>
        <row r="131">
          <cell r="X131" t="str">
            <v>场地搭建家具桌椅沙发单人沙发方凳</v>
          </cell>
          <cell r="Y131">
            <v>130</v>
          </cell>
        </row>
        <row r="132">
          <cell r="X132" t="str">
            <v>场地搭建家具桌椅沙发单人沙发-布艺</v>
          </cell>
          <cell r="Y132">
            <v>131</v>
          </cell>
        </row>
        <row r="133">
          <cell r="X133" t="str">
            <v>场地搭建家具桌椅沙发单人沙发-皮质</v>
          </cell>
          <cell r="Y133">
            <v>132</v>
          </cell>
        </row>
        <row r="134">
          <cell r="X134" t="str">
            <v>场地搭建家具桌椅沙发双人沙发-布艺</v>
          </cell>
          <cell r="Y134">
            <v>133</v>
          </cell>
        </row>
        <row r="135">
          <cell r="X135" t="str">
            <v>场地搭建家具桌椅茶几茶几</v>
          </cell>
          <cell r="Y135">
            <v>134</v>
          </cell>
        </row>
        <row r="136">
          <cell r="X136" t="str">
            <v>场地搭建家具桌椅椅子/宴会椅折叠椅</v>
          </cell>
          <cell r="Y136">
            <v>135</v>
          </cell>
        </row>
        <row r="137">
          <cell r="X137" t="str">
            <v>场地搭建家具桌椅椅子/宴会椅宴会用椅，含椅套，彩色丝带</v>
          </cell>
          <cell r="Y137">
            <v>136</v>
          </cell>
        </row>
        <row r="138">
          <cell r="X138" t="str">
            <v>场地搭建家具桌椅IBM折叠桌90*45CM，含桌布</v>
          </cell>
          <cell r="Y138">
            <v>137</v>
          </cell>
        </row>
        <row r="139">
          <cell r="X139" t="str">
            <v>场地搭建家具桌椅IBM折叠桌144*54CM，含桌布</v>
          </cell>
          <cell r="Y139">
            <v>138</v>
          </cell>
        </row>
        <row r="140">
          <cell r="X140" t="str">
            <v>场地搭建家具桌椅IBM折叠桌180*60CM，含桌布</v>
          </cell>
          <cell r="Y140">
            <v>139</v>
          </cell>
        </row>
        <row r="141">
          <cell r="X141" t="str">
            <v>场地搭建家具桌椅高吧椅可调节升降高度，可旋转</v>
          </cell>
          <cell r="Y141">
            <v>140</v>
          </cell>
        </row>
        <row r="142">
          <cell r="X142" t="str">
            <v>场地搭建家具桌椅高吧桌1.2米高，桌面直径60CM，可调节高度，含桌布+彩色纱幔</v>
          </cell>
          <cell r="Y142">
            <v>141</v>
          </cell>
        </row>
        <row r="143">
          <cell r="X143" t="str">
            <v>场地搭建家具桌椅洽谈桌木质桌面，直径60-80CM</v>
          </cell>
          <cell r="Y143">
            <v>142</v>
          </cell>
        </row>
        <row r="144">
          <cell r="X144" t="str">
            <v>场地搭建家具桌椅洽谈桌玻璃桌面，直径60-80CM</v>
          </cell>
          <cell r="Y144">
            <v>143</v>
          </cell>
        </row>
        <row r="145">
          <cell r="X145" t="str">
            <v>场地搭建家具桌椅洽谈椅普通塑料面，铁质腿</v>
          </cell>
          <cell r="Y145">
            <v>144</v>
          </cell>
        </row>
        <row r="146">
          <cell r="X146" t="str">
            <v>场地搭建家具桌椅桌布桌布 - 常规</v>
          </cell>
          <cell r="Y146">
            <v>145</v>
          </cell>
        </row>
        <row r="147">
          <cell r="X147" t="str">
            <v>场地搭建家具桌椅桌布桌布 - 定做</v>
          </cell>
          <cell r="Y147">
            <v>146</v>
          </cell>
        </row>
        <row r="148">
          <cell r="X148" t="str">
            <v>场地搭建道具/装置道旗注水道旗 5mH</v>
          </cell>
          <cell r="Y148">
            <v>147</v>
          </cell>
        </row>
        <row r="149">
          <cell r="X149" t="str">
            <v>场地搭建道具/装置道旗单孔道旗（无缝钢管、喷漆底座、旗帜布）5mmH</v>
          </cell>
          <cell r="Y149">
            <v>148</v>
          </cell>
        </row>
        <row r="150">
          <cell r="X150" t="str">
            <v>场地搭建道具/装置指示牌倒T、木质指示牌裱画面</v>
          </cell>
          <cell r="Y150">
            <v>149</v>
          </cell>
        </row>
        <row r="151">
          <cell r="X151" t="str">
            <v>场地搭建道具/装置指示牌油画架、KT板画面</v>
          </cell>
          <cell r="Y151">
            <v>150</v>
          </cell>
        </row>
        <row r="152">
          <cell r="X152" t="str">
            <v>场地搭建道具/装置装饰道具配重钢板 500*500mm--1000*1000mm</v>
          </cell>
          <cell r="Y152">
            <v>151</v>
          </cell>
        </row>
        <row r="153">
          <cell r="X153" t="str">
            <v>场地搭建其他周边搭建网络60兆</v>
          </cell>
          <cell r="Y153">
            <v>152</v>
          </cell>
        </row>
        <row r="154">
          <cell r="X154" t="str">
            <v>场地搭建其他周边搭建网络布线线材</v>
          </cell>
          <cell r="Y154">
            <v>153</v>
          </cell>
        </row>
        <row r="155">
          <cell r="X155" t="str">
            <v>场地搭建其他周边搭建网络布线应急网络</v>
          </cell>
          <cell r="Y155">
            <v>154</v>
          </cell>
        </row>
        <row r="156">
          <cell r="X156" t="str">
            <v>场地搭建其他周边搭建网络布线施工耗材</v>
          </cell>
          <cell r="Y156">
            <v>155</v>
          </cell>
        </row>
        <row r="157">
          <cell r="X157" t="str">
            <v>场地搭建其他周边搭建网络布线屏蔽线</v>
          </cell>
          <cell r="Y157">
            <v>156</v>
          </cell>
        </row>
        <row r="158">
          <cell r="X158" t="str">
            <v>场地搭建其他周边搭建背板照明/普通照明短臂射灯</v>
          </cell>
          <cell r="Y158">
            <v>157</v>
          </cell>
        </row>
        <row r="159">
          <cell r="X159" t="str">
            <v>场地搭建其他周边搭建背板照明/普通照明长臂射灯</v>
          </cell>
          <cell r="Y159">
            <v>158</v>
          </cell>
        </row>
        <row r="160">
          <cell r="X160" t="str">
            <v>场地搭建其他周边搭建背板照明/普通照明筒灯</v>
          </cell>
          <cell r="Y160">
            <v>159</v>
          </cell>
        </row>
        <row r="161">
          <cell r="X161" t="str">
            <v>场地搭建其他周边搭建背板照明/普通照明金卤灯</v>
          </cell>
          <cell r="Y161">
            <v>160</v>
          </cell>
        </row>
        <row r="162">
          <cell r="X162" t="str">
            <v>场地搭建其他周边搭建背板照明/普通照明防水射灯/地灯</v>
          </cell>
          <cell r="Y162">
            <v>161</v>
          </cell>
        </row>
        <row r="163">
          <cell r="X163" t="str">
            <v>场地搭建其他周边搭建背板照明/普通照明顶部射灯</v>
          </cell>
          <cell r="Y163">
            <v>162</v>
          </cell>
        </row>
        <row r="164">
          <cell r="X164" t="str">
            <v>场地搭建其他周边搭建背板照明/普通照明轨道灯</v>
          </cell>
          <cell r="Y164">
            <v>163</v>
          </cell>
        </row>
        <row r="165">
          <cell r="X165" t="str">
            <v>场地搭建其他周边搭建背板照明/普通照明T5白色日光灯管</v>
          </cell>
          <cell r="Y165">
            <v>164</v>
          </cell>
        </row>
        <row r="166">
          <cell r="X166" t="str">
            <v>场地搭建其他周边搭建背板照明/普通照明LED长条灯</v>
          </cell>
          <cell r="Y166">
            <v>165</v>
          </cell>
        </row>
        <row r="167">
          <cell r="X167" t="str">
            <v>场地搭建其他周边搭建背板照明/普通照明LED灯带 5050</v>
          </cell>
          <cell r="Y167">
            <v>166</v>
          </cell>
        </row>
        <row r="168">
          <cell r="X168" t="str">
            <v>场地搭建其他周边搭建背板照明/普通照明LED灯带 3528</v>
          </cell>
          <cell r="Y168">
            <v>167</v>
          </cell>
        </row>
        <row r="169">
          <cell r="X169" t="str">
            <v>场地搭建其他周边搭建背板照明/普通照明LED变光灯带</v>
          </cell>
          <cell r="Y169">
            <v>168</v>
          </cell>
        </row>
        <row r="170">
          <cell r="X170" t="str">
            <v>场地搭建其他周边搭建防护用品一米线/链柱</v>
          </cell>
          <cell r="Y170">
            <v>169</v>
          </cell>
        </row>
        <row r="171">
          <cell r="X171" t="str">
            <v>场地搭建其他周边搭建防护用品logo定制（双面）一米线</v>
          </cell>
          <cell r="Y171">
            <v>170</v>
          </cell>
        </row>
        <row r="172">
          <cell r="X172" t="str">
            <v>场地搭建其他周边搭建电工辅料一般电源线（50米1卷）</v>
          </cell>
          <cell r="Y172">
            <v>171</v>
          </cell>
        </row>
        <row r="173">
          <cell r="X173" t="str">
            <v>场地搭建其他周边搭建电工辅料闸箱（60安培）</v>
          </cell>
          <cell r="Y173">
            <v>172</v>
          </cell>
        </row>
        <row r="174">
          <cell r="X174" t="str">
            <v>场地搭建其他周边搭建电工辅料闸箱（32安培）</v>
          </cell>
          <cell r="Y174">
            <v>173</v>
          </cell>
        </row>
        <row r="175">
          <cell r="X175" t="str">
            <v>场地搭建其他周边搭建电工辅料电源开关</v>
          </cell>
          <cell r="Y175">
            <v>174</v>
          </cell>
        </row>
        <row r="176">
          <cell r="X176" t="str">
            <v>场地搭建机力叉车</v>
          </cell>
          <cell r="Y176">
            <v>175</v>
          </cell>
        </row>
        <row r="177">
          <cell r="X177" t="str">
            <v>设备租赁视频设备LED显示屏室内LED屏-P2（国产）</v>
          </cell>
          <cell r="Y177">
            <v>176</v>
          </cell>
        </row>
        <row r="178">
          <cell r="X178" t="str">
            <v>设备租赁视频设备LED显示屏室内LED屏-P3（国产）</v>
          </cell>
          <cell r="Y178">
            <v>177</v>
          </cell>
        </row>
        <row r="179">
          <cell r="X179" t="str">
            <v>设备租赁视频设备LED显示屏室内LED透明屏（网状LED）（国产）</v>
          </cell>
          <cell r="Y179">
            <v>178</v>
          </cell>
        </row>
        <row r="180">
          <cell r="X180" t="str">
            <v>设备租赁视频设备LED显示屏室内LED屏-P2（进口）</v>
          </cell>
          <cell r="Y180">
            <v>179</v>
          </cell>
        </row>
        <row r="181">
          <cell r="X181" t="str">
            <v>设备租赁视频设备LED显示屏室内LED屏-P3（进口）</v>
          </cell>
          <cell r="Y181">
            <v>180</v>
          </cell>
        </row>
        <row r="182">
          <cell r="X182" t="str">
            <v>设备租赁视频设备LED显示屏LED彩幕 P3</v>
          </cell>
          <cell r="Y182">
            <v>181</v>
          </cell>
        </row>
        <row r="183">
          <cell r="X183" t="str">
            <v>设备租赁视频设备投影设备6000流明投影机</v>
          </cell>
          <cell r="Y183">
            <v>182</v>
          </cell>
        </row>
        <row r="184">
          <cell r="X184" t="str">
            <v>设备租赁视频设备投影幕120"正/背投影幕（含支架）</v>
          </cell>
          <cell r="Y184">
            <v>183</v>
          </cell>
        </row>
        <row r="185">
          <cell r="X185" t="str">
            <v>设备租赁视频设备等离子/液晶电视多点触摸屏 46寸</v>
          </cell>
          <cell r="Y185">
            <v>184</v>
          </cell>
        </row>
        <row r="186">
          <cell r="X186" t="str">
            <v>设备租赁视频设备等离子/液晶电视多点触摸屏 50寸</v>
          </cell>
          <cell r="Y186">
            <v>185</v>
          </cell>
        </row>
        <row r="187">
          <cell r="X187" t="str">
            <v>设备租赁视频设备等离子/液晶电视多点触摸屏 55寸</v>
          </cell>
          <cell r="Y187">
            <v>186</v>
          </cell>
        </row>
        <row r="188">
          <cell r="X188" t="str">
            <v>设备租赁视频设备等离子/液晶电视多点触摸屏 65寸</v>
          </cell>
          <cell r="Y188">
            <v>187</v>
          </cell>
        </row>
        <row r="189">
          <cell r="X189" t="str">
            <v>设备租赁视频设备等离子/液晶电视无缝液晶拼接屏 46寸</v>
          </cell>
          <cell r="Y189">
            <v>188</v>
          </cell>
        </row>
        <row r="190">
          <cell r="X190" t="str">
            <v>设备租赁视频设备等离子/液晶电视无缝液晶拼接屏 50寸</v>
          </cell>
          <cell r="Y190">
            <v>189</v>
          </cell>
        </row>
        <row r="191">
          <cell r="X191" t="str">
            <v>设备租赁视频设备等离子/液晶电视无缝液晶拼接屏 55寸</v>
          </cell>
          <cell r="Y191">
            <v>190</v>
          </cell>
        </row>
        <row r="192">
          <cell r="X192" t="str">
            <v>设备租赁视频设备等离子/液晶电视液晶电视（三星）-42寸</v>
          </cell>
          <cell r="Y192">
            <v>191</v>
          </cell>
        </row>
        <row r="193">
          <cell r="X193" t="str">
            <v>设备租赁视频设备等离子/液晶电视液晶电视（三星）-50寸</v>
          </cell>
          <cell r="Y193">
            <v>192</v>
          </cell>
        </row>
        <row r="194">
          <cell r="X194" t="str">
            <v>设备租赁视频设备等离子/液晶电视液晶电视（三星）-55寸</v>
          </cell>
          <cell r="Y194">
            <v>193</v>
          </cell>
        </row>
        <row r="195">
          <cell r="X195" t="str">
            <v>设备租赁视频设备等离子/液晶电视液晶电视（三星）-60寸</v>
          </cell>
          <cell r="Y195">
            <v>194</v>
          </cell>
        </row>
        <row r="196">
          <cell r="X196" t="str">
            <v>设备租赁视频设备等离子/液晶电视液晶电视（三星）-70寸</v>
          </cell>
          <cell r="Y196">
            <v>195</v>
          </cell>
        </row>
        <row r="197">
          <cell r="X197" t="str">
            <v>设备租赁视频设备等离子/液晶电视液晶电视（三星）-80寸</v>
          </cell>
          <cell r="Y197">
            <v>196</v>
          </cell>
        </row>
        <row r="198">
          <cell r="X198" t="str">
            <v>设备租赁视频设备等离子/液晶电视液晶电视（三星）-100寸</v>
          </cell>
          <cell r="Y198">
            <v>197</v>
          </cell>
        </row>
        <row r="199">
          <cell r="X199" t="str">
            <v>设备租赁视频设备等离子/液晶电视液晶电视（其他品牌）- 42寸以内</v>
          </cell>
          <cell r="Y199">
            <v>198</v>
          </cell>
        </row>
        <row r="200">
          <cell r="X200" t="str">
            <v>设备租赁视频设备等离子/液晶电视液晶电视（其他品牌）- 42寸至55寸</v>
          </cell>
          <cell r="Y200">
            <v>199</v>
          </cell>
        </row>
        <row r="201">
          <cell r="X201" t="str">
            <v>设备租赁视频设备等离子/液晶电视液晶电视（其他品牌）- 60寸以上</v>
          </cell>
          <cell r="Y201">
            <v>200</v>
          </cell>
        </row>
        <row r="202">
          <cell r="X202" t="str">
            <v>设备租赁视频设备显示控制设备LED屏幕处理器-巴可（Barco）</v>
          </cell>
          <cell r="Y202">
            <v>201</v>
          </cell>
        </row>
        <row r="203">
          <cell r="X203" t="str">
            <v>设备租赁视频设备显示控制设备LED屏幕处理器-爱思创（Extron）</v>
          </cell>
          <cell r="Y203">
            <v>202</v>
          </cell>
        </row>
        <row r="204">
          <cell r="X204" t="str">
            <v>设备租赁视频设备显示控制设备LED屏幕处理器-其他品牌</v>
          </cell>
          <cell r="Y204">
            <v>203</v>
          </cell>
        </row>
        <row r="205">
          <cell r="X205" t="str">
            <v>设备租赁视频设备显示控制设备高清视频处理器-Barco E2 高清4k处理器</v>
          </cell>
          <cell r="Y205">
            <v>204</v>
          </cell>
        </row>
        <row r="206">
          <cell r="X206" t="str">
            <v>设备租赁视频设备显示控制设备高清视频处理器-Barco EVP-05</v>
          </cell>
          <cell r="Y206">
            <v>205</v>
          </cell>
        </row>
        <row r="207">
          <cell r="X207" t="str">
            <v>设备租赁视频设备显示控制设备高清视频处理器-Barco EC-200</v>
          </cell>
          <cell r="Y207">
            <v>206</v>
          </cell>
        </row>
        <row r="208">
          <cell r="X208" t="str">
            <v>设备租赁视频设备显示控制设备高清视频处理器-Barco EC-50</v>
          </cell>
          <cell r="Y208">
            <v>207</v>
          </cell>
        </row>
        <row r="209">
          <cell r="X209" t="str">
            <v>设备租赁视频设备显示控制设备高清视频处理器-Barco其他</v>
          </cell>
          <cell r="Y209">
            <v>208</v>
          </cell>
        </row>
        <row r="210">
          <cell r="X210" t="str">
            <v>设备租赁视频设备显示控制设备高清视频处理器-其他品牌</v>
          </cell>
          <cell r="Y210">
            <v>209</v>
          </cell>
        </row>
        <row r="211">
          <cell r="X211" t="str">
            <v>设备租赁视频设备显示控制设备视频控制台-巴可（Barco）小型</v>
          </cell>
          <cell r="Y211">
            <v>210</v>
          </cell>
        </row>
        <row r="212">
          <cell r="X212" t="str">
            <v>设备租赁视频设备显示控制设备视频控制台-其他品牌</v>
          </cell>
          <cell r="Y212">
            <v>211</v>
          </cell>
        </row>
        <row r="213">
          <cell r="X213" t="str">
            <v>设备租赁视频设备显示控制设备Watchout系统-Video Processor 处理器</v>
          </cell>
          <cell r="Y213">
            <v>212</v>
          </cell>
        </row>
        <row r="214">
          <cell r="X214" t="str">
            <v>设备租赁视频设备显示控制设备Watchout系统-Programming 编程</v>
          </cell>
          <cell r="Y214">
            <v>213</v>
          </cell>
        </row>
        <row r="215">
          <cell r="X215" t="str">
            <v>设备租赁视频设备显示控制设备Watchout系统-拼接系统</v>
          </cell>
          <cell r="Y215">
            <v>214</v>
          </cell>
        </row>
        <row r="216">
          <cell r="X216" t="str">
            <v>设备租赁视频设备显示控制设备无缝视频切换器-巴可高清</v>
          </cell>
          <cell r="Y216">
            <v>215</v>
          </cell>
        </row>
        <row r="217">
          <cell r="X217" t="str">
            <v>设备租赁视频设备显示控制设备无缝视频切换器-爱思创（Extron）</v>
          </cell>
          <cell r="Y217">
            <v>216</v>
          </cell>
        </row>
        <row r="218">
          <cell r="X218" t="str">
            <v>设备租赁视频设备显示控制设备无缝视频切换器-MIG-630 CS1</v>
          </cell>
          <cell r="Y218">
            <v>217</v>
          </cell>
        </row>
        <row r="219">
          <cell r="X219" t="str">
            <v>设备租赁视频设备显示控制设备无缝视频切换器-其他品牌</v>
          </cell>
          <cell r="Y219">
            <v>218</v>
          </cell>
        </row>
        <row r="220">
          <cell r="X220" t="str">
            <v>设备租赁视频设备显示控制设备Folsom矩阵切换器-混合矩阵8×8</v>
          </cell>
          <cell r="Y220">
            <v>219</v>
          </cell>
        </row>
        <row r="221">
          <cell r="X221" t="str">
            <v>设备租赁视频设备显示控制设备Folsom矩阵切换器-混合矩阵32×32</v>
          </cell>
          <cell r="Y221">
            <v>220</v>
          </cell>
        </row>
        <row r="222">
          <cell r="X222" t="str">
            <v>设备租赁视频设备显示控制设备矩阵切换器-HDMI矩阵</v>
          </cell>
          <cell r="Y222">
            <v>221</v>
          </cell>
        </row>
        <row r="223">
          <cell r="X223" t="str">
            <v>设备租赁视频设备显示控制设备矩阵切换器-DVI矩阵</v>
          </cell>
          <cell r="Y223">
            <v>222</v>
          </cell>
        </row>
        <row r="224">
          <cell r="X224" t="str">
            <v>设备租赁视频设备显示控制设备矩阵切换器-SDI</v>
          </cell>
          <cell r="Y224">
            <v>223</v>
          </cell>
        </row>
        <row r="225">
          <cell r="X225" t="str">
            <v>设备租赁视频设备显示控制设备矩阵切换器-VGA</v>
          </cell>
          <cell r="Y225">
            <v>224</v>
          </cell>
        </row>
        <row r="226">
          <cell r="X226" t="str">
            <v>设备租赁视频设备显示控制设备频率转换器-Extron  UPS-405</v>
          </cell>
          <cell r="Y226">
            <v>225</v>
          </cell>
        </row>
        <row r="227">
          <cell r="X227" t="str">
            <v>设备租赁视频设备显示控制设备高清分配器-SDI</v>
          </cell>
          <cell r="Y227">
            <v>226</v>
          </cell>
        </row>
        <row r="228">
          <cell r="X228" t="str">
            <v>设备租赁视频设备显示控制设备高清分配器-HDMI</v>
          </cell>
          <cell r="Y228">
            <v>227</v>
          </cell>
        </row>
        <row r="229">
          <cell r="X229" t="str">
            <v>设备租赁视频设备显示控制设备高清分配器-DVI</v>
          </cell>
          <cell r="Y229">
            <v>228</v>
          </cell>
        </row>
        <row r="230">
          <cell r="X230" t="str">
            <v>设备租赁视频设备显示控制设备高清切换器-HDMI</v>
          </cell>
          <cell r="Y230">
            <v>229</v>
          </cell>
        </row>
        <row r="231">
          <cell r="X231" t="str">
            <v>设备租赁视频设备显示控制设备电脑分配器-RGB</v>
          </cell>
          <cell r="Y231">
            <v>230</v>
          </cell>
        </row>
        <row r="232">
          <cell r="X232" t="str">
            <v>设备租赁视频设备显示控制设备信号分配放大器-其他</v>
          </cell>
          <cell r="Y232">
            <v>231</v>
          </cell>
        </row>
        <row r="233">
          <cell r="X233" t="str">
            <v>设备租赁视频设备显示控制设备电源箱</v>
          </cell>
          <cell r="Y233">
            <v>232</v>
          </cell>
        </row>
        <row r="234">
          <cell r="X234" t="str">
            <v>设备租赁视频设备显示控制设备监视器-15寸</v>
          </cell>
          <cell r="Y234">
            <v>233</v>
          </cell>
        </row>
        <row r="235">
          <cell r="X235" t="str">
            <v>设备租赁视频设备显示控制设备监视器-17寸</v>
          </cell>
          <cell r="Y235">
            <v>234</v>
          </cell>
        </row>
        <row r="236">
          <cell r="X236" t="str">
            <v>设备租赁视频设备显示控制设备监视器-19寸</v>
          </cell>
          <cell r="Y236">
            <v>235</v>
          </cell>
        </row>
        <row r="237">
          <cell r="X237" t="str">
            <v>设备租赁视频设备显示控制设备监视器-21寸</v>
          </cell>
          <cell r="Y237">
            <v>236</v>
          </cell>
        </row>
        <row r="238">
          <cell r="X238" t="str">
            <v>设备租赁视频设备显示控制设备监视器-24寸</v>
          </cell>
          <cell r="Y238">
            <v>237</v>
          </cell>
        </row>
        <row r="239">
          <cell r="X239" t="str">
            <v>设备租赁视频设备显示控制设备42英寸 提词器</v>
          </cell>
          <cell r="Y239">
            <v>238</v>
          </cell>
        </row>
        <row r="240">
          <cell r="X240" t="str">
            <v>设备租赁视频设备显示控制设备50英寸 提词器</v>
          </cell>
          <cell r="Y240">
            <v>239</v>
          </cell>
        </row>
        <row r="241">
          <cell r="X241" t="str">
            <v>设备租赁视频设备显示控制设备55英寸 提词器</v>
          </cell>
          <cell r="Y241">
            <v>240</v>
          </cell>
        </row>
        <row r="242">
          <cell r="X242" t="str">
            <v>设备租赁视频设备显示控制设备61英寸 提词器</v>
          </cell>
          <cell r="Y242">
            <v>241</v>
          </cell>
        </row>
        <row r="243">
          <cell r="X243" t="str">
            <v>设备租赁音频设备音箱Meyersound - 全频音箱-线阵列系统-MEYERSOUND CQ-1/2</v>
          </cell>
          <cell r="Y243">
            <v>242</v>
          </cell>
        </row>
        <row r="244">
          <cell r="X244" t="str">
            <v>设备租赁音频设备音箱Meyersound - 全频音箱-非线阵列系统-MEYERSOUND UPA-1P</v>
          </cell>
          <cell r="Y244">
            <v>243</v>
          </cell>
        </row>
        <row r="245">
          <cell r="X245" t="str">
            <v>设备租赁音频设备音箱Meyersound - 全频音箱-其它型号</v>
          </cell>
          <cell r="Y245">
            <v>244</v>
          </cell>
        </row>
        <row r="246">
          <cell r="X246" t="str">
            <v>设备租赁音频设备音箱Meyersound - 低频音箱-线阵列系统-Meyersound 700 HP</v>
          </cell>
          <cell r="Y246">
            <v>245</v>
          </cell>
        </row>
        <row r="247">
          <cell r="X247" t="str">
            <v>设备租赁音频设备音箱Meyersound - 低频音箱-其它型号</v>
          </cell>
          <cell r="Y247">
            <v>246</v>
          </cell>
        </row>
        <row r="248">
          <cell r="X248" t="str">
            <v>设备租赁音频设备音箱Meyersound - 监听音箱</v>
          </cell>
          <cell r="Y248">
            <v>247</v>
          </cell>
        </row>
        <row r="249">
          <cell r="X249" t="str">
            <v>设备租赁音频设备音箱Meyersound - 返送音箱-非线阵列系统-USM-100P</v>
          </cell>
          <cell r="Y249">
            <v>248</v>
          </cell>
        </row>
        <row r="250">
          <cell r="X250" t="str">
            <v>设备租赁音频设备音箱Meyersound - 返送音箱-其它型号</v>
          </cell>
          <cell r="Y250">
            <v>249</v>
          </cell>
        </row>
        <row r="251">
          <cell r="X251" t="str">
            <v>设备租赁音频设备音箱D&amp;B - 全频音箱-线阵列系统-其他</v>
          </cell>
          <cell r="Y251">
            <v>250</v>
          </cell>
        </row>
        <row r="252">
          <cell r="X252" t="str">
            <v>设备租赁音频设备音箱D&amp;B - 全频音箱-线阵列系统-audiotechnik Q10</v>
          </cell>
          <cell r="Y252">
            <v>251</v>
          </cell>
        </row>
        <row r="253">
          <cell r="X253" t="str">
            <v>设备租赁音频设备音箱D&amp;B - 全频音箱-其它型号</v>
          </cell>
          <cell r="Y253">
            <v>252</v>
          </cell>
        </row>
        <row r="254">
          <cell r="X254" t="str">
            <v>设备租赁音频设备音箱D&amp;B - 低频音箱-线阵列系统-Vsub</v>
          </cell>
          <cell r="Y254">
            <v>253</v>
          </cell>
        </row>
        <row r="255">
          <cell r="X255" t="str">
            <v>设备租赁音频设备音箱D&amp;B - 低频音箱-非线阵列-Qi-SUB</v>
          </cell>
          <cell r="Y255">
            <v>254</v>
          </cell>
        </row>
        <row r="256">
          <cell r="X256" t="str">
            <v>设备租赁音频设备音箱D&amp;B - 低频音箱-其它型号</v>
          </cell>
          <cell r="Y256">
            <v>255</v>
          </cell>
        </row>
        <row r="257">
          <cell r="X257" t="str">
            <v>设备租赁音频设备音箱D&amp;B - 监听音箱</v>
          </cell>
          <cell r="Y257">
            <v>256</v>
          </cell>
        </row>
        <row r="258">
          <cell r="X258" t="str">
            <v>设备租赁音频设备音箱D&amp;B - 返送音箱</v>
          </cell>
          <cell r="Y258">
            <v>257</v>
          </cell>
        </row>
        <row r="259">
          <cell r="X259" t="str">
            <v>设备租赁音频设备音箱D&amp;B - 返送音箱-非线阵列-MAX Monitor</v>
          </cell>
          <cell r="Y259">
            <v>258</v>
          </cell>
        </row>
        <row r="260">
          <cell r="X260" t="str">
            <v>设备租赁音频设备音箱Nexo - 全频音箱</v>
          </cell>
          <cell r="Y260">
            <v>259</v>
          </cell>
        </row>
        <row r="261">
          <cell r="X261" t="str">
            <v>设备租赁音频设备音箱Nexo  - 低频音箱</v>
          </cell>
          <cell r="Y261">
            <v>260</v>
          </cell>
        </row>
        <row r="262">
          <cell r="X262" t="str">
            <v>设备租赁音频设备音箱Nexo  - 返送音箱</v>
          </cell>
          <cell r="Y262">
            <v>261</v>
          </cell>
        </row>
        <row r="263">
          <cell r="X263" t="str">
            <v>设备租赁音频设备音箱RAMSA - 全频音箱</v>
          </cell>
          <cell r="Y263">
            <v>262</v>
          </cell>
        </row>
        <row r="264">
          <cell r="X264" t="str">
            <v>设备租赁音频设备音箱RAMSA - 低频音箱</v>
          </cell>
          <cell r="Y264">
            <v>263</v>
          </cell>
        </row>
        <row r="265">
          <cell r="X265" t="str">
            <v>设备租赁音频设备音箱RAMSA - 返送音箱</v>
          </cell>
          <cell r="Y265">
            <v>264</v>
          </cell>
        </row>
        <row r="266">
          <cell r="X266" t="str">
            <v>设备租赁音频设备音箱EV - 全频音箱</v>
          </cell>
          <cell r="Y266">
            <v>265</v>
          </cell>
        </row>
        <row r="267">
          <cell r="X267" t="str">
            <v>设备租赁音频设备音箱Yamaha-监听音箱 HS-80M -（FOH/Backstage）</v>
          </cell>
          <cell r="Y267">
            <v>266</v>
          </cell>
        </row>
        <row r="268">
          <cell r="X268" t="str">
            <v>设备租赁音频设备音箱Yamaha-监听音箱 HS-50M -（FOH/Backstage）</v>
          </cell>
          <cell r="Y268">
            <v>267</v>
          </cell>
        </row>
        <row r="269">
          <cell r="X269" t="str">
            <v>设备租赁音频设备音箱其他品牌 - 全频音箱</v>
          </cell>
          <cell r="Y269">
            <v>268</v>
          </cell>
        </row>
        <row r="270">
          <cell r="X270" t="str">
            <v>设备租赁音频设备音箱其他品牌 - 低频音箱</v>
          </cell>
          <cell r="Y270">
            <v>269</v>
          </cell>
        </row>
        <row r="271">
          <cell r="X271" t="str">
            <v>设备租赁音频设备音箱其他品牌 - 监听音箱</v>
          </cell>
          <cell r="Y271">
            <v>270</v>
          </cell>
        </row>
        <row r="272">
          <cell r="X272" t="str">
            <v>设备租赁音频设备音箱其他品牌 - 返送音箱</v>
          </cell>
          <cell r="Y272">
            <v>271</v>
          </cell>
        </row>
        <row r="273">
          <cell r="X273" t="str">
            <v>设备租赁音频设备音箱线性阵列音箱 - 其他品牌</v>
          </cell>
          <cell r="Y273">
            <v>272</v>
          </cell>
        </row>
        <row r="274">
          <cell r="X274" t="str">
            <v>设备租赁音频设备话筒手持有线话筒（舒尔）</v>
          </cell>
          <cell r="Y274">
            <v>273</v>
          </cell>
        </row>
        <row r="275">
          <cell r="X275" t="str">
            <v>设备租赁音频设备话筒手持有线话筒（森海塞尔）</v>
          </cell>
          <cell r="Y275">
            <v>274</v>
          </cell>
        </row>
        <row r="276">
          <cell r="X276" t="str">
            <v>设备租赁音频设备话筒手持有线话筒（其他品牌）</v>
          </cell>
          <cell r="Y276">
            <v>275</v>
          </cell>
        </row>
        <row r="277">
          <cell r="X277" t="str">
            <v>设备租赁音频设备话筒手持无线话筒（舒尔）-U4/Beta 58 手持话筒</v>
          </cell>
          <cell r="Y277">
            <v>276</v>
          </cell>
        </row>
        <row r="278">
          <cell r="X278" t="str">
            <v>设备租赁音频设备话筒手持无线话筒（舒尔）-其它型号</v>
          </cell>
          <cell r="Y278">
            <v>277</v>
          </cell>
        </row>
        <row r="279">
          <cell r="X279" t="str">
            <v>设备租赁音频设备话筒手持无线话筒（森海塞尔）</v>
          </cell>
          <cell r="Y279">
            <v>278</v>
          </cell>
        </row>
        <row r="280">
          <cell r="X280" t="str">
            <v>设备租赁音频设备话筒手持无线话筒（其他品牌）</v>
          </cell>
          <cell r="Y280">
            <v>279</v>
          </cell>
        </row>
        <row r="281">
          <cell r="X281" t="str">
            <v>设备租赁音频设备话筒头戴式麦克风（舒尔）-UH01 Mini-Headset 隐形头戴话筒</v>
          </cell>
          <cell r="Y281">
            <v>280</v>
          </cell>
        </row>
        <row r="282">
          <cell r="X282" t="str">
            <v>设备租赁音频设备话筒头戴式麦克风（舒尔）-U2/WH 20 Headset 头戴话筒</v>
          </cell>
          <cell r="Y282">
            <v>281</v>
          </cell>
        </row>
        <row r="283">
          <cell r="X283" t="str">
            <v>设备租赁音频设备话筒头戴式麦克风（舒尔）-其它型号</v>
          </cell>
          <cell r="Y283">
            <v>282</v>
          </cell>
        </row>
        <row r="284">
          <cell r="X284" t="str">
            <v>设备租赁音频设备话筒头戴式麦克风（其他品牌）</v>
          </cell>
          <cell r="Y284">
            <v>283</v>
          </cell>
        </row>
        <row r="285">
          <cell r="X285" t="str">
            <v>设备租赁音频设备话筒领夹麦（舒尔）</v>
          </cell>
          <cell r="Y285">
            <v>284</v>
          </cell>
        </row>
        <row r="286">
          <cell r="X286" t="str">
            <v>设备租赁音频设备话筒领夹麦（其他品牌）</v>
          </cell>
          <cell r="Y286">
            <v>285</v>
          </cell>
        </row>
        <row r="287">
          <cell r="X287" t="str">
            <v>设备租赁音频设备话筒讲台麦（舒尔）</v>
          </cell>
          <cell r="Y287">
            <v>286</v>
          </cell>
        </row>
        <row r="288">
          <cell r="X288" t="str">
            <v>设备租赁音频设备话筒讲台麦（其他品牌）</v>
          </cell>
          <cell r="Y288">
            <v>287</v>
          </cell>
        </row>
        <row r="289">
          <cell r="X289" t="str">
            <v>设备租赁音频设备话筒乐器/舞台收音话筒（舒尔）</v>
          </cell>
          <cell r="Y289">
            <v>288</v>
          </cell>
        </row>
        <row r="290">
          <cell r="X290" t="str">
            <v>设备租赁音频设备话筒乐器/舞台收音话筒（其他品牌）</v>
          </cell>
          <cell r="Y290">
            <v>289</v>
          </cell>
        </row>
        <row r="291">
          <cell r="X291" t="str">
            <v>设备租赁音频设备功放功率放大器（D&amp;B）</v>
          </cell>
          <cell r="Y291">
            <v>290</v>
          </cell>
        </row>
        <row r="292">
          <cell r="X292" t="str">
            <v>设备租赁音频设备功放功率放大器（D&amp;B）-D12</v>
          </cell>
          <cell r="Y292">
            <v>291</v>
          </cell>
        </row>
        <row r="293">
          <cell r="X293" t="str">
            <v>设备租赁音频设备功放功率放大器（Crown）</v>
          </cell>
          <cell r="Y293">
            <v>292</v>
          </cell>
        </row>
        <row r="294">
          <cell r="X294" t="str">
            <v>设备租赁音频设备功放功率放大器（Zsound）</v>
          </cell>
          <cell r="Y294">
            <v>293</v>
          </cell>
        </row>
        <row r="295">
          <cell r="X295" t="str">
            <v>设备租赁音频设备功放功率放大器（其他品牌）</v>
          </cell>
          <cell r="Y295">
            <v>294</v>
          </cell>
        </row>
        <row r="296">
          <cell r="X296" t="str">
            <v>设备租赁音频设备功放阵列专用多接入 AMP 功放</v>
          </cell>
          <cell r="Y296">
            <v>295</v>
          </cell>
        </row>
        <row r="297">
          <cell r="X297" t="str">
            <v>设备租赁音频设备功放常规功放</v>
          </cell>
          <cell r="Y297">
            <v>296</v>
          </cell>
        </row>
        <row r="298">
          <cell r="X298" t="str">
            <v>设备租赁音频设备音频控制台数字调音台（雅马哈）-16路</v>
          </cell>
          <cell r="Y298">
            <v>297</v>
          </cell>
        </row>
        <row r="299">
          <cell r="X299" t="str">
            <v>设备租赁音频设备音频控制台数字调音台（雅马哈）-32路</v>
          </cell>
          <cell r="Y299">
            <v>298</v>
          </cell>
        </row>
        <row r="300">
          <cell r="X300" t="str">
            <v>设备租赁音频设备音频控制台数字调音台（雅马哈）-48路</v>
          </cell>
          <cell r="Y300">
            <v>299</v>
          </cell>
        </row>
        <row r="301">
          <cell r="X301" t="str">
            <v>设备租赁音频设备音频控制台数字调音台（雅马哈）-56路</v>
          </cell>
          <cell r="Y301">
            <v>300</v>
          </cell>
        </row>
        <row r="302">
          <cell r="X302" t="str">
            <v>设备租赁音频设备音频控制台数字调音台 （RAMSA）-32路</v>
          </cell>
          <cell r="Y302">
            <v>301</v>
          </cell>
        </row>
        <row r="303">
          <cell r="X303" t="str">
            <v>设备租赁音频设备音频控制台数字调音台 （RAMSA）-48路</v>
          </cell>
          <cell r="Y303">
            <v>302</v>
          </cell>
        </row>
        <row r="304">
          <cell r="X304" t="str">
            <v>设备租赁音频设备音频控制台数字调音台 （声艺）-24路</v>
          </cell>
          <cell r="Y304">
            <v>303</v>
          </cell>
        </row>
        <row r="305">
          <cell r="X305" t="str">
            <v>设备租赁音频设备音频控制台数字调音台 （美琪）-32路</v>
          </cell>
          <cell r="Y305">
            <v>304</v>
          </cell>
        </row>
        <row r="306">
          <cell r="X306" t="str">
            <v>设备租赁音频设备音频控制台数字调音台（其他品牌）-16路</v>
          </cell>
          <cell r="Y306">
            <v>305</v>
          </cell>
        </row>
        <row r="307">
          <cell r="X307" t="str">
            <v>设备租赁音频设备音频控制台数字调音台（其他品牌）-32路</v>
          </cell>
          <cell r="Y307">
            <v>306</v>
          </cell>
        </row>
        <row r="308">
          <cell r="X308" t="str">
            <v>设备租赁音频设备音频控制台数字调音台（其他品牌）-48路</v>
          </cell>
          <cell r="Y308">
            <v>307</v>
          </cell>
        </row>
        <row r="309">
          <cell r="X309" t="str">
            <v>设备租赁音频设备音箱处理器音箱处理器（Meyersound）</v>
          </cell>
          <cell r="Y309">
            <v>308</v>
          </cell>
        </row>
        <row r="310">
          <cell r="X310" t="str">
            <v>设备租赁音频设备音箱处理器音箱处理器（DBX）</v>
          </cell>
          <cell r="Y310">
            <v>309</v>
          </cell>
        </row>
        <row r="311">
          <cell r="X311" t="str">
            <v>设备租赁音频设备音箱处理器音箱处理器（雅马哈）</v>
          </cell>
          <cell r="Y311">
            <v>310</v>
          </cell>
        </row>
        <row r="312">
          <cell r="X312" t="str">
            <v>设备租赁音频设备音箱处理器音箱处理器（其他品牌）</v>
          </cell>
          <cell r="Y312">
            <v>311</v>
          </cell>
        </row>
        <row r="313">
          <cell r="X313" t="str">
            <v>设备租赁音频设备音箱处理器线性阵列音箱处理器（其他品牌）</v>
          </cell>
          <cell r="Y313">
            <v>312</v>
          </cell>
        </row>
        <row r="314">
          <cell r="X314" t="str">
            <v>设备租赁音频设备音频周边设备信号放大器</v>
          </cell>
          <cell r="Y314">
            <v>313</v>
          </cell>
        </row>
        <row r="315">
          <cell r="X315" t="str">
            <v>设备租赁音频设备音频周边设备立体声分配放大器</v>
          </cell>
          <cell r="Y315">
            <v>314</v>
          </cell>
        </row>
        <row r="316">
          <cell r="X316" t="str">
            <v>设备租赁音频设备音频周边设备天线分配器（森海塞尔）</v>
          </cell>
          <cell r="Y316">
            <v>315</v>
          </cell>
        </row>
        <row r="317">
          <cell r="X317" t="str">
            <v>设备租赁音频设备音频周边设备天线放大器（森海塞尔）</v>
          </cell>
          <cell r="Y317">
            <v>316</v>
          </cell>
        </row>
        <row r="318">
          <cell r="X318" t="str">
            <v>设备租赁音频设备音频周边设备天线放大器（舒尔）</v>
          </cell>
          <cell r="Y318">
            <v>317</v>
          </cell>
        </row>
        <row r="319">
          <cell r="X319" t="str">
            <v>设备租赁音频设备音频周边设备天线放大器（其他品牌）</v>
          </cell>
          <cell r="Y319">
            <v>318</v>
          </cell>
        </row>
        <row r="320">
          <cell r="X320" t="str">
            <v>设备租赁音频设备音频周边设备音频滤波器</v>
          </cell>
          <cell r="Y320">
            <v>319</v>
          </cell>
        </row>
        <row r="321">
          <cell r="X321" t="str">
            <v>设备租赁音频设备音频周边设备播放器</v>
          </cell>
          <cell r="Y321">
            <v>320</v>
          </cell>
        </row>
        <row r="322">
          <cell r="X322" t="str">
            <v>设备租赁音频设备音频周边设备录音器</v>
          </cell>
          <cell r="Y322">
            <v>321</v>
          </cell>
        </row>
        <row r="323">
          <cell r="X323" t="str">
            <v>设备租赁音频设备音频周边设备有线对讲系统</v>
          </cell>
          <cell r="Y323">
            <v>322</v>
          </cell>
        </row>
        <row r="324">
          <cell r="X324" t="str">
            <v>设备租赁音频设备音频周边设备无线对讲系统</v>
          </cell>
          <cell r="Y324">
            <v>323</v>
          </cell>
        </row>
        <row r="325">
          <cell r="X325" t="str">
            <v>设备租赁音频设备音频周边设备对讲机</v>
          </cell>
          <cell r="Y325">
            <v>324</v>
          </cell>
        </row>
        <row r="326">
          <cell r="X326" t="str">
            <v>设备租赁音频设备音频周边设备耳返（森海塞尔）</v>
          </cell>
          <cell r="Y326">
            <v>325</v>
          </cell>
        </row>
        <row r="327">
          <cell r="X327" t="str">
            <v>设备租赁音频设备音频周边设备话筒支架</v>
          </cell>
          <cell r="Y327">
            <v>326</v>
          </cell>
        </row>
        <row r="328">
          <cell r="X328" t="str">
            <v>设备租赁音频设备音频周边设备音箱支架</v>
          </cell>
          <cell r="Y328">
            <v>327</v>
          </cell>
        </row>
        <row r="329">
          <cell r="X329" t="str">
            <v>设备租赁音频设备音频周边设备Intercom主机</v>
          </cell>
          <cell r="Y329">
            <v>328</v>
          </cell>
        </row>
        <row r="330">
          <cell r="X330" t="str">
            <v>设备租赁音频设备音频周边设备Intercom耳机</v>
          </cell>
          <cell r="Y330">
            <v>329</v>
          </cell>
        </row>
        <row r="331">
          <cell r="X331" t="str">
            <v>设备租赁音频设备同传设备博世（BOSCH）中央控制器  DNC-CCU</v>
          </cell>
          <cell r="Y331">
            <v>330</v>
          </cell>
        </row>
        <row r="332">
          <cell r="X332" t="str">
            <v>设备租赁音频设备同传设备红外发射机INT-TX08</v>
          </cell>
          <cell r="Y332">
            <v>331</v>
          </cell>
        </row>
        <row r="333">
          <cell r="X333" t="str">
            <v>设备租赁音频设备同传设备红外接收器</v>
          </cell>
          <cell r="Y333">
            <v>332</v>
          </cell>
        </row>
        <row r="334">
          <cell r="X334" t="str">
            <v>设备租赁音频设备同传设备红外辐射板-LBB4512/00</v>
          </cell>
          <cell r="Y334">
            <v>333</v>
          </cell>
        </row>
        <row r="335">
          <cell r="X335" t="str">
            <v>设备租赁音频设备同传设备译员机-DCN-MICS</v>
          </cell>
          <cell r="Y335">
            <v>334</v>
          </cell>
        </row>
        <row r="336">
          <cell r="X336" t="str">
            <v>设备租赁音频设备同传设备译员耳机-LBB9590/30</v>
          </cell>
          <cell r="Y336">
            <v>335</v>
          </cell>
        </row>
        <row r="337">
          <cell r="X337" t="str">
            <v>设备租赁音频设备同传设备翻译器</v>
          </cell>
          <cell r="Y337">
            <v>336</v>
          </cell>
        </row>
        <row r="338">
          <cell r="X338" t="str">
            <v>设备租赁音频设备同传设备翻译间-1.6*1.6m</v>
          </cell>
          <cell r="Y338">
            <v>337</v>
          </cell>
        </row>
        <row r="339">
          <cell r="X339" t="str">
            <v>设备租赁音频设备同传设备接收机及耳机-LBB4540/04</v>
          </cell>
          <cell r="Y339">
            <v>338</v>
          </cell>
        </row>
        <row r="340">
          <cell r="X340" t="str">
            <v>设备租赁灯光系统基础舞台灯光筒灯 Par36</v>
          </cell>
          <cell r="Y340">
            <v>339</v>
          </cell>
        </row>
        <row r="341">
          <cell r="X341" t="str">
            <v>设备租赁灯光系统基础舞台灯光筒灯 Par64</v>
          </cell>
          <cell r="Y341">
            <v>340</v>
          </cell>
        </row>
        <row r="342">
          <cell r="X342" t="str">
            <v>设备租赁灯光系统基础舞台灯光LED Par灯</v>
          </cell>
          <cell r="Y342">
            <v>341</v>
          </cell>
        </row>
        <row r="343">
          <cell r="X343" t="str">
            <v>设备租赁灯光系统基础舞台灯光ETC Par灯</v>
          </cell>
          <cell r="Y343">
            <v>342</v>
          </cell>
        </row>
        <row r="344">
          <cell r="X344" t="str">
            <v>设备租赁灯光系统基础舞台灯光观众灯-四眼</v>
          </cell>
          <cell r="Y344">
            <v>343</v>
          </cell>
        </row>
        <row r="345">
          <cell r="X345" t="str">
            <v>设备租赁灯光系统基础舞台灯光追光灯-2500W</v>
          </cell>
          <cell r="Y345">
            <v>344</v>
          </cell>
        </row>
        <row r="346">
          <cell r="X346" t="str">
            <v>设备租赁灯光系统基础舞台灯光聚光灯</v>
          </cell>
          <cell r="Y346">
            <v>345</v>
          </cell>
        </row>
        <row r="347">
          <cell r="X347" t="str">
            <v>设备租赁灯光系统基础舞台灯光柔光灯（螺纹灯）-1kw</v>
          </cell>
          <cell r="Y347">
            <v>346</v>
          </cell>
        </row>
        <row r="348">
          <cell r="X348" t="str">
            <v>设备租赁灯光系统基础舞台灯光柔光灯（螺纹灯）-2kw</v>
          </cell>
          <cell r="Y348">
            <v>347</v>
          </cell>
        </row>
        <row r="349">
          <cell r="X349" t="str">
            <v>设备租赁灯光系统基础舞台灯光频闪灯</v>
          </cell>
          <cell r="Y349">
            <v>348</v>
          </cell>
        </row>
        <row r="350">
          <cell r="X350" t="str">
            <v>设备租赁灯光系统基础舞台灯光ETC成像灯</v>
          </cell>
          <cell r="Y350">
            <v>349</v>
          </cell>
        </row>
        <row r="351">
          <cell r="X351" t="str">
            <v>设备租赁灯光系统基础舞台灯光舞台面光灯</v>
          </cell>
          <cell r="Y351">
            <v>350</v>
          </cell>
        </row>
        <row r="352">
          <cell r="X352" t="str">
            <v>设备租赁灯光系统智能灯光电脑摇头光束灯-230W</v>
          </cell>
          <cell r="Y352">
            <v>351</v>
          </cell>
        </row>
        <row r="353">
          <cell r="X353" t="str">
            <v>设备租赁灯光系统智能灯光电脑摇头光束灯-300W</v>
          </cell>
          <cell r="Y353">
            <v>352</v>
          </cell>
        </row>
        <row r="354">
          <cell r="X354" t="str">
            <v>设备租赁灯光系统智能灯光电脑摇头光束灯-330W</v>
          </cell>
          <cell r="Y354">
            <v>353</v>
          </cell>
        </row>
        <row r="355">
          <cell r="X355" t="str">
            <v>设备租赁灯光系统智能灯光电脑摇头光束灯-350W</v>
          </cell>
          <cell r="Y355">
            <v>354</v>
          </cell>
        </row>
        <row r="356">
          <cell r="X356" t="str">
            <v>设备租赁灯光系统智能灯光电脑摇头光束灯-470W</v>
          </cell>
          <cell r="Y356">
            <v>355</v>
          </cell>
        </row>
        <row r="357">
          <cell r="X357" t="str">
            <v>设备租赁灯光系统智能灯光电脑摇头光束灯（ROBE）-1500w beam</v>
          </cell>
          <cell r="Y357">
            <v>356</v>
          </cell>
        </row>
        <row r="358">
          <cell r="X358" t="str">
            <v>设备租赁灯光系统智能灯光电脑摇头光束灯（ROBE）-300w beam</v>
          </cell>
          <cell r="Y358">
            <v>357</v>
          </cell>
        </row>
        <row r="359">
          <cell r="X359" t="str">
            <v>设备租赁灯光系统智能灯光电脑摇头光束灯-其他</v>
          </cell>
          <cell r="Y359">
            <v>358</v>
          </cell>
        </row>
        <row r="360">
          <cell r="X360" t="str">
            <v>设备租赁灯光系统智能灯光电脑摇头染色灯（ROBE）-1200 Wash</v>
          </cell>
          <cell r="Y360">
            <v>359</v>
          </cell>
        </row>
        <row r="361">
          <cell r="X361" t="str">
            <v>设备租赁灯光系统智能灯光电脑摇头染色灯（VARI*LITE）-3000 Wash</v>
          </cell>
          <cell r="Y361">
            <v>360</v>
          </cell>
        </row>
        <row r="362">
          <cell r="X362" t="str">
            <v>设备租赁灯光系统智能灯光电脑摇头染色灯（FINE）-1200w</v>
          </cell>
          <cell r="Y362">
            <v>361</v>
          </cell>
        </row>
        <row r="363">
          <cell r="X363" t="str">
            <v>设备租赁灯光系统智能灯光电脑摇头染色灯（其他品牌）</v>
          </cell>
          <cell r="Y363">
            <v>362</v>
          </cell>
        </row>
        <row r="364">
          <cell r="X364" t="str">
            <v>设备租赁灯光系统智能灯光电脑摇头图案灯（ROBE）-1500 Spot</v>
          </cell>
          <cell r="Y364">
            <v>363</v>
          </cell>
        </row>
        <row r="365">
          <cell r="X365" t="str">
            <v>设备租赁灯光系统智能灯光电脑摇头图案灯（其他品牌）</v>
          </cell>
          <cell r="Y365">
            <v>364</v>
          </cell>
        </row>
        <row r="366">
          <cell r="X366" t="str">
            <v>设备租赁灯光系统智能灯光三合一电脑灯</v>
          </cell>
          <cell r="Y366">
            <v>365</v>
          </cell>
        </row>
        <row r="367">
          <cell r="X367" t="str">
            <v>设备租赁灯光系统智能灯光LED摇头灯（其他品牌）</v>
          </cell>
          <cell r="Y367">
            <v>366</v>
          </cell>
        </row>
        <row r="368">
          <cell r="X368" t="str">
            <v>设备租赁灯光系统智能灯光爱图仕600d</v>
          </cell>
          <cell r="Y368">
            <v>367</v>
          </cell>
        </row>
        <row r="369">
          <cell r="X369" t="str">
            <v>设备租赁灯光系统智能灯光爱图仕300d</v>
          </cell>
          <cell r="Y369">
            <v>368</v>
          </cell>
        </row>
        <row r="370">
          <cell r="X370" t="str">
            <v>设备租赁灯光系统智能灯光切割灯-1400w</v>
          </cell>
          <cell r="Y370">
            <v>369</v>
          </cell>
        </row>
        <row r="371">
          <cell r="X371" t="str">
            <v>设备租赁灯光系统灯光控制台灯光控制台（AVOLITES PEARL）2010 Controller</v>
          </cell>
          <cell r="Y371">
            <v>370</v>
          </cell>
        </row>
        <row r="372">
          <cell r="X372" t="str">
            <v>设备租赁灯光系统灯光控制台灯光控制台（AVOLITES PEARL）-其它型号</v>
          </cell>
          <cell r="Y372">
            <v>371</v>
          </cell>
        </row>
        <row r="373">
          <cell r="X373" t="str">
            <v>设备租赁灯光系统灯光控制台灯光控制台（飞猪）-其它型号</v>
          </cell>
          <cell r="Y373">
            <v>372</v>
          </cell>
        </row>
        <row r="374">
          <cell r="X374" t="str">
            <v>设备租赁灯光系统灯光控制台灯光控制台（MA Grand）-MA grandMA2 Light Console 调光台</v>
          </cell>
          <cell r="Y374">
            <v>373</v>
          </cell>
        </row>
        <row r="375">
          <cell r="X375" t="str">
            <v>设备租赁灯光系统灯光控制台灯光控制台（MA Grand）-其他型号</v>
          </cell>
          <cell r="Y375">
            <v>374</v>
          </cell>
        </row>
        <row r="376">
          <cell r="X376" t="str">
            <v>设备租赁灯光系统灯光控制台灯光控制台（其他品牌）</v>
          </cell>
          <cell r="Y376">
            <v>375</v>
          </cell>
        </row>
        <row r="377">
          <cell r="X377" t="str">
            <v>设备租赁灯光系统硅箱12路可控硅箱</v>
          </cell>
          <cell r="Y377">
            <v>376</v>
          </cell>
        </row>
        <row r="378">
          <cell r="X378" t="str">
            <v>设备租赁灯光系统硅箱24路可控硅箱</v>
          </cell>
          <cell r="Y378">
            <v>377</v>
          </cell>
        </row>
        <row r="379">
          <cell r="X379" t="str">
            <v>设备租赁灯光系统硅箱36路可控硅箱</v>
          </cell>
          <cell r="Y379">
            <v>378</v>
          </cell>
        </row>
        <row r="380">
          <cell r="X380" t="str">
            <v>设备租赁灯光系统硅箱其他硅箱</v>
          </cell>
          <cell r="Y380">
            <v>379</v>
          </cell>
        </row>
        <row r="381">
          <cell r="X381" t="str">
            <v>设备租赁灯光系统灯光周边设备信号分配放大器-DMX分配器</v>
          </cell>
          <cell r="Y381">
            <v>380</v>
          </cell>
        </row>
        <row r="382">
          <cell r="X382" t="str">
            <v>设备租赁灯光系统灯光周边设备信号分配放大器（其他品牌）</v>
          </cell>
          <cell r="Y382">
            <v>381</v>
          </cell>
        </row>
        <row r="383">
          <cell r="X383" t="str">
            <v>设备租赁灯光系统灯光周边设备LOGO灯片（单色）</v>
          </cell>
          <cell r="Y383">
            <v>382</v>
          </cell>
        </row>
        <row r="384">
          <cell r="X384" t="str">
            <v>设备租赁灯光系统灯光周边设备LOGO灯片（彩色）</v>
          </cell>
          <cell r="Y384">
            <v>383</v>
          </cell>
        </row>
        <row r="385">
          <cell r="X385" t="str">
            <v>设备租赁灯光系统灯光周边设备吊装葫芦（手动）1.0T</v>
          </cell>
          <cell r="Y385">
            <v>384</v>
          </cell>
        </row>
        <row r="386">
          <cell r="X386" t="str">
            <v>设备租赁灯光系统灯光周边设备吊装葫芦（手动）2.0T</v>
          </cell>
          <cell r="Y386">
            <v>385</v>
          </cell>
        </row>
        <row r="387">
          <cell r="X387" t="str">
            <v>设备租赁灯光系统灯光周边设备吊装葫芦（手动）其他</v>
          </cell>
          <cell r="Y387">
            <v>386</v>
          </cell>
        </row>
        <row r="388">
          <cell r="X388" t="str">
            <v>设备租赁灯光系统灯光周边设备吊装葫芦（电动）1.0T</v>
          </cell>
          <cell r="Y388">
            <v>387</v>
          </cell>
        </row>
        <row r="389">
          <cell r="X389" t="str">
            <v>设备租赁灯光系统灯光周边设备吊装葫芦（电动）2.0T</v>
          </cell>
          <cell r="Y389">
            <v>388</v>
          </cell>
        </row>
        <row r="390">
          <cell r="X390" t="str">
            <v>设备租赁灯光系统灯光周边设备电动葫芦控制器-8路</v>
          </cell>
          <cell r="Y390">
            <v>389</v>
          </cell>
        </row>
        <row r="391">
          <cell r="X391" t="str">
            <v>设备租赁舞台特效设备舞台常规特效设备烟雾机</v>
          </cell>
          <cell r="Y391">
            <v>390</v>
          </cell>
        </row>
        <row r="392">
          <cell r="X392" t="str">
            <v>设备租赁舞台特效设备舞台常规特效设备二氧化碳气柱</v>
          </cell>
          <cell r="Y392">
            <v>391</v>
          </cell>
        </row>
        <row r="393">
          <cell r="X393" t="str">
            <v>设备租赁其他周边设备数控系统电动升降系统-1ton/辅助结构</v>
          </cell>
          <cell r="Y393">
            <v>392</v>
          </cell>
        </row>
        <row r="394">
          <cell r="X394" t="str">
            <v>设备租赁其他周边设备常规架体Truss 架 200*200MM</v>
          </cell>
          <cell r="Y394">
            <v>393</v>
          </cell>
        </row>
        <row r="395">
          <cell r="X395" t="str">
            <v>设备租赁其他周边设备常规架体Truss 架 300*300MM</v>
          </cell>
          <cell r="Y395">
            <v>394</v>
          </cell>
        </row>
        <row r="396">
          <cell r="X396" t="str">
            <v>设备租赁其他周边设备常规架体Truss 架 300*400MM</v>
          </cell>
          <cell r="Y396">
            <v>395</v>
          </cell>
        </row>
        <row r="397">
          <cell r="X397" t="str">
            <v>设备租赁其他周边设备常规架体Truss 架 400*400MM</v>
          </cell>
          <cell r="Y397">
            <v>396</v>
          </cell>
        </row>
        <row r="398">
          <cell r="X398" t="str">
            <v>设备租赁其他周边设备常规架体Truss 架 400*600MM</v>
          </cell>
          <cell r="Y398">
            <v>397</v>
          </cell>
        </row>
        <row r="399">
          <cell r="X399" t="str">
            <v>设备租赁其他周边设备常规架体雷亚架</v>
          </cell>
          <cell r="Y399">
            <v>398</v>
          </cell>
        </row>
        <row r="400">
          <cell r="X400" t="str">
            <v>设备租赁其他周边设备常规架体T型灯光架</v>
          </cell>
          <cell r="Y400">
            <v>399</v>
          </cell>
        </row>
        <row r="401">
          <cell r="X401" t="str">
            <v>设备租赁其他周边设备常规架体手摇灯光架</v>
          </cell>
          <cell r="Y401">
            <v>400</v>
          </cell>
        </row>
        <row r="402">
          <cell r="X402" t="str">
            <v>设备租赁其他周边设备电脑IPAD</v>
          </cell>
          <cell r="Y402">
            <v>401</v>
          </cell>
        </row>
        <row r="403">
          <cell r="X403" t="str">
            <v>设备租赁其他周边设备电脑笔记本电脑 NoteBook</v>
          </cell>
          <cell r="Y403">
            <v>402</v>
          </cell>
        </row>
        <row r="404">
          <cell r="X404" t="str">
            <v>设备租赁其他周边设备电脑笔记本电脑 Macbook</v>
          </cell>
          <cell r="Y404">
            <v>403</v>
          </cell>
        </row>
        <row r="405">
          <cell r="X405" t="str">
            <v>设备租赁其他周边设备电脑一体机</v>
          </cell>
          <cell r="Y405">
            <v>404</v>
          </cell>
        </row>
        <row r="406">
          <cell r="X406" t="str">
            <v>设备租赁其他周边设备手机其他手机</v>
          </cell>
          <cell r="Y406">
            <v>405</v>
          </cell>
        </row>
        <row r="407">
          <cell r="X407" t="str">
            <v>设备租赁其他周边设备打印机黑白激光打印机</v>
          </cell>
          <cell r="Y407">
            <v>406</v>
          </cell>
        </row>
        <row r="408">
          <cell r="X408" t="str">
            <v>设备租赁其他周边设备打印机彩色打印机</v>
          </cell>
          <cell r="Y408">
            <v>407</v>
          </cell>
        </row>
        <row r="409">
          <cell r="X409" t="str">
            <v>设备租赁其他周边设备打印机照片打印机</v>
          </cell>
          <cell r="Y409">
            <v>408</v>
          </cell>
        </row>
        <row r="410">
          <cell r="X410" t="str">
            <v>设备租赁其他周边设备网络设备4G网络设备</v>
          </cell>
          <cell r="Y410">
            <v>409</v>
          </cell>
        </row>
        <row r="411">
          <cell r="X411" t="str">
            <v>设备租赁其他周边设备网络设备上网卡</v>
          </cell>
          <cell r="Y411">
            <v>410</v>
          </cell>
        </row>
        <row r="412">
          <cell r="X412" t="str">
            <v>设备租赁其他周边设备电力设备电源机柜 Power Box</v>
          </cell>
          <cell r="Y412">
            <v>411</v>
          </cell>
        </row>
        <row r="413">
          <cell r="X413" t="str">
            <v>设备租赁其他周边设备配电箱配电箱（200A）</v>
          </cell>
          <cell r="Y413">
            <v>412</v>
          </cell>
        </row>
        <row r="414">
          <cell r="X414" t="str">
            <v>设备租赁其他周边设备配电箱配电箱（400A）</v>
          </cell>
          <cell r="Y414">
            <v>413</v>
          </cell>
        </row>
        <row r="415">
          <cell r="X415" t="str">
            <v>设备租赁其他周边设备配电箱配电箱（其他）</v>
          </cell>
          <cell r="Y415">
            <v>414</v>
          </cell>
        </row>
        <row r="416">
          <cell r="X416" t="str">
            <v>设备租赁其他周边设备电线耗材国标10平方电缆</v>
          </cell>
          <cell r="Y416">
            <v>415</v>
          </cell>
        </row>
        <row r="417">
          <cell r="X417" t="str">
            <v>设备租赁其他周边设备电线耗材国标16平方电缆</v>
          </cell>
          <cell r="Y417">
            <v>416</v>
          </cell>
        </row>
        <row r="418">
          <cell r="X418" t="str">
            <v>设备租赁其他周边设备电线耗材国标25平方电缆</v>
          </cell>
          <cell r="Y418">
            <v>417</v>
          </cell>
        </row>
        <row r="419">
          <cell r="X419" t="str">
            <v>设备租赁其他周边设备电线耗材国标50平方电缆</v>
          </cell>
          <cell r="Y419">
            <v>418</v>
          </cell>
        </row>
        <row r="420">
          <cell r="X420" t="str">
            <v>设备租赁其他周边设备电线耗材国标70平方电缆</v>
          </cell>
          <cell r="Y420">
            <v>419</v>
          </cell>
        </row>
        <row r="421">
          <cell r="X421" t="str">
            <v>设备租赁其他周边设备电线耗材国标95平方电缆</v>
          </cell>
          <cell r="Y421">
            <v>420</v>
          </cell>
        </row>
        <row r="422">
          <cell r="X422" t="str">
            <v>设备租赁其他周边设备电线耗材过桥板 电缆过线板</v>
          </cell>
          <cell r="Y422">
            <v>421</v>
          </cell>
        </row>
        <row r="423">
          <cell r="X423" t="str">
            <v>设备租赁其他周边设备电线耗材五孔面板</v>
          </cell>
          <cell r="Y423">
            <v>422</v>
          </cell>
        </row>
        <row r="424">
          <cell r="X424" t="str">
            <v>设备租赁其他周边设备电线耗材多功能插线板</v>
          </cell>
          <cell r="Y424">
            <v>423</v>
          </cell>
        </row>
        <row r="425">
          <cell r="X425" t="str">
            <v>设备租赁其他周边设备电线耗材公牛多项插排</v>
          </cell>
          <cell r="Y425">
            <v>424</v>
          </cell>
        </row>
        <row r="426">
          <cell r="X426" t="str">
            <v>设备租赁其他常规设备采集卡画面采集</v>
          </cell>
          <cell r="Y426">
            <v>425</v>
          </cell>
        </row>
        <row r="427">
          <cell r="X427" t="str">
            <v>设备租赁其他常规设备采集卡声音采集</v>
          </cell>
          <cell r="Y427">
            <v>426</v>
          </cell>
        </row>
        <row r="428">
          <cell r="X428" t="str">
            <v>设备租赁其他常规设备翻页提示器高端远距离翻页器</v>
          </cell>
          <cell r="Y428">
            <v>427</v>
          </cell>
        </row>
        <row r="429">
          <cell r="X429" t="str">
            <v>设备租赁其他常规设备翻页提示器专业提示翻页器（一托二）</v>
          </cell>
          <cell r="Y429">
            <v>428</v>
          </cell>
        </row>
        <row r="430">
          <cell r="X430" t="str">
            <v>设备租赁其他常规设备翻页提示器专业提示翻页器（一托四）</v>
          </cell>
          <cell r="Y430">
            <v>429</v>
          </cell>
        </row>
        <row r="431">
          <cell r="X431" t="str">
            <v>设备租赁其他常规设备翻页提示器普通翻页提示器</v>
          </cell>
          <cell r="Y431">
            <v>430</v>
          </cell>
        </row>
        <row r="432">
          <cell r="X432" t="str">
            <v>直播导摄视频设备切换台SNELL-Kahuna 9600（60P）</v>
          </cell>
          <cell r="Y432">
            <v>431</v>
          </cell>
        </row>
        <row r="433">
          <cell r="X433" t="str">
            <v>直播导摄视频设备切换台SNELL-Kahuna 6400-6U CTO（60P）</v>
          </cell>
          <cell r="Y433">
            <v>432</v>
          </cell>
        </row>
        <row r="434">
          <cell r="X434" t="str">
            <v>直播导摄视频设备切换台BMD-ATEM 2ME（50I）</v>
          </cell>
          <cell r="Y434">
            <v>433</v>
          </cell>
        </row>
        <row r="435">
          <cell r="X435" t="str">
            <v>直播导摄视频设备切换台BMD-ATEM 1ME（50I）</v>
          </cell>
          <cell r="Y435">
            <v>434</v>
          </cell>
        </row>
        <row r="436">
          <cell r="X436" t="str">
            <v>直播导摄视频设备字幕机DAYANG（大洋）-D3-CGLIVE-HD/3D PRO （60P）</v>
          </cell>
          <cell r="Y436">
            <v>435</v>
          </cell>
        </row>
        <row r="437">
          <cell r="X437" t="str">
            <v>直播导摄视频设备字幕机新奥特-国产 1920 1080 50i 1920 1080 50p</v>
          </cell>
          <cell r="Y437">
            <v>436</v>
          </cell>
        </row>
        <row r="438">
          <cell r="X438" t="str">
            <v>直播导摄视频设备监视器SONY（索尼）-LAM-A240</v>
          </cell>
          <cell r="Y438">
            <v>437</v>
          </cell>
        </row>
        <row r="439">
          <cell r="X439" t="str">
            <v>直播导摄视频设备监视器SONY（索尼）-LAM-A170</v>
          </cell>
          <cell r="Y439">
            <v>438</v>
          </cell>
        </row>
        <row r="440">
          <cell r="X440" t="str">
            <v>直播导摄视频设备监视器SONY（索尼）-SmallHD 502</v>
          </cell>
          <cell r="Y440">
            <v>439</v>
          </cell>
        </row>
        <row r="441">
          <cell r="X441" t="str">
            <v>直播导摄视频设备在线包装系统</v>
          </cell>
          <cell r="Y441">
            <v>440</v>
          </cell>
        </row>
        <row r="442">
          <cell r="X442" t="str">
            <v>直播导摄视频设备视频分配器</v>
          </cell>
          <cell r="Y442">
            <v>441</v>
          </cell>
        </row>
        <row r="443">
          <cell r="X443" t="str">
            <v>直播导摄传输设备高清网络编码机elemental</v>
          </cell>
          <cell r="Y443">
            <v>442</v>
          </cell>
        </row>
        <row r="444">
          <cell r="X444" t="str">
            <v>直播导摄传输设备服务器多平台分发系统服务器机房（国内）</v>
          </cell>
          <cell r="Y444">
            <v>443</v>
          </cell>
        </row>
        <row r="445">
          <cell r="X445" t="str">
            <v>直播导摄传输设备无线图传</v>
          </cell>
          <cell r="Y445">
            <v>444</v>
          </cell>
        </row>
        <row r="446">
          <cell r="X446" t="str">
            <v>直播导摄传输设备8通道编码服务器Arc-Video-Live-6608</v>
          </cell>
          <cell r="Y446">
            <v>445</v>
          </cell>
        </row>
        <row r="447">
          <cell r="X447" t="str">
            <v>直播导摄传输设备视频传输设备LiveU 500</v>
          </cell>
          <cell r="Y447">
            <v>446</v>
          </cell>
        </row>
        <row r="448">
          <cell r="X448" t="str">
            <v>直播导摄摄像设备摄像机DV</v>
          </cell>
          <cell r="Y448">
            <v>447</v>
          </cell>
        </row>
        <row r="449">
          <cell r="X449" t="str">
            <v>直播导摄摄像设备摄像机专业Betacam</v>
          </cell>
          <cell r="Y449">
            <v>448</v>
          </cell>
        </row>
        <row r="450">
          <cell r="X450" t="str">
            <v>直播导摄摄像设备摄像机高清HD演播室</v>
          </cell>
          <cell r="Y450">
            <v>449</v>
          </cell>
        </row>
        <row r="451">
          <cell r="X451" t="str">
            <v>直播导摄摄像设备EFP讯道摄像机SONY高清</v>
          </cell>
          <cell r="Y451">
            <v>450</v>
          </cell>
        </row>
        <row r="452">
          <cell r="X452" t="str">
            <v>直播导摄摄像设备footage摄像机镜头SONY 广角</v>
          </cell>
          <cell r="Y452">
            <v>451</v>
          </cell>
        </row>
        <row r="453">
          <cell r="X453" t="str">
            <v>直播导摄摄像设备其他摄像机镜头高清广角镜头</v>
          </cell>
          <cell r="Y453">
            <v>452</v>
          </cell>
        </row>
        <row r="454">
          <cell r="X454" t="str">
            <v>直播导摄摄像设备其他摄像机镜头1.2倍广角镜头</v>
          </cell>
          <cell r="Y454">
            <v>453</v>
          </cell>
        </row>
        <row r="455">
          <cell r="X455" t="str">
            <v>直播导摄摄像设备其他摄像机镜头4-6倍长焦镜头</v>
          </cell>
          <cell r="Y455">
            <v>454</v>
          </cell>
        </row>
        <row r="456">
          <cell r="X456" t="str">
            <v>直播导摄摄像设备其他摄像机镜头7倍长焦镜头</v>
          </cell>
          <cell r="Y456">
            <v>455</v>
          </cell>
        </row>
        <row r="457">
          <cell r="X457" t="str">
            <v>直播导摄摄像设备其他摄像机镜头40倍长焦镜头</v>
          </cell>
          <cell r="Y457">
            <v>456</v>
          </cell>
        </row>
        <row r="458">
          <cell r="X458" t="str">
            <v>直播导摄摄像设备单反照相机佳能 5D4</v>
          </cell>
          <cell r="Y458">
            <v>457</v>
          </cell>
        </row>
        <row r="459">
          <cell r="X459" t="str">
            <v>直播导摄摄像设备高清录像机其他品牌</v>
          </cell>
          <cell r="Y459">
            <v>458</v>
          </cell>
        </row>
        <row r="460">
          <cell r="X460" t="str">
            <v>直播导摄摄像设备高清录像机ATOMOS-ShoGun Stuido （60P）</v>
          </cell>
          <cell r="Y460">
            <v>459</v>
          </cell>
        </row>
        <row r="461">
          <cell r="X461" t="str">
            <v>直播导摄摄像设备高清录像机AJA（固态硬盘）</v>
          </cell>
          <cell r="Y461">
            <v>460</v>
          </cell>
        </row>
        <row r="462">
          <cell r="X462" t="str">
            <v>直播导摄摄像设备讯道机SONY（索尼）-HDC2580 （60P）</v>
          </cell>
          <cell r="Y462">
            <v>461</v>
          </cell>
        </row>
        <row r="463">
          <cell r="X463" t="str">
            <v>直播导摄摄像设备高清切换台（导播）CCU讯道系统  标清</v>
          </cell>
          <cell r="Y463">
            <v>462</v>
          </cell>
        </row>
        <row r="464">
          <cell r="X464" t="str">
            <v>直播导摄摄像设备高清切换台（导播）CCU讯道系统  高清</v>
          </cell>
          <cell r="Y464">
            <v>463</v>
          </cell>
        </row>
        <row r="465">
          <cell r="X465" t="str">
            <v>直播导摄摄像设备轨道车JIMMY Dolly</v>
          </cell>
          <cell r="Y465">
            <v>464</v>
          </cell>
        </row>
        <row r="466">
          <cell r="X466" t="str">
            <v>直播导摄摄像设备脚架及附件</v>
          </cell>
          <cell r="Y466">
            <v>465</v>
          </cell>
        </row>
        <row r="467">
          <cell r="X467" t="str">
            <v>直播导摄摄像设备摇臂 （6-12米）</v>
          </cell>
          <cell r="Y467">
            <v>466</v>
          </cell>
        </row>
        <row r="468">
          <cell r="X468" t="str">
            <v>直播导摄摄像设备摇臂-12米以上JIMMY JIB</v>
          </cell>
          <cell r="Y468">
            <v>467</v>
          </cell>
        </row>
        <row r="469">
          <cell r="X469" t="str">
            <v>直播导摄摄像设备斯坦尼康稳定器</v>
          </cell>
          <cell r="Y469">
            <v>468</v>
          </cell>
        </row>
        <row r="470">
          <cell r="X470" t="str">
            <v>直播导摄摄像设备摄影摄像滑轨</v>
          </cell>
          <cell r="Y470">
            <v>469</v>
          </cell>
        </row>
        <row r="471">
          <cell r="X471" t="str">
            <v>直播导摄通话设备无线对讲系统分机Clear-com BP-210/HS16</v>
          </cell>
          <cell r="Y471">
            <v>470</v>
          </cell>
        </row>
        <row r="472">
          <cell r="X472" t="str">
            <v>直播导摄通话设备话筒及附件</v>
          </cell>
          <cell r="Y472">
            <v>471</v>
          </cell>
        </row>
        <row r="473">
          <cell r="X473" t="str">
            <v>直播导摄同步及其他电源及电池</v>
          </cell>
          <cell r="Y473">
            <v>472</v>
          </cell>
        </row>
        <row r="474">
          <cell r="X474" t="str">
            <v>直播导摄同步及其他视分板卡</v>
          </cell>
          <cell r="Y474">
            <v>473</v>
          </cell>
        </row>
        <row r="475">
          <cell r="X475" t="str">
            <v>直播导摄延时设备高清视频周边产品Grass Valley T2-pro3</v>
          </cell>
          <cell r="Y475">
            <v>474</v>
          </cell>
        </row>
        <row r="476">
          <cell r="X476" t="str">
            <v>直播导摄网络场馆网络改造</v>
          </cell>
          <cell r="Y476">
            <v>475</v>
          </cell>
        </row>
        <row r="477">
          <cell r="X477" t="str">
            <v>直播导摄网络移动网络4G背包</v>
          </cell>
          <cell r="Y477">
            <v>476</v>
          </cell>
        </row>
        <row r="478">
          <cell r="X478" t="str">
            <v>直播导摄网络云端服务器租赁</v>
          </cell>
          <cell r="Y478">
            <v>477</v>
          </cell>
        </row>
        <row r="479">
          <cell r="X479" t="str">
            <v>直播导摄网络推流服务器租赁</v>
          </cell>
          <cell r="Y479">
            <v>478</v>
          </cell>
        </row>
        <row r="480">
          <cell r="X480" t="str">
            <v>直播导摄网络推流编码机</v>
          </cell>
          <cell r="Y480">
            <v>479</v>
          </cell>
        </row>
        <row r="481">
          <cell r="X481" t="str">
            <v>直播导摄网络网络信源</v>
          </cell>
          <cell r="Y481">
            <v>480</v>
          </cell>
        </row>
        <row r="482">
          <cell r="X482" t="str">
            <v>直播导摄网络网络传输系统</v>
          </cell>
          <cell r="Y482">
            <v>481</v>
          </cell>
        </row>
        <row r="483">
          <cell r="X483" t="str">
            <v>直播导摄网络无线网络系统</v>
          </cell>
          <cell r="Y483">
            <v>482</v>
          </cell>
        </row>
        <row r="484">
          <cell r="X484" t="str">
            <v>直播导摄网络网线及其他</v>
          </cell>
          <cell r="Y484">
            <v>483</v>
          </cell>
        </row>
        <row r="485">
          <cell r="X485" t="str">
            <v>直播导摄网络路由器</v>
          </cell>
          <cell r="Y485">
            <v>484</v>
          </cell>
        </row>
        <row r="486">
          <cell r="X486" t="str">
            <v>直播导摄网络交换机</v>
          </cell>
          <cell r="Y486">
            <v>485</v>
          </cell>
        </row>
        <row r="487">
          <cell r="X487" t="str">
            <v>直播导摄网络DVI分配器</v>
          </cell>
          <cell r="Y487">
            <v>486</v>
          </cell>
        </row>
        <row r="488">
          <cell r="X488" t="str">
            <v>直播导摄网络AC</v>
          </cell>
          <cell r="Y488">
            <v>487</v>
          </cell>
        </row>
        <row r="489">
          <cell r="X489" t="str">
            <v>直播导摄网络POE交换机</v>
          </cell>
          <cell r="Y489">
            <v>488</v>
          </cell>
        </row>
        <row r="490">
          <cell r="X490" t="str">
            <v>直播导摄网络AP</v>
          </cell>
          <cell r="Y490">
            <v>489</v>
          </cell>
        </row>
        <row r="491">
          <cell r="X491" t="str">
            <v>直播导摄网络监控器</v>
          </cell>
          <cell r="Y491">
            <v>490</v>
          </cell>
        </row>
        <row r="492">
          <cell r="X492" t="str">
            <v>直播导摄网络不间断电源</v>
          </cell>
          <cell r="Y492">
            <v>491</v>
          </cell>
        </row>
        <row r="493">
          <cell r="X493" t="str">
            <v>直播导摄导摄人员编导高级直播编导（scriptwriter）</v>
          </cell>
          <cell r="Y493">
            <v>492</v>
          </cell>
        </row>
        <row r="494">
          <cell r="X494" t="str">
            <v>直播导摄导摄人员编导中级直播编导（tscriptwriter）</v>
          </cell>
          <cell r="Y494">
            <v>493</v>
          </cell>
        </row>
        <row r="495">
          <cell r="X495" t="str">
            <v>直播导摄导摄人员导播高级导播（program director）</v>
          </cell>
          <cell r="Y495">
            <v>494</v>
          </cell>
        </row>
        <row r="496">
          <cell r="X496" t="str">
            <v>直播导摄导摄人员导播中级导播（program director）</v>
          </cell>
          <cell r="Y496">
            <v>495</v>
          </cell>
        </row>
        <row r="497">
          <cell r="X497" t="str">
            <v>直播导摄导摄人员导播导播助理/直播流程助理</v>
          </cell>
          <cell r="Y497">
            <v>496</v>
          </cell>
        </row>
        <row r="498">
          <cell r="X498" t="str">
            <v>直播导摄导摄人员直播包装制作人员字幕制作（made）</v>
          </cell>
          <cell r="Y498">
            <v>497</v>
          </cell>
        </row>
        <row r="499">
          <cell r="X499" t="str">
            <v>直播导摄导摄人员网络分发人员分发统筹（plan）</v>
          </cell>
          <cell r="Y499">
            <v>498</v>
          </cell>
        </row>
        <row r="500">
          <cell r="X500" t="str">
            <v>直播导摄导摄人员网络分发人员分发工程师（engineer）</v>
          </cell>
          <cell r="Y500">
            <v>499</v>
          </cell>
        </row>
        <row r="501">
          <cell r="X501" t="str">
            <v>直播导摄导摄人员高级技术人员字幕技术员（profits）</v>
          </cell>
          <cell r="Y501">
            <v>500</v>
          </cell>
        </row>
        <row r="502">
          <cell r="X502" t="str">
            <v>直播导摄导摄人员高级技术人员延时技术（delayed）</v>
          </cell>
          <cell r="Y502">
            <v>501</v>
          </cell>
        </row>
        <row r="503">
          <cell r="X503" t="str">
            <v>直播导摄导摄人员高级技术人员其他技术人员</v>
          </cell>
          <cell r="Y503">
            <v>502</v>
          </cell>
        </row>
        <row r="504">
          <cell r="X504" t="str">
            <v>直播导摄导摄人员技术保障人员高级EFP技术（technology）</v>
          </cell>
          <cell r="Y504">
            <v>503</v>
          </cell>
        </row>
        <row r="505">
          <cell r="X505" t="str">
            <v>直播导摄导摄人员技术工程师虚拟包装系统工程师</v>
          </cell>
          <cell r="Y505">
            <v>504</v>
          </cell>
        </row>
        <row r="506">
          <cell r="X506" t="str">
            <v>直播导摄导摄人员技术工程师播控工程师</v>
          </cell>
          <cell r="Y506">
            <v>505</v>
          </cell>
        </row>
        <row r="507">
          <cell r="X507" t="str">
            <v>直播导摄导摄人员技术工程师EVS 操作员</v>
          </cell>
          <cell r="Y507">
            <v>506</v>
          </cell>
        </row>
        <row r="508">
          <cell r="X508" t="str">
            <v>直播导摄导摄人员摄像人员摄像师（Video）</v>
          </cell>
          <cell r="Y508">
            <v>507</v>
          </cell>
        </row>
        <row r="509">
          <cell r="X509" t="str">
            <v>直播导摄导摄人员摄像人员摇臂摄像师（Camera）</v>
          </cell>
          <cell r="Y509">
            <v>508</v>
          </cell>
        </row>
        <row r="510">
          <cell r="X510" t="str">
            <v>直播导摄导摄人员摄像人员斯坦尼康摄像师（Camera）</v>
          </cell>
          <cell r="Y510">
            <v>509</v>
          </cell>
        </row>
        <row r="511">
          <cell r="X511" t="str">
            <v>直播导摄导摄人员摄像人员摄影师（camera）</v>
          </cell>
          <cell r="Y511">
            <v>510</v>
          </cell>
        </row>
        <row r="512">
          <cell r="X512" t="str">
            <v>直播导摄导摄人员摄像人员其他特殊器材摄像师</v>
          </cell>
          <cell r="Y512">
            <v>511</v>
          </cell>
        </row>
        <row r="513">
          <cell r="X513" t="str">
            <v>直播导摄后期制作中级花絮片制作</v>
          </cell>
          <cell r="Y513">
            <v>512</v>
          </cell>
        </row>
        <row r="514">
          <cell r="X514" t="str">
            <v>直播导摄后期制作高级花絮片制作</v>
          </cell>
          <cell r="Y514">
            <v>513</v>
          </cell>
        </row>
        <row r="515">
          <cell r="X515" t="str">
            <v>直播导摄后期制作现场剪辑</v>
          </cell>
          <cell r="Y515">
            <v>514</v>
          </cell>
        </row>
        <row r="516">
          <cell r="X516" t="str">
            <v>设计制作创意设计制作视频制作实拍类</v>
          </cell>
          <cell r="Y516">
            <v>515</v>
          </cell>
        </row>
        <row r="517">
          <cell r="X517" t="str">
            <v>设计制作创意设计制作视频制作创意剪辑类</v>
          </cell>
          <cell r="Y517">
            <v>516</v>
          </cell>
        </row>
        <row r="518">
          <cell r="X518" t="str">
            <v>设计制作创意设计制作视频制作简单动画类</v>
          </cell>
          <cell r="Y518">
            <v>517</v>
          </cell>
        </row>
        <row r="519">
          <cell r="X519" t="str">
            <v>设计制作创意设计制作视频制作现场背景音乐剪辑</v>
          </cell>
          <cell r="Y519">
            <v>518</v>
          </cell>
        </row>
        <row r="520">
          <cell r="X520" t="str">
            <v>设计制作创意设计制作视频制作现场背景视频剪辑</v>
          </cell>
          <cell r="Y520">
            <v>519</v>
          </cell>
        </row>
        <row r="521">
          <cell r="X521" t="str">
            <v>设计制作创意设计制作视频制作现场花絮剪辑</v>
          </cell>
          <cell r="Y521">
            <v>520</v>
          </cell>
        </row>
        <row r="522">
          <cell r="X522" t="str">
            <v>设计制作创意设计制作H5制作常规H5-首页</v>
          </cell>
          <cell r="Y522">
            <v>521</v>
          </cell>
        </row>
        <row r="523">
          <cell r="X523" t="str">
            <v>设计制作创意设计制作H5制作常规H5-内页</v>
          </cell>
          <cell r="Y523">
            <v>522</v>
          </cell>
        </row>
        <row r="524">
          <cell r="X524" t="str">
            <v>设计制作创意设计制作H5制作创意H5-核心页面</v>
          </cell>
          <cell r="Y524">
            <v>523</v>
          </cell>
        </row>
        <row r="525">
          <cell r="X525" t="str">
            <v>设计制作创意设计制作H5制作创意H5-延展页面</v>
          </cell>
          <cell r="Y525">
            <v>524</v>
          </cell>
        </row>
        <row r="526">
          <cell r="X526" t="str">
            <v>设计制作创意设计制作PPT制作页面美化</v>
          </cell>
          <cell r="Y526">
            <v>525</v>
          </cell>
        </row>
        <row r="527">
          <cell r="X527" t="str">
            <v>设计制作创意设计制作PPT制作动画效果</v>
          </cell>
          <cell r="Y527">
            <v>526</v>
          </cell>
        </row>
        <row r="528">
          <cell r="X528" t="str">
            <v>设计制作创意设计制作Keynote制作页面美化</v>
          </cell>
          <cell r="Y528">
            <v>527</v>
          </cell>
        </row>
        <row r="529">
          <cell r="X529" t="str">
            <v>设计制作创意设计制作Keynote制作动画效果</v>
          </cell>
          <cell r="Y529">
            <v>528</v>
          </cell>
        </row>
        <row r="530">
          <cell r="X530" t="str">
            <v>设计制作创意设计制作签到系统签到系统 - 二维码</v>
          </cell>
          <cell r="Y530">
            <v>529</v>
          </cell>
        </row>
        <row r="531">
          <cell r="X531" t="str">
            <v>设计制作创意设计制作签到系统签到系统 - 其他签到</v>
          </cell>
          <cell r="Y531">
            <v>530</v>
          </cell>
        </row>
        <row r="532">
          <cell r="X532" t="str">
            <v>设计制作创意设计制作抽奖系统抽奖系统</v>
          </cell>
          <cell r="Y532">
            <v>531</v>
          </cell>
        </row>
        <row r="533">
          <cell r="X533" t="str">
            <v>视频制作视频制作脚本创意前期视频创意</v>
          </cell>
          <cell r="Y533">
            <v>532</v>
          </cell>
        </row>
        <row r="534">
          <cell r="X534" t="str">
            <v>视频制作视频制作简单二维动画制作</v>
          </cell>
          <cell r="Y534">
            <v>533</v>
          </cell>
        </row>
        <row r="535">
          <cell r="X535" t="str">
            <v>视频制作视频制作后期合成</v>
          </cell>
          <cell r="Y535">
            <v>534</v>
          </cell>
        </row>
        <row r="536">
          <cell r="X536" t="str">
            <v>视频制作视频制作剪辑后期剪辑成片</v>
          </cell>
          <cell r="Y536">
            <v>535</v>
          </cell>
        </row>
        <row r="537">
          <cell r="X537" t="str">
            <v>视频制作视频制作音乐版权购买及混音后期音乐编辑</v>
          </cell>
          <cell r="Y537">
            <v>536</v>
          </cell>
        </row>
        <row r="538">
          <cell r="X538" t="str">
            <v>视频制作视频制作字幕后期字幕编辑</v>
          </cell>
          <cell r="Y538">
            <v>537</v>
          </cell>
        </row>
        <row r="539">
          <cell r="X539" t="str">
            <v>设计制作创意设计制作平面设计制作UI设计</v>
          </cell>
          <cell r="Y539">
            <v>538</v>
          </cell>
        </row>
        <row r="540">
          <cell r="X540" t="str">
            <v>设计制作创意设计制作平面设计制作邀请函/长图设计，属于延展设计</v>
          </cell>
          <cell r="Y540">
            <v>539</v>
          </cell>
        </row>
        <row r="541">
          <cell r="X541" t="str">
            <v>设计制作常规制作物T形引导牌/指引牌T形木质结构，底座及配重，成品规格1000MM*2000MM，正背裱相纸写真</v>
          </cell>
          <cell r="Y541">
            <v>540</v>
          </cell>
        </row>
        <row r="542">
          <cell r="X542" t="str">
            <v>设计制作常规制作物引导指示牌木质油画架指引牌+KT板裱写真画面， 600mm*900mm</v>
          </cell>
          <cell r="Y542">
            <v>541</v>
          </cell>
        </row>
        <row r="543">
          <cell r="X543" t="str">
            <v>设计制作常规制作物A3手举牌A3尺寸以内</v>
          </cell>
          <cell r="Y543">
            <v>542</v>
          </cell>
        </row>
        <row r="544">
          <cell r="X544" t="str">
            <v>设计制作常规制作物云相册立牌10cm*15cm，单面彩色，250g铜版纸 含木座</v>
          </cell>
          <cell r="Y544">
            <v>543</v>
          </cell>
        </row>
        <row r="545">
          <cell r="X545" t="str">
            <v>设计制作常规制作物云相册立牌单面彩色，250g铜版纸，含亚克力牌</v>
          </cell>
          <cell r="Y545">
            <v>544</v>
          </cell>
        </row>
        <row r="546">
          <cell r="X546" t="str">
            <v>设计制作常规制作物倒计时牌KT板</v>
          </cell>
          <cell r="Y546">
            <v>545</v>
          </cell>
        </row>
        <row r="547">
          <cell r="X547" t="str">
            <v>设计制作常规制作物倒计时牌200G铜版纸双面彩色印刷，A4规格</v>
          </cell>
          <cell r="Y547">
            <v>546</v>
          </cell>
        </row>
        <row r="548">
          <cell r="X548" t="str">
            <v>设计制作常规制作物讲台包边KT板，常规尺寸，适合腾讯所有办公地</v>
          </cell>
          <cell r="Y548">
            <v>547</v>
          </cell>
        </row>
        <row r="549">
          <cell r="X549" t="str">
            <v>设计制作常规制作物签到桌包边KT板，按实际桌子尺寸</v>
          </cell>
          <cell r="Y549">
            <v>548</v>
          </cell>
        </row>
        <row r="550">
          <cell r="X550" t="str">
            <v>设计制作常规制作物麦克风套PVC材质</v>
          </cell>
          <cell r="Y550">
            <v>549</v>
          </cell>
        </row>
        <row r="551">
          <cell r="X551" t="str">
            <v>设计制作常规制作物麦克风套KT板材质</v>
          </cell>
          <cell r="Y551">
            <v>550</v>
          </cell>
        </row>
        <row r="552">
          <cell r="X552" t="str">
            <v>设计制作常规制作物油画架油画架</v>
          </cell>
          <cell r="Y552">
            <v>551</v>
          </cell>
        </row>
        <row r="553">
          <cell r="X553" t="str">
            <v>设计制作常规展具展架拉网展架3×3 画面，全铝合金壁厚1.5毫米全磁吸式网架</v>
          </cell>
          <cell r="Y553">
            <v>552</v>
          </cell>
        </row>
        <row r="554">
          <cell r="X554" t="str">
            <v>设计制作常规展具展架拉网展架3×4 画面，全铝合金壁厚1.5毫米全磁吸式网架</v>
          </cell>
          <cell r="Y554">
            <v>553</v>
          </cell>
        </row>
        <row r="555">
          <cell r="X555" t="str">
            <v>设计制作常规展具展架德式展架德式展架，800MM*1200MM，包含相纸写真画面覆膜。</v>
          </cell>
          <cell r="Y555">
            <v>554</v>
          </cell>
        </row>
        <row r="556">
          <cell r="X556" t="str">
            <v>设计制作常规展具展架德式展架德式展架，1200MM*2500MM，包含相纸写真画面覆膜。</v>
          </cell>
          <cell r="Y556">
            <v>555</v>
          </cell>
        </row>
        <row r="557">
          <cell r="X557" t="str">
            <v>设计制作常规展具展架德式展架德式展架，1500MM*2500MM，包含相纸写真画面覆膜。</v>
          </cell>
          <cell r="Y557">
            <v>556</v>
          </cell>
        </row>
        <row r="558">
          <cell r="X558" t="str">
            <v>设计制作常规展具展架德式展架德式展架，2500MM*3000MM，包含相纸写真画面覆膜。</v>
          </cell>
          <cell r="Y558">
            <v>557</v>
          </cell>
        </row>
        <row r="559">
          <cell r="X559" t="str">
            <v>设计制作常规展具展架易拉宝铝合金支架;高光像纸单面四色喷绘画面;覆亮膜或亚膜 800MM*2000MM</v>
          </cell>
          <cell r="Y559">
            <v>558</v>
          </cell>
        </row>
        <row r="560">
          <cell r="X560" t="str">
            <v>设计制作常规展具展架易拉宝铝合金支架;高光像纸单面四色喷绘画面;覆亮膜或亚膜  1200MM*2000MM</v>
          </cell>
          <cell r="Y560">
            <v>559</v>
          </cell>
        </row>
        <row r="561">
          <cell r="X561" t="str">
            <v>设计制作常规展具展架易拉宝铝合金支架;高光像纸单面四色喷绘画面;覆亮膜或亚膜  1500MM*2000MM</v>
          </cell>
          <cell r="Y561">
            <v>560</v>
          </cell>
        </row>
        <row r="562">
          <cell r="X562" t="str">
            <v>设计制作常规展具展架X展架铝合金支架；高光相纸四色喷绘画面；覆亮膜或亚膜 800cm*1800MM</v>
          </cell>
          <cell r="Y562">
            <v>561</v>
          </cell>
        </row>
        <row r="563">
          <cell r="X563" t="str">
            <v>设计制作常规展具展架门型展架铁架，PVC画面， 800MM*2000MM</v>
          </cell>
          <cell r="Y563">
            <v>562</v>
          </cell>
        </row>
        <row r="564">
          <cell r="X564" t="str">
            <v>设计制作常规展具展架门型展架铁架，PVC画面， 1200cm*2000MM</v>
          </cell>
          <cell r="Y564">
            <v>563</v>
          </cell>
        </row>
        <row r="565">
          <cell r="X565" t="str">
            <v>设计制作常规展具展架吊旗旗帜布</v>
          </cell>
          <cell r="Y565">
            <v>564</v>
          </cell>
        </row>
        <row r="566">
          <cell r="X566" t="str">
            <v>设计制作写真喷绘高光相纸写真喷绘高光/哑光相纸高清写真喷绘，含覆膜</v>
          </cell>
          <cell r="Y566">
            <v>565</v>
          </cell>
        </row>
        <row r="567">
          <cell r="X567" t="str">
            <v>设计制作写真喷绘背胶相纸写真喷绘背胶相纸写真喷绘，含覆膜</v>
          </cell>
          <cell r="Y567">
            <v>566</v>
          </cell>
        </row>
        <row r="568">
          <cell r="X568" t="str">
            <v>设计制作写真喷绘背胶PP写真喷绘背胶PP写真，含覆膜</v>
          </cell>
          <cell r="Y568">
            <v>567</v>
          </cell>
        </row>
        <row r="569">
          <cell r="X569" t="str">
            <v>设计制作写真喷绘国产车贴写真喷绘国产车贴写真喷绘</v>
          </cell>
          <cell r="Y569">
            <v>568</v>
          </cell>
        </row>
        <row r="570">
          <cell r="X570" t="str">
            <v>设计制作写真喷绘进口3M车贴写真喷绘进口3M车贴写真喷绘</v>
          </cell>
          <cell r="Y570">
            <v>569</v>
          </cell>
        </row>
        <row r="571">
          <cell r="X571" t="str">
            <v>设计制作写真喷绘KT板写真KT板裱高清写真，含覆膜</v>
          </cell>
          <cell r="Y571">
            <v>570</v>
          </cell>
        </row>
        <row r="572">
          <cell r="X572" t="str">
            <v>设计制作写真喷绘PVC板
（雪弗板写真喷绘）3MM PVC板裱高清写真，含覆膜</v>
          </cell>
          <cell r="Y572">
            <v>571</v>
          </cell>
        </row>
        <row r="573">
          <cell r="X573" t="str">
            <v>设计制作写真喷绘PVC板
（雪弗板写真喷绘）5MM PVC板裱高清写真，含覆膜</v>
          </cell>
          <cell r="Y573">
            <v>572</v>
          </cell>
        </row>
        <row r="574">
          <cell r="X574" t="str">
            <v>设计制作写真喷绘写真布写真喷绘写真布高清写真喷绘</v>
          </cell>
          <cell r="Y574">
            <v>573</v>
          </cell>
        </row>
        <row r="575">
          <cell r="X575" t="str">
            <v>设计制作写真喷绘灯箱片写真喷绘灯箱片高清写真喷绘-正喷</v>
          </cell>
          <cell r="Y575">
            <v>574</v>
          </cell>
        </row>
        <row r="576">
          <cell r="X576" t="str">
            <v>设计制作写真喷绘地贴地贴</v>
          </cell>
          <cell r="Y576">
            <v>575</v>
          </cell>
        </row>
        <row r="577">
          <cell r="X577" t="str">
            <v>设计制作写真喷绘宝丽布写真喷绘宝丽布高清写真喷绘</v>
          </cell>
          <cell r="Y577">
            <v>576</v>
          </cell>
        </row>
        <row r="578">
          <cell r="X578" t="str">
            <v>设计制作写真喷绘黑白布写真喷绘黑白布高清写真喷绘</v>
          </cell>
          <cell r="Y578">
            <v>577</v>
          </cell>
        </row>
        <row r="579">
          <cell r="X579" t="str">
            <v>设计制作写真喷绘网格布写真喷绘网格布高清写真喷绘</v>
          </cell>
          <cell r="Y579">
            <v>578</v>
          </cell>
        </row>
        <row r="580">
          <cell r="X580" t="str">
            <v>设计制作写真喷绘单透贴写真喷绘单透贴高清写真喷绘</v>
          </cell>
          <cell r="Y580">
            <v>579</v>
          </cell>
        </row>
        <row r="581">
          <cell r="X581" t="str">
            <v>设计制作写真喷绘条幅布写真喷绘条幅布高清写真喷绘</v>
          </cell>
          <cell r="Y581">
            <v>580</v>
          </cell>
        </row>
        <row r="582">
          <cell r="X582" t="str">
            <v>设计制作写真喷绘刀刮布写真喷绘刀刮布高清写真喷绘</v>
          </cell>
          <cell r="Y582">
            <v>581</v>
          </cell>
        </row>
        <row r="583">
          <cell r="X583" t="str">
            <v>设计制作写真喷绘横幅彩色</v>
          </cell>
          <cell r="Y583">
            <v>582</v>
          </cell>
        </row>
        <row r="584">
          <cell r="X584" t="str">
            <v>设计制作写真喷绘横幅单色</v>
          </cell>
          <cell r="Y584">
            <v>583</v>
          </cell>
        </row>
        <row r="585">
          <cell r="X585" t="str">
            <v>设计制作写真喷绘灯布灯布写真喷绘</v>
          </cell>
          <cell r="Y585">
            <v>584</v>
          </cell>
        </row>
        <row r="586">
          <cell r="X586" t="str">
            <v>设计制作印刷物料主持人/嘉宾手卡纸质，300克亚粉，150mm * 100mm</v>
          </cell>
          <cell r="Y586">
            <v>585</v>
          </cell>
        </row>
        <row r="587">
          <cell r="X587" t="str">
            <v>设计制作印刷物料桌卡纸质，300克亚粉，150mm * 100mm</v>
          </cell>
          <cell r="Y587">
            <v>586</v>
          </cell>
        </row>
        <row r="588">
          <cell r="X588" t="str">
            <v>设计制作印刷物料桌卡200克铜版彩色打印三折页，150mm X 210mm</v>
          </cell>
          <cell r="Y588">
            <v>587</v>
          </cell>
        </row>
        <row r="589">
          <cell r="X589" t="str">
            <v>设计制作印刷物料桌卡250克铜板纸，A4彩色单面</v>
          </cell>
          <cell r="Y589">
            <v>588</v>
          </cell>
        </row>
        <row r="590">
          <cell r="X590" t="str">
            <v>设计制作印刷物料桌卡250克铜板纸，A4彩色双面</v>
          </cell>
          <cell r="Y590">
            <v>589</v>
          </cell>
        </row>
        <row r="591">
          <cell r="X591" t="str">
            <v>设计制作印刷物料亚克力三角桌卡200G铜版纸单面印刷180*80  +亚克力卡套</v>
          </cell>
          <cell r="Y591">
            <v>590</v>
          </cell>
        </row>
        <row r="592">
          <cell r="X592" t="str">
            <v>设计制作印刷物料三角桌卡300克铜版纸，A4单面印刷</v>
          </cell>
          <cell r="Y592">
            <v>591</v>
          </cell>
        </row>
        <row r="593">
          <cell r="X593" t="str">
            <v>设计制作印刷物料台卡A4签到处水牌 ，含亚克力外壳</v>
          </cell>
          <cell r="Y593">
            <v>592</v>
          </cell>
        </row>
        <row r="594">
          <cell r="X594" t="str">
            <v>设计制作印刷物料邀请函250克铜版纸, 210×120mm（成品）,双面四色印刷</v>
          </cell>
          <cell r="Y594">
            <v>593</v>
          </cell>
        </row>
        <row r="595">
          <cell r="X595" t="str">
            <v>设计制作印刷物料邀请函300克双铜纸, 120×180mm（成品）,双面四色印刷</v>
          </cell>
          <cell r="Y595">
            <v>594</v>
          </cell>
        </row>
        <row r="596">
          <cell r="X596" t="str">
            <v>设计制作印刷物料邀请函300克特种银白珠光纸, 140×100mm（成品）,双面四色印刷</v>
          </cell>
          <cell r="Y596">
            <v>595</v>
          </cell>
        </row>
        <row r="597">
          <cell r="X597" t="str">
            <v>设计制作印刷物料议程卡200克铜版纸双面彩色印刷，A4规格</v>
          </cell>
          <cell r="Y597">
            <v>596</v>
          </cell>
        </row>
        <row r="598">
          <cell r="X598" t="str">
            <v>设计制作印刷物料议程卡300克铜版纸双面彩色印刷，A4规格</v>
          </cell>
          <cell r="Y598">
            <v>597</v>
          </cell>
        </row>
        <row r="599">
          <cell r="X599" t="str">
            <v>设计制作印刷物料议程卡250克铜版纸，A4彩色单面印刷</v>
          </cell>
          <cell r="Y599">
            <v>598</v>
          </cell>
        </row>
        <row r="600">
          <cell r="X600" t="str">
            <v>设计制作印刷物料抽奖券157克铜版纸，210*85mm，双面四色印刷</v>
          </cell>
          <cell r="Y600">
            <v>599</v>
          </cell>
        </row>
        <row r="601">
          <cell r="X601" t="str">
            <v>设计制作印刷物料封套300克铜版纸，210mm*300mm*70mm，双面四色印刷</v>
          </cell>
          <cell r="Y601">
            <v>600</v>
          </cell>
        </row>
        <row r="602">
          <cell r="X602" t="str">
            <v>设计制作印刷物料胸卡 胸牌pvc材质+卡绳（带logo）</v>
          </cell>
          <cell r="Y602">
            <v>601</v>
          </cell>
        </row>
        <row r="603">
          <cell r="X603" t="str">
            <v>设计制作印刷物料胸卡 胸牌pvc材质+卡绳（不带logo）</v>
          </cell>
          <cell r="Y603">
            <v>602</v>
          </cell>
        </row>
        <row r="604">
          <cell r="X604" t="str">
            <v>设计制作印刷物料胸卡 胸牌哑粉纸+卡绳（带logo）+pvc套</v>
          </cell>
          <cell r="Y604">
            <v>603</v>
          </cell>
        </row>
        <row r="605">
          <cell r="X605" t="str">
            <v>设计制作印刷物料胸卡 胸牌哑粉纸+卡绳（不带logo）+pvc套</v>
          </cell>
          <cell r="Y605">
            <v>604</v>
          </cell>
        </row>
        <row r="606">
          <cell r="X606" t="str">
            <v>设计制作印刷物料胸卡 胸牌250克铜版彩色打印内页+卡套+挂绳（含挂绳印刷），125mm X 95mm，挂绳1cm宽，尼龙，含单色logo印刷</v>
          </cell>
          <cell r="Y606">
            <v>605</v>
          </cell>
        </row>
        <row r="607">
          <cell r="X607" t="str">
            <v>设计制作印刷物料礼品/手提袋210G哑光铜版纸单面4色印，覆膜，成品200*230*90，打孔穿绳</v>
          </cell>
          <cell r="Y607">
            <v>606</v>
          </cell>
        </row>
        <row r="608">
          <cell r="X608" t="str">
            <v>设计制作印刷物料礼品/手提袋250G哑光铜版纸单面4色印，覆膜，成品230*200*90，打孔穿绳</v>
          </cell>
          <cell r="Y608">
            <v>607</v>
          </cell>
        </row>
        <row r="609">
          <cell r="X609" t="str">
            <v>设计制作印刷物料礼品/手提袋250G哑光铜版纸单面4色印，覆膜，成品320*250*160，打孔穿绳</v>
          </cell>
          <cell r="Y609">
            <v>608</v>
          </cell>
        </row>
        <row r="610">
          <cell r="X610" t="str">
            <v>设计制作印刷物料礼品/手提袋250G哑光铜版纸单面4色印，覆膜，成品400*300*80，打孔穿绳</v>
          </cell>
          <cell r="Y610">
            <v>609</v>
          </cell>
        </row>
        <row r="611">
          <cell r="X611" t="str">
            <v>设计制作印刷物料礼品/手提袋pvc背胶，210mm * 150mm</v>
          </cell>
          <cell r="Y611">
            <v>610</v>
          </cell>
        </row>
        <row r="612">
          <cell r="X612" t="str">
            <v>设计制作印刷物料海报157克铜版纸，570*840mm，单面4色印刷</v>
          </cell>
          <cell r="Y612">
            <v>611</v>
          </cell>
        </row>
        <row r="613">
          <cell r="X613" t="str">
            <v>设计制作印刷物料海报200克铜版纸，570*840mm，单面4色印刷</v>
          </cell>
          <cell r="Y613">
            <v>612</v>
          </cell>
        </row>
        <row r="614">
          <cell r="X614" t="str">
            <v>设计制作印刷物料海报210克铜版纸，570*840mm，数码印刷</v>
          </cell>
          <cell r="Y614">
            <v>613</v>
          </cell>
        </row>
        <row r="615">
          <cell r="X615" t="str">
            <v>设计制作印刷物料三折页157克铜板纸，630*285mm， 双面4色印刷（0-500张）</v>
          </cell>
          <cell r="Y615">
            <v>614</v>
          </cell>
        </row>
        <row r="616">
          <cell r="X616" t="str">
            <v>设计制作印刷物料三折页157克铜板纸，630*285mm， 双面4色印刷（501-10000张）</v>
          </cell>
          <cell r="Y616">
            <v>615</v>
          </cell>
        </row>
        <row r="617">
          <cell r="X617" t="str">
            <v>设计制作印刷物料三折页157克铜板纸，630*285mm， 双面4色印刷（10000张以上）</v>
          </cell>
          <cell r="Y617">
            <v>616</v>
          </cell>
        </row>
        <row r="618">
          <cell r="X618" t="str">
            <v>设计制作印刷物料单页157克铜板纸，210*285mm， 双面4色印刷（0-2000张）</v>
          </cell>
          <cell r="Y618">
            <v>617</v>
          </cell>
        </row>
        <row r="619">
          <cell r="X619" t="str">
            <v>设计制作印刷物料单页157克铜板纸，210*285mm， 双面4色印刷（2000张以上）</v>
          </cell>
          <cell r="Y619">
            <v>618</v>
          </cell>
        </row>
        <row r="620">
          <cell r="X620" t="str">
            <v>设计制作印刷物料停车证200G铜版纸单面4色印刷，A4规格，塑封</v>
          </cell>
          <cell r="Y620">
            <v>619</v>
          </cell>
        </row>
        <row r="621">
          <cell r="X621" t="str">
            <v>设计制作印刷物料椅背贴pvc背胶，210mm * 150mm</v>
          </cell>
          <cell r="Y621">
            <v>620</v>
          </cell>
        </row>
        <row r="622">
          <cell r="X622" t="str">
            <v>设计制作印刷物料嘉宾胸贴嘉宾胸贴</v>
          </cell>
          <cell r="Y622">
            <v>621</v>
          </cell>
        </row>
        <row r="623">
          <cell r="X623" t="str">
            <v>设计制作印刷物料静电贴静电贴</v>
          </cell>
          <cell r="Y623">
            <v>622</v>
          </cell>
        </row>
        <row r="624">
          <cell r="X624" t="str">
            <v>设计制作印刷物料水瓶贴水瓶贴</v>
          </cell>
          <cell r="Y624">
            <v>623</v>
          </cell>
        </row>
        <row r="625">
          <cell r="X625" t="str">
            <v>设计制作印刷物料签到簿签到簿</v>
          </cell>
          <cell r="Y625">
            <v>624</v>
          </cell>
        </row>
        <row r="626">
          <cell r="X626" t="str">
            <v>设计制作常规物料鲜花演讲台花</v>
          </cell>
          <cell r="Y626">
            <v>625</v>
          </cell>
        </row>
        <row r="627">
          <cell r="X627" t="str">
            <v>设计制作常规物料鲜花接待台花</v>
          </cell>
          <cell r="Y627">
            <v>626</v>
          </cell>
        </row>
        <row r="628">
          <cell r="X628" t="str">
            <v>设计制作常规物料鲜花宴会桌花</v>
          </cell>
          <cell r="Y628">
            <v>627</v>
          </cell>
        </row>
        <row r="629">
          <cell r="X629" t="str">
            <v>设计制作常规物料鲜花嘉宾胸花</v>
          </cell>
          <cell r="Y629">
            <v>628</v>
          </cell>
        </row>
        <row r="630">
          <cell r="X630" t="str">
            <v>设计制作常规物料接机牌KT版裱写真+专用金属手柄  42cm × 59.4 cm</v>
          </cell>
          <cell r="Y630">
            <v>629</v>
          </cell>
        </row>
        <row r="631">
          <cell r="X631" t="str">
            <v>设计制作常规物料车牌KT板裱写真 42cm × 59.4 cm</v>
          </cell>
          <cell r="Y631">
            <v>630</v>
          </cell>
        </row>
        <row r="632">
          <cell r="X632" t="str">
            <v>设计制作常规物料抽奖箱亚克力抽奖箱，成品30*30*30CM，顶部圆孔，裱写真画面</v>
          </cell>
          <cell r="Y632">
            <v>631</v>
          </cell>
        </row>
        <row r="633">
          <cell r="X633" t="str">
            <v>设计制作常规物料抽奖箱KT板裱写真 ，成品50*50*50CM,顶部圆孔。</v>
          </cell>
          <cell r="Y633">
            <v>632</v>
          </cell>
        </row>
        <row r="634">
          <cell r="X634" t="str">
            <v>设计制作常规物料麦标KT板</v>
          </cell>
          <cell r="Y634">
            <v>633</v>
          </cell>
        </row>
        <row r="635">
          <cell r="X635" t="str">
            <v>设计制作常规物料麦套雪弗板</v>
          </cell>
          <cell r="Y635">
            <v>634</v>
          </cell>
        </row>
        <row r="636">
          <cell r="X636" t="str">
            <v>设计制作常规物料麦套亚克力贴画</v>
          </cell>
          <cell r="Y636">
            <v>635</v>
          </cell>
        </row>
        <row r="637">
          <cell r="X637" t="str">
            <v>设计制作常规物料麦套PVC材质</v>
          </cell>
          <cell r="Y637">
            <v>636</v>
          </cell>
        </row>
        <row r="638">
          <cell r="X638" t="str">
            <v>设计制作常规物料麦套8cm*6cm，亚克力</v>
          </cell>
          <cell r="Y638">
            <v>637</v>
          </cell>
        </row>
        <row r="639">
          <cell r="X639" t="str">
            <v>设计制作常规物料手环4色印刷</v>
          </cell>
          <cell r="Y639">
            <v>638</v>
          </cell>
        </row>
        <row r="640">
          <cell r="X640" t="str">
            <v>设计制作奖品奖杯水晶奖杯</v>
          </cell>
          <cell r="Y640">
            <v>639</v>
          </cell>
        </row>
        <row r="641">
          <cell r="X641" t="str">
            <v>设计制作奖品奖状写真铜版纸定制，外部硬纸板封壳</v>
          </cell>
          <cell r="Y641">
            <v>640</v>
          </cell>
        </row>
        <row r="642">
          <cell r="X642" t="str">
            <v>设计制作服装工作人员服装全新短袖/长袖T恤，丝网印制logo</v>
          </cell>
          <cell r="Y642">
            <v>641</v>
          </cell>
        </row>
        <row r="643">
          <cell r="X643" t="str">
            <v>设计制作服装工作人员服装全新拉链/套头卫衣，丝网印制logo</v>
          </cell>
          <cell r="Y643">
            <v>642</v>
          </cell>
        </row>
        <row r="644">
          <cell r="X644" t="str">
            <v>设计制作服装礼仪小姐服装春夏装</v>
          </cell>
          <cell r="Y644">
            <v>643</v>
          </cell>
        </row>
        <row r="645">
          <cell r="X645" t="str">
            <v>设计制作服装礼仪小姐服装秋冬装</v>
          </cell>
          <cell r="Y645">
            <v>644</v>
          </cell>
        </row>
        <row r="646">
          <cell r="X646" t="str">
            <v>设计制作服装演出服装演艺人员服装</v>
          </cell>
          <cell r="Y646">
            <v>645</v>
          </cell>
        </row>
        <row r="647">
          <cell r="X647" t="str">
            <v>第三方人员及服务专业人员灯光师助理灯光师-初级（8小时，含餐费）</v>
          </cell>
          <cell r="Y647">
            <v>646</v>
          </cell>
        </row>
        <row r="648">
          <cell r="X648" t="str">
            <v>第三方人员及服务专业人员灯光师普通灯光师-中级（8小时，含餐费）</v>
          </cell>
          <cell r="Y648">
            <v>647</v>
          </cell>
        </row>
        <row r="649">
          <cell r="X649" t="str">
            <v>第三方人员及服务专业人员灯光师资深灯光师-高级（8小时，含餐费）</v>
          </cell>
          <cell r="Y649">
            <v>648</v>
          </cell>
        </row>
        <row r="650">
          <cell r="X650" t="str">
            <v>第三方人员及服务专业人员灯光师知名灯光师（8小时，含餐费）</v>
          </cell>
          <cell r="Y650">
            <v>649</v>
          </cell>
        </row>
        <row r="651">
          <cell r="X651" t="str">
            <v>第三方人员及服务专业人员音响师助理音响师-初级（8小时，含餐费）</v>
          </cell>
          <cell r="Y651">
            <v>650</v>
          </cell>
        </row>
        <row r="652">
          <cell r="X652" t="str">
            <v>第三方人员及服务专业人员音响师普通音响师-中级（8小时，含餐费）</v>
          </cell>
          <cell r="Y652">
            <v>651</v>
          </cell>
        </row>
        <row r="653">
          <cell r="X653" t="str">
            <v>第三方人员及服务专业人员音响师资深音响师-高级（8小时，含餐费）</v>
          </cell>
          <cell r="Y653">
            <v>652</v>
          </cell>
        </row>
        <row r="654">
          <cell r="X654" t="str">
            <v>第三方人员及服务专业人员视频技术员助理视频技术员-初级（8小时，含餐费）</v>
          </cell>
          <cell r="Y654">
            <v>653</v>
          </cell>
        </row>
        <row r="655">
          <cell r="X655" t="str">
            <v>第三方人员及服务专业人员视频技术员普通视频技术员-中级（8小时，含餐费）</v>
          </cell>
          <cell r="Y655">
            <v>654</v>
          </cell>
        </row>
        <row r="656">
          <cell r="X656" t="str">
            <v>第三方人员及服务专业人员视频技术员资深视频技术员-高级（8小时，含餐费）</v>
          </cell>
          <cell r="Y656">
            <v>655</v>
          </cell>
        </row>
        <row r="657">
          <cell r="X657" t="str">
            <v>第三方人员及服务专业人员其他技术人员技术统筹（8小时，含餐费）</v>
          </cell>
          <cell r="Y657">
            <v>656</v>
          </cell>
        </row>
        <row r="658">
          <cell r="X658" t="str">
            <v>第三方人员及服务专业人员其他技术人员直转播技术人员（8小时，含餐费）</v>
          </cell>
          <cell r="Y658">
            <v>657</v>
          </cell>
        </row>
        <row r="659">
          <cell r="X659" t="str">
            <v>第三方人员及服务专业人员其他技术人员电脑中级工程师（8小时，含餐费）</v>
          </cell>
          <cell r="Y659">
            <v>658</v>
          </cell>
        </row>
        <row r="660">
          <cell r="X660" t="str">
            <v>第三方人员及服务专业人员其他技术人员电脑高级工程师（8小时，含餐费）</v>
          </cell>
          <cell r="Y660">
            <v>659</v>
          </cell>
        </row>
        <row r="661">
          <cell r="X661" t="str">
            <v>第三方人员及服务专业人员其他技术人员其他技术工程师（8小时，含餐费）</v>
          </cell>
          <cell r="Y661">
            <v>660</v>
          </cell>
        </row>
        <row r="662">
          <cell r="X662" t="str">
            <v>第三方人员及服务专业人员化妆造型助理化妆造型师-初级（8小时，含餐费）</v>
          </cell>
          <cell r="Y662">
            <v>661</v>
          </cell>
        </row>
        <row r="663">
          <cell r="X663" t="str">
            <v>第三方人员及服务专业人员化妆造型普通化妆造型师-中级（8小时，含餐费）</v>
          </cell>
          <cell r="Y663">
            <v>662</v>
          </cell>
        </row>
        <row r="664">
          <cell r="X664" t="str">
            <v>第三方人员及服务专业人员化妆造型资深化妆造型师-高级（8小时，含餐费）</v>
          </cell>
          <cell r="Y664">
            <v>663</v>
          </cell>
        </row>
        <row r="665">
          <cell r="X665" t="str">
            <v>第三方人员及服务专业人员摄像摄像助理-初级（8小时，含餐费）</v>
          </cell>
          <cell r="Y665">
            <v>664</v>
          </cell>
        </row>
        <row r="666">
          <cell r="X666" t="str">
            <v>第三方人员及服务专业人员摄像普通级别摄像-中级（8小时，含餐费）</v>
          </cell>
          <cell r="Y666">
            <v>665</v>
          </cell>
        </row>
        <row r="667">
          <cell r="X667" t="str">
            <v>第三方人员及服务专业人员摄像资深级别摄像-高级（8小时，含餐费）</v>
          </cell>
          <cell r="Y667">
            <v>666</v>
          </cell>
        </row>
        <row r="668">
          <cell r="X668" t="str">
            <v>第三方人员及服务专业人员摄影（含机器）摄影助理-初级（8小时，含餐费）</v>
          </cell>
          <cell r="Y668">
            <v>667</v>
          </cell>
        </row>
        <row r="669">
          <cell r="X669" t="str">
            <v>第三方人员及服务专业人员摄影（含机器）普通级别摄影-中级（8小时，含餐费）</v>
          </cell>
          <cell r="Y669">
            <v>668</v>
          </cell>
        </row>
        <row r="670">
          <cell r="X670" t="str">
            <v>第三方人员及服务专业人员摄影（含机器）资深级别摄影-高级（8小时，含餐费）</v>
          </cell>
          <cell r="Y670">
            <v>669</v>
          </cell>
        </row>
        <row r="671">
          <cell r="X671" t="str">
            <v>第三方人员及服务专业人员摄影（含机器）知名摄影（8小时，含餐费）</v>
          </cell>
          <cell r="Y671">
            <v>670</v>
          </cell>
        </row>
        <row r="672">
          <cell r="X672" t="str">
            <v>第三方人员及服务专业人员摄影（含机器）航拍摄影师（8小时，含餐费）</v>
          </cell>
          <cell r="Y672">
            <v>671</v>
          </cell>
        </row>
        <row r="673">
          <cell r="X673" t="str">
            <v>第三方人员及服务专业人员摄影（含机器）照片后期处理（8小时，含餐费）</v>
          </cell>
          <cell r="Y673">
            <v>672</v>
          </cell>
        </row>
        <row r="674">
          <cell r="X674" t="str">
            <v>第三方人员及服务专业人员摄影（含机器）云相册（含拍摄人员，含修图，照片直播）</v>
          </cell>
          <cell r="Y674">
            <v>673</v>
          </cell>
        </row>
        <row r="675">
          <cell r="X675" t="str">
            <v>第三方人员及服务专业人员其他专业人员普通解说（8小时，含餐费）</v>
          </cell>
          <cell r="Y675">
            <v>674</v>
          </cell>
        </row>
        <row r="676">
          <cell r="X676" t="str">
            <v>第三方人员及服务专业人员其他专业人员资深解说（8小时，含餐费）</v>
          </cell>
          <cell r="Y676">
            <v>675</v>
          </cell>
        </row>
        <row r="677">
          <cell r="X677" t="str">
            <v>第三方人员及服务专业人员其他专业人员裁判（8小时，含餐费）</v>
          </cell>
          <cell r="Y677">
            <v>676</v>
          </cell>
        </row>
        <row r="678">
          <cell r="X678" t="str">
            <v>第三方人员及服务专业人员其他专业人员讲师（8小时，含餐费）</v>
          </cell>
          <cell r="Y678">
            <v>677</v>
          </cell>
        </row>
        <row r="679">
          <cell r="X679" t="str">
            <v>第三方人员及服务演艺人员导演导演助理-初级</v>
          </cell>
          <cell r="Y679">
            <v>678</v>
          </cell>
        </row>
        <row r="680">
          <cell r="X680" t="str">
            <v>第三方人员及服务演艺人员导演普通导演-中级</v>
          </cell>
          <cell r="Y680">
            <v>679</v>
          </cell>
        </row>
        <row r="681">
          <cell r="X681" t="str">
            <v>第三方人员及服务演艺人员导演资深级别导演-高级</v>
          </cell>
          <cell r="Y681">
            <v>680</v>
          </cell>
        </row>
        <row r="682">
          <cell r="X682" t="str">
            <v>第三方人员及服务演艺人员主持人普通单语主持人</v>
          </cell>
          <cell r="Y682">
            <v>681</v>
          </cell>
        </row>
        <row r="683">
          <cell r="X683" t="str">
            <v>第三方人员及服务演艺人员主持人资深单语主持人</v>
          </cell>
          <cell r="Y683">
            <v>682</v>
          </cell>
        </row>
        <row r="684">
          <cell r="X684" t="str">
            <v>第三方人员及服务演艺人员主持人普通双语主持人</v>
          </cell>
          <cell r="Y684">
            <v>683</v>
          </cell>
        </row>
        <row r="685">
          <cell r="X685" t="str">
            <v>第三方人员及服务演艺人员主持人资深双语主持人</v>
          </cell>
          <cell r="Y685">
            <v>684</v>
          </cell>
        </row>
        <row r="686">
          <cell r="X686" t="str">
            <v>第三方人员及服务视频制作人员现场剪辑师</v>
          </cell>
          <cell r="Y686">
            <v>685</v>
          </cell>
        </row>
        <row r="687">
          <cell r="X687" t="str">
            <v>第三方人员及服务服务人员礼仪人员普通礼仪（8小时，含餐费）</v>
          </cell>
          <cell r="Y687">
            <v>686</v>
          </cell>
        </row>
        <row r="688">
          <cell r="X688" t="str">
            <v>第三方人员及服务服务人员礼仪人员专业礼仪（8小时，含餐费）</v>
          </cell>
          <cell r="Y688">
            <v>687</v>
          </cell>
        </row>
        <row r="689">
          <cell r="X689" t="str">
            <v>第三方人员及服务服务人员服务员调酒师（8小时，含餐费）</v>
          </cell>
          <cell r="Y689">
            <v>688</v>
          </cell>
        </row>
        <row r="690">
          <cell r="X690" t="str">
            <v>第三方人员及服务服务人员工人工人管理人员（8小时，含餐费）</v>
          </cell>
          <cell r="Y690">
            <v>689</v>
          </cell>
        </row>
        <row r="691">
          <cell r="X691" t="str">
            <v>第三方人员及服务服务人员工人场地搭建工人（8小时，含餐费）</v>
          </cell>
          <cell r="Y691">
            <v>690</v>
          </cell>
        </row>
        <row r="692">
          <cell r="X692" t="str">
            <v>第三方人员及服务服务人员工人设备搭建工人（8小时，含餐费）</v>
          </cell>
          <cell r="Y692">
            <v>691</v>
          </cell>
        </row>
        <row r="693">
          <cell r="X693" t="str">
            <v>第三方人员及服务服务人员工人撤场工人（8小时，含餐费）</v>
          </cell>
          <cell r="Y693">
            <v>692</v>
          </cell>
        </row>
        <row r="694">
          <cell r="X694" t="str">
            <v>第三方人员及服务服务人员工人高空作业工人（8小时，含餐费）</v>
          </cell>
          <cell r="Y694">
            <v>693</v>
          </cell>
        </row>
        <row r="695">
          <cell r="X695" t="str">
            <v>第三方人员及服务服务人员工人木工（8小时，含餐费）</v>
          </cell>
          <cell r="Y695">
            <v>694</v>
          </cell>
        </row>
        <row r="696">
          <cell r="X696" t="str">
            <v>第三方人员及服务服务人员工人电工（8小时，含餐费）</v>
          </cell>
          <cell r="Y696">
            <v>695</v>
          </cell>
        </row>
        <row r="697">
          <cell r="X697" t="str">
            <v>第三方人员及服务服务人员工人油漆工（8小时，含餐费）</v>
          </cell>
          <cell r="Y697">
            <v>696</v>
          </cell>
        </row>
        <row r="698">
          <cell r="X698" t="str">
            <v>第三方人员及服务服务人员工人美工（8小时，含餐费）</v>
          </cell>
          <cell r="Y698">
            <v>697</v>
          </cell>
        </row>
        <row r="699">
          <cell r="X699" t="str">
            <v>第三方人员及服务服务人员工人电焊工（8小时，含餐费）</v>
          </cell>
          <cell r="Y699">
            <v>698</v>
          </cell>
        </row>
        <row r="700">
          <cell r="X700" t="str">
            <v>第三方人员及服务服务人员工人值班工人（8小时，含餐费）</v>
          </cell>
          <cell r="Y700">
            <v>699</v>
          </cell>
        </row>
        <row r="701">
          <cell r="X701" t="str">
            <v>第三方人员及服务服务人员工人搬运工人（8小时，含餐费）</v>
          </cell>
          <cell r="Y701">
            <v>700</v>
          </cell>
        </row>
        <row r="702">
          <cell r="X702" t="str">
            <v>第三方人员及服务服务人员工人清洁工人（8小时，含餐费）</v>
          </cell>
          <cell r="Y702">
            <v>701</v>
          </cell>
        </row>
        <row r="703">
          <cell r="X703" t="str">
            <v>第三方人员及服务服务人员安保人员普通级别（8小时，含餐费）</v>
          </cell>
          <cell r="Y703">
            <v>702</v>
          </cell>
        </row>
        <row r="704">
          <cell r="X704" t="str">
            <v>第三方人员及服务服务人员安保人员高安全级别（8小时，含餐费）</v>
          </cell>
          <cell r="Y704">
            <v>703</v>
          </cell>
        </row>
        <row r="705">
          <cell r="X705" t="str">
            <v>第三方人员及服务服务人员安保人员名人特殊安全级别（8小时，含餐费）</v>
          </cell>
          <cell r="Y705">
            <v>704</v>
          </cell>
        </row>
        <row r="706">
          <cell r="X706" t="str">
            <v>第三方人员及服务服务人员安保人员安检人员（8小时，含餐费）</v>
          </cell>
          <cell r="Y706">
            <v>705</v>
          </cell>
        </row>
        <row r="707">
          <cell r="X707" t="str">
            <v>第三方人员及服务服务人员翻译速记口译及交传翻译人员（8小时，含餐费）</v>
          </cell>
          <cell r="Y707">
            <v>706</v>
          </cell>
        </row>
        <row r="708">
          <cell r="X708" t="str">
            <v>第三方人员及服务服务人员翻译速记同声传译（8小时，含餐费）</v>
          </cell>
          <cell r="Y708">
            <v>707</v>
          </cell>
        </row>
        <row r="709">
          <cell r="X709" t="str">
            <v>第三方人员及服务服务人员翻译速记笔译</v>
          </cell>
          <cell r="Y709">
            <v>708</v>
          </cell>
        </row>
        <row r="710">
          <cell r="X710" t="str">
            <v>第三方人员及服务服务人员翻译速记速记员（8小时，含餐费）</v>
          </cell>
          <cell r="Y710">
            <v>709</v>
          </cell>
        </row>
        <row r="711">
          <cell r="X711" t="str">
            <v>第三方人员及服务服务人员其他服务人员兼职（8小时，含餐费）</v>
          </cell>
          <cell r="Y711">
            <v>710</v>
          </cell>
        </row>
        <row r="712">
          <cell r="X712" t="str">
            <v>第三方人员及服务服务人员其他服务人员志愿者（8小时，含餐费）</v>
          </cell>
          <cell r="Y712">
            <v>711</v>
          </cell>
        </row>
        <row r="713">
          <cell r="X713" t="str">
            <v>第三方人员及服务服务人员其他服务人员加班费</v>
          </cell>
          <cell r="Y713">
            <v>712</v>
          </cell>
        </row>
        <row r="714">
          <cell r="X714" t="str">
            <v>第三方人员及服务服务人员其他服务人员现场测量工程师（8小时，含餐费）</v>
          </cell>
          <cell r="Y714">
            <v>713</v>
          </cell>
        </row>
        <row r="715">
          <cell r="X715" t="str">
            <v>第三方人员及服务服务人员其他服务人员后勤管理人员（8小时，含餐费）</v>
          </cell>
          <cell r="Y715">
            <v>714</v>
          </cell>
        </row>
        <row r="716">
          <cell r="X716" t="str">
            <v>第三方人员及服务服务人员其他服务人员物料维护人员（8小时，含餐费）</v>
          </cell>
          <cell r="Y716">
            <v>715</v>
          </cell>
        </row>
        <row r="717">
          <cell r="X717" t="str">
            <v>第三方人员及服务车辆物流运营车辆豪华轿车-奥迪A6（次）</v>
          </cell>
          <cell r="Y717">
            <v>716</v>
          </cell>
        </row>
        <row r="718">
          <cell r="X718" t="str">
            <v>第三方人员及服务车辆物流运营车辆商务乘用车-GL8（次）</v>
          </cell>
          <cell r="Y718">
            <v>717</v>
          </cell>
        </row>
        <row r="719">
          <cell r="X719" t="str">
            <v>第三方人员及服务车辆物流运营车辆商务乘用车-丰田阿尔法（次）</v>
          </cell>
          <cell r="Y719">
            <v>718</v>
          </cell>
        </row>
        <row r="720">
          <cell r="X720" t="str">
            <v>第三方人员及服务车辆物流运营车辆中型车-考斯特（次）</v>
          </cell>
          <cell r="Y720">
            <v>719</v>
          </cell>
        </row>
        <row r="721">
          <cell r="X721" t="str">
            <v>第三方人员及服务车辆物流运营车辆市内大巴（次）</v>
          </cell>
          <cell r="Y721">
            <v>720</v>
          </cell>
        </row>
        <row r="722">
          <cell r="X722" t="str">
            <v>第三方人员及服务车辆物流运营车辆城际大巴（次）</v>
          </cell>
          <cell r="Y722">
            <v>721</v>
          </cell>
        </row>
        <row r="723">
          <cell r="X723" t="str">
            <v>第三方人员及服务车辆物流运营车辆豪华轿车-奥迪A6（天）</v>
          </cell>
          <cell r="Y723">
            <v>722</v>
          </cell>
        </row>
        <row r="724">
          <cell r="X724" t="str">
            <v>第三方人员及服务车辆物流运营车辆商务乘用车-GL8（天）</v>
          </cell>
          <cell r="Y724">
            <v>723</v>
          </cell>
        </row>
        <row r="725">
          <cell r="X725" t="str">
            <v>第三方人员及服务车辆物流运营车辆商务乘用车-丰田阿尔法（天）</v>
          </cell>
          <cell r="Y725">
            <v>724</v>
          </cell>
        </row>
        <row r="726">
          <cell r="X726" t="str">
            <v>第三方人员及服务车辆物流运营车辆中型车-考斯特（天）-18人</v>
          </cell>
          <cell r="Y726">
            <v>725</v>
          </cell>
        </row>
        <row r="727">
          <cell r="X727" t="str">
            <v>第三方人员及服务车辆物流运营车辆中型车-考斯特（天）-30人</v>
          </cell>
          <cell r="Y727">
            <v>726</v>
          </cell>
        </row>
        <row r="728">
          <cell r="X728" t="str">
            <v>第三方人员及服务车辆物流运营车辆50人座大巴车（金龙）</v>
          </cell>
          <cell r="Y728">
            <v>727</v>
          </cell>
        </row>
        <row r="729">
          <cell r="X729" t="str">
            <v>第三方人员及服务车辆物流运营车辆50人座大巴车（宇通）</v>
          </cell>
          <cell r="Y729">
            <v>728</v>
          </cell>
        </row>
        <row r="730">
          <cell r="X730" t="str">
            <v>第三方人员及服务车辆物流运营车辆50人座大巴车（现代）</v>
          </cell>
          <cell r="Y730">
            <v>729</v>
          </cell>
        </row>
        <row r="731">
          <cell r="X731" t="str">
            <v>第三方人员及服务车辆物流运营车辆市内大巴（天）</v>
          </cell>
          <cell r="Y731">
            <v>730</v>
          </cell>
        </row>
        <row r="732">
          <cell r="X732" t="str">
            <v>第三方人员及服务车辆物流货车-市内运输金杯车运输</v>
          </cell>
          <cell r="Y732">
            <v>731</v>
          </cell>
        </row>
        <row r="733">
          <cell r="X733" t="str">
            <v>第三方人员及服务车辆物流货车-市内运输4.2m 货车</v>
          </cell>
          <cell r="Y733">
            <v>732</v>
          </cell>
        </row>
        <row r="734">
          <cell r="X734" t="str">
            <v>第三方人员及服务车辆物流货车-市内运输6.2m 货车</v>
          </cell>
          <cell r="Y734">
            <v>733</v>
          </cell>
        </row>
        <row r="735">
          <cell r="X735" t="str">
            <v>第三方人员及服务车辆物流货车-市内运输7.2m 货车</v>
          </cell>
          <cell r="Y735">
            <v>734</v>
          </cell>
        </row>
        <row r="736">
          <cell r="X736" t="str">
            <v>第三方人员及服务车辆物流货车-市内运输9.6m 货车</v>
          </cell>
          <cell r="Y736">
            <v>735</v>
          </cell>
        </row>
        <row r="737">
          <cell r="X737" t="str">
            <v>第三方人员及服务车辆物流货车-市内运输12.5m 货车</v>
          </cell>
          <cell r="Y737">
            <v>736</v>
          </cell>
        </row>
        <row r="738">
          <cell r="X738" t="str">
            <v>第三方人员及服务车辆物流货车-市内运输15m 货车</v>
          </cell>
          <cell r="Y738">
            <v>737</v>
          </cell>
        </row>
        <row r="739">
          <cell r="X739" t="str">
            <v>第三方人员及服务车辆物流货车-市内运输17.5m 货车</v>
          </cell>
          <cell r="Y739">
            <v>738</v>
          </cell>
        </row>
        <row r="740">
          <cell r="X740" t="str">
            <v>第三方人员及服务车辆物流货车-城际运输金杯车运输</v>
          </cell>
          <cell r="Y740">
            <v>739</v>
          </cell>
        </row>
        <row r="741">
          <cell r="X741" t="str">
            <v>第三方人员及服务车辆物流货车-城际运输4.2m 货车</v>
          </cell>
          <cell r="Y741">
            <v>740</v>
          </cell>
        </row>
        <row r="742">
          <cell r="X742" t="str">
            <v>第三方人员及服务车辆物流货车-城际运输6.2m 货车</v>
          </cell>
          <cell r="Y742">
            <v>741</v>
          </cell>
        </row>
        <row r="743">
          <cell r="X743" t="str">
            <v>第三方人员及服务车辆物流货车-城际运输9.6m 货车</v>
          </cell>
          <cell r="Y743">
            <v>742</v>
          </cell>
        </row>
        <row r="744">
          <cell r="X744" t="str">
            <v>第三方人员及服务车辆物流货车-城际运输12.5m 货车</v>
          </cell>
          <cell r="Y744">
            <v>743</v>
          </cell>
        </row>
        <row r="745">
          <cell r="X745" t="str">
            <v>第三方人员及服务车辆物流货车-城际运输17.5m 货车</v>
          </cell>
          <cell r="Y745">
            <v>744</v>
          </cell>
        </row>
        <row r="746">
          <cell r="X746" t="str">
            <v>第三方人员及服务车辆物流其他交通物流费用超时超里程费用</v>
          </cell>
          <cell r="Y746">
            <v>745</v>
          </cell>
        </row>
        <row r="747">
          <cell r="X747" t="str">
            <v>第三方人员及服务车辆物流其他交通物流费用停车费</v>
          </cell>
          <cell r="Y747">
            <v>746</v>
          </cell>
        </row>
        <row r="748">
          <cell r="X748" t="str">
            <v>第三方人员及服务车辆物流其他交通物流费用快递费用</v>
          </cell>
          <cell r="Y748">
            <v>747</v>
          </cell>
        </row>
        <row r="749">
          <cell r="X749" t="str">
            <v>第三方人员及服务车辆物流运输人员司机（4h）</v>
          </cell>
          <cell r="Y749">
            <v>748</v>
          </cell>
        </row>
        <row r="750">
          <cell r="X750" t="str">
            <v>第三方人员及服务车辆物流运输人员司机（8h）</v>
          </cell>
          <cell r="Y750">
            <v>749</v>
          </cell>
        </row>
        <row r="751">
          <cell r="X751" t="str">
            <v>第三方人员及服务其他服务费用活动保险活动保险</v>
          </cell>
          <cell r="Y751">
            <v>750</v>
          </cell>
        </row>
        <row r="752">
          <cell r="X752" t="str">
            <v>第三方人员及服务其他服务费用安保费用手持金属检测器</v>
          </cell>
          <cell r="Y752">
            <v>751</v>
          </cell>
        </row>
        <row r="753">
          <cell r="X753" t="str">
            <v>第三方人员及服务其他服务费用安保费用安检门</v>
          </cell>
          <cell r="Y753">
            <v>752</v>
          </cell>
        </row>
        <row r="754">
          <cell r="X754" t="str">
            <v>第三方人员及服务车辆物流运营车辆舒适型用车</v>
          </cell>
          <cell r="Y754">
            <v>753</v>
          </cell>
        </row>
        <row r="755">
          <cell r="X755" t="str">
            <v>第三方人员及服务车辆物流运营车辆专车</v>
          </cell>
          <cell r="Y755">
            <v>754</v>
          </cell>
        </row>
        <row r="756">
          <cell r="X756" t="str">
            <v>第三方人员及服务服务人员工人加班费</v>
          </cell>
          <cell r="Y756">
            <v>755</v>
          </cell>
        </row>
        <row r="757">
          <cell r="X757" t="str">
            <v>第三方人员及服务服务人员礼仪人员服装春夏装</v>
          </cell>
          <cell r="Y757">
            <v>756</v>
          </cell>
        </row>
        <row r="758">
          <cell r="X758" t="str">
            <v>第三方人员及服务服务人员礼仪人员服装秋冬装</v>
          </cell>
          <cell r="Y758">
            <v>757</v>
          </cell>
        </row>
        <row r="759">
          <cell r="X759" t="str">
            <v>差旅及接待交通机票经济舱活动公司人员</v>
          </cell>
          <cell r="Y759">
            <v>758</v>
          </cell>
        </row>
        <row r="760">
          <cell r="X760" t="str">
            <v>差旅及接待交通高铁/动车二等座活动公司人员</v>
          </cell>
          <cell r="Y760">
            <v>759</v>
          </cell>
        </row>
        <row r="761">
          <cell r="X761" t="str">
            <v>差旅及接待住宿一线城市四星活动公司人员标间</v>
          </cell>
          <cell r="Y761">
            <v>760</v>
          </cell>
        </row>
        <row r="762">
          <cell r="X762" t="str">
            <v>差旅及接待住宿一线城市四星活动公司人员单间</v>
          </cell>
          <cell r="Y762">
            <v>761</v>
          </cell>
        </row>
        <row r="763">
          <cell r="X763" t="str">
            <v>差旅及接待住宿一线城市四星第三方人员标间-专业人员</v>
          </cell>
          <cell r="Y763">
            <v>762</v>
          </cell>
        </row>
        <row r="764">
          <cell r="X764" t="str">
            <v>差旅及接待住宿一线城市四星第三方人员单间-专业人员</v>
          </cell>
          <cell r="Y764">
            <v>763</v>
          </cell>
        </row>
        <row r="765">
          <cell r="X765" t="str">
            <v>差旅及接待住宿一线城市其他第三方人员标间-普通工人</v>
          </cell>
          <cell r="Y765">
            <v>764</v>
          </cell>
        </row>
        <row r="766">
          <cell r="X766" t="str">
            <v>差旅及接待住宿非一线城市四星活动公司人员标间</v>
          </cell>
          <cell r="Y766">
            <v>765</v>
          </cell>
        </row>
        <row r="767">
          <cell r="X767" t="str">
            <v>差旅及接待住宿非一线城市四星活动公司人员单间</v>
          </cell>
          <cell r="Y767">
            <v>766</v>
          </cell>
        </row>
        <row r="768">
          <cell r="X768" t="str">
            <v>差旅及接待住宿非一线城市四星第三方人员标间-专业人员</v>
          </cell>
          <cell r="Y768">
            <v>767</v>
          </cell>
        </row>
        <row r="769">
          <cell r="X769" t="str">
            <v>差旅及接待住宿非一线城市四星第三方人员单间-专业人员</v>
          </cell>
          <cell r="Y769">
            <v>768</v>
          </cell>
        </row>
        <row r="770">
          <cell r="X770" t="str">
            <v>差旅及接待住宿非一线城市其他第三方人员标间-普通工人</v>
          </cell>
          <cell r="Y770">
            <v>769</v>
          </cell>
        </row>
        <row r="771">
          <cell r="X771" t="str">
            <v>差旅及接待餐饮酒水矿泉水（350ml含以内）</v>
          </cell>
          <cell r="Y771">
            <v>770</v>
          </cell>
        </row>
        <row r="772">
          <cell r="X772" t="str">
            <v>差旅及接待餐饮酒水矿泉水（500ml）</v>
          </cell>
          <cell r="Y772">
            <v>771</v>
          </cell>
        </row>
        <row r="773">
          <cell r="X773" t="str">
            <v>差旅及接待差旅补贴餐补活动公司人员-普通工人级别</v>
          </cell>
          <cell r="Y773">
            <v>772</v>
          </cell>
        </row>
        <row r="774">
          <cell r="X774" t="str">
            <v>差旅及接待差旅补贴餐补活动公司人员-普通工作人员</v>
          </cell>
          <cell r="Y774">
            <v>773</v>
          </cell>
        </row>
        <row r="775">
          <cell r="X775" t="str">
            <v>差旅及接待差旅补贴餐补活动公司人员-普通经理级别</v>
          </cell>
          <cell r="Y775">
            <v>774</v>
          </cell>
        </row>
        <row r="776">
          <cell r="X776" t="str">
            <v>差旅及接待差旅补贴餐补活动公司人员-总监级别</v>
          </cell>
          <cell r="Y776">
            <v>775</v>
          </cell>
        </row>
        <row r="777">
          <cell r="X777" t="str">
            <v>差旅及接待差旅补贴市内交通补贴活动公司人员-普通工人级别</v>
          </cell>
          <cell r="Y777">
            <v>776</v>
          </cell>
        </row>
        <row r="778">
          <cell r="X778" t="str">
            <v>差旅及接待差旅补贴市内交通补贴活动公司人员-普通工作人员</v>
          </cell>
          <cell r="Y778">
            <v>777</v>
          </cell>
        </row>
        <row r="779">
          <cell r="X779" t="str">
            <v>差旅及接待差旅补贴市内交通补贴活动公司人员-普通经理级别</v>
          </cell>
          <cell r="Y779">
            <v>778</v>
          </cell>
        </row>
        <row r="780">
          <cell r="X780" t="str">
            <v>差旅及接待差旅补贴市内交通补贴活动公司人员-总监级别</v>
          </cell>
          <cell r="Y780">
            <v>779</v>
          </cell>
        </row>
        <row r="781">
          <cell r="X781" t="str">
            <v>差旅及接待差旅补贴市内交通补贴第三方人员-专业人员</v>
          </cell>
          <cell r="Y781">
            <v>780</v>
          </cell>
        </row>
        <row r="782">
          <cell r="X782" t="str">
            <v>差旅及接待差旅补贴市内交通补贴第三方人员-普通工人</v>
          </cell>
          <cell r="Y782">
            <v>781</v>
          </cell>
        </row>
        <row r="783">
          <cell r="X783" t="str">
            <v>差旅及接待其他差旅接待费用车马费嘉宾</v>
          </cell>
          <cell r="Y783">
            <v>782</v>
          </cell>
        </row>
        <row r="784">
          <cell r="X784" t="str">
            <v>差旅及接待其他差旅接待费用演讲/讲课费嘉宾</v>
          </cell>
          <cell r="Y784">
            <v>783</v>
          </cell>
        </row>
        <row r="785">
          <cell r="X785" t="str">
            <v>差旅及接待其他差旅接待费用礼品礼品名称</v>
          </cell>
          <cell r="Y785">
            <v>784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44"/>
  <sheetViews>
    <sheetView showGridLines="0" topLeftCell="A16" zoomScale="118" zoomScaleNormal="86" zoomScaleSheetLayoutView="80" workbookViewId="0">
      <selection activeCell="E29" sqref="E29"/>
    </sheetView>
  </sheetViews>
  <sheetFormatPr baseColWidth="10" defaultColWidth="8.83203125" defaultRowHeight="17"/>
  <cols>
    <col min="1" max="1" width="0.33203125" style="298" customWidth="1"/>
    <col min="2" max="2" width="2.33203125" style="298" customWidth="1"/>
    <col min="3" max="3" width="29.83203125" style="298" customWidth="1"/>
    <col min="4" max="4" width="24" style="298" customWidth="1"/>
    <col min="5" max="5" width="24" style="299" customWidth="1"/>
    <col min="6" max="6" width="21.6640625" style="299" customWidth="1"/>
    <col min="7" max="7" width="28.33203125" style="298" customWidth="1"/>
    <col min="8" max="8" width="2" style="298" customWidth="1"/>
    <col min="9" max="9" width="14" style="298" customWidth="1"/>
    <col min="10" max="10" width="21.33203125" style="298" customWidth="1"/>
    <col min="11" max="11" width="6.33203125" style="298" customWidth="1"/>
    <col min="12" max="16384" width="8.83203125" style="298"/>
  </cols>
  <sheetData>
    <row r="1" spans="2:10" ht="3" customHeight="1"/>
    <row r="2" spans="2:10" ht="23" customHeight="1">
      <c r="B2" s="300"/>
      <c r="C2" s="301" t="s">
        <v>0</v>
      </c>
      <c r="D2" s="300"/>
      <c r="E2" s="300"/>
      <c r="F2" s="302"/>
      <c r="G2" s="302"/>
    </row>
    <row r="3" spans="2:10">
      <c r="B3" s="300"/>
      <c r="C3" s="303" t="s">
        <v>1</v>
      </c>
      <c r="D3" s="303"/>
      <c r="E3" s="304"/>
      <c r="F3" s="304"/>
      <c r="G3" s="300"/>
    </row>
    <row r="4" spans="2:10">
      <c r="B4" s="300"/>
      <c r="C4" s="303" t="s">
        <v>2</v>
      </c>
      <c r="D4" s="303"/>
      <c r="E4" s="304"/>
      <c r="F4" s="304"/>
      <c r="G4" s="300"/>
    </row>
    <row r="5" spans="2:10">
      <c r="B5" s="300"/>
      <c r="C5" s="303" t="s">
        <v>3</v>
      </c>
      <c r="D5" s="303"/>
      <c r="E5" s="304"/>
      <c r="F5" s="304"/>
      <c r="G5" s="300"/>
    </row>
    <row r="6" spans="2:10">
      <c r="B6" s="300"/>
      <c r="C6" s="303" t="s">
        <v>4</v>
      </c>
      <c r="D6" s="303"/>
      <c r="E6" s="304"/>
      <c r="F6" s="304"/>
      <c r="G6" s="300"/>
    </row>
    <row r="7" spans="2:10" ht="8" customHeight="1">
      <c r="B7" s="300"/>
      <c r="C7" s="300"/>
      <c r="D7" s="305"/>
      <c r="E7" s="305"/>
      <c r="F7" s="305"/>
      <c r="G7" s="305"/>
    </row>
    <row r="8" spans="2:10" ht="26.5" customHeight="1">
      <c r="C8" s="472" t="s">
        <v>5</v>
      </c>
      <c r="D8" s="473"/>
      <c r="E8" s="473"/>
      <c r="F8" s="473"/>
      <c r="G8" s="474"/>
    </row>
    <row r="9" spans="2:10" ht="34">
      <c r="C9" s="450" t="s">
        <v>6</v>
      </c>
      <c r="D9" s="306" t="s">
        <v>7</v>
      </c>
      <c r="E9" s="307" t="s">
        <v>1976</v>
      </c>
      <c r="F9" s="308" t="s">
        <v>8</v>
      </c>
      <c r="G9" s="309" t="s">
        <v>1977</v>
      </c>
    </row>
    <row r="10" spans="2:10">
      <c r="C10" s="451"/>
      <c r="D10" s="310" t="s">
        <v>9</v>
      </c>
      <c r="E10" s="311" t="s">
        <v>1978</v>
      </c>
      <c r="F10" s="312" t="s">
        <v>10</v>
      </c>
      <c r="G10" s="313">
        <v>13810643293</v>
      </c>
      <c r="H10" s="314"/>
    </row>
    <row r="11" spans="2:10">
      <c r="C11" s="452"/>
      <c r="D11" s="310" t="s">
        <v>11</v>
      </c>
      <c r="E11" s="311" t="s">
        <v>1979</v>
      </c>
      <c r="F11" s="312" t="s">
        <v>12</v>
      </c>
      <c r="G11" s="313"/>
      <c r="H11" s="315"/>
      <c r="I11" s="346"/>
      <c r="J11" s="346"/>
    </row>
    <row r="12" spans="2:10">
      <c r="C12" s="453" t="s">
        <v>13</v>
      </c>
      <c r="D12" s="310" t="s">
        <v>14</v>
      </c>
      <c r="E12" s="311" t="s">
        <v>1980</v>
      </c>
      <c r="F12" s="312" t="s">
        <v>15</v>
      </c>
      <c r="G12" s="313"/>
      <c r="H12" s="315"/>
      <c r="I12" s="346"/>
      <c r="J12" s="346"/>
    </row>
    <row r="13" spans="2:10">
      <c r="C13" s="454"/>
      <c r="D13" s="316" t="s">
        <v>16</v>
      </c>
      <c r="E13" s="317">
        <v>45809</v>
      </c>
      <c r="F13" s="318" t="s">
        <v>17</v>
      </c>
      <c r="G13" s="319">
        <v>46904</v>
      </c>
      <c r="H13" s="315"/>
      <c r="I13" s="346"/>
      <c r="J13" s="346"/>
    </row>
    <row r="14" spans="2:10" ht="9.5" customHeight="1">
      <c r="C14" s="300"/>
      <c r="D14" s="300"/>
      <c r="E14" s="320"/>
      <c r="F14" s="320"/>
      <c r="G14" s="320"/>
      <c r="H14" s="315"/>
      <c r="I14" s="346"/>
      <c r="J14" s="346"/>
    </row>
    <row r="15" spans="2:10" ht="23" customHeight="1">
      <c r="C15" s="475" t="s">
        <v>18</v>
      </c>
      <c r="D15" s="476"/>
      <c r="E15" s="321" t="s">
        <v>19</v>
      </c>
      <c r="F15" s="477" t="s">
        <v>20</v>
      </c>
      <c r="G15" s="478"/>
      <c r="H15" s="315"/>
      <c r="I15" s="346"/>
      <c r="J15" s="346"/>
    </row>
    <row r="16" spans="2:10" s="297" customFormat="1" ht="110.25" customHeight="1">
      <c r="C16" s="455" t="s">
        <v>21</v>
      </c>
      <c r="D16" s="322" t="s">
        <v>22</v>
      </c>
      <c r="E16" s="323">
        <f>SUM(策划服务!O:O)</f>
        <v>1800</v>
      </c>
      <c r="F16" s="462" t="s">
        <v>23</v>
      </c>
      <c r="G16" s="463"/>
      <c r="H16" s="324"/>
      <c r="I16" s="347"/>
      <c r="J16" s="347"/>
    </row>
    <row r="17" spans="3:10" s="297" customFormat="1">
      <c r="C17" s="456"/>
      <c r="D17" s="325" t="s">
        <v>24</v>
      </c>
      <c r="E17" s="326">
        <f>SUM(场地搭建!O:O)</f>
        <v>0</v>
      </c>
      <c r="F17" s="464"/>
      <c r="G17" s="465"/>
      <c r="H17" s="324"/>
      <c r="I17" s="347"/>
      <c r="J17" s="347"/>
    </row>
    <row r="18" spans="3:10" s="297" customFormat="1">
      <c r="C18" s="456"/>
      <c r="D18" s="325" t="s">
        <v>25</v>
      </c>
      <c r="E18" s="326">
        <f>SUM(设备租赁!O:O)</f>
        <v>0</v>
      </c>
      <c r="F18" s="464"/>
      <c r="G18" s="465"/>
      <c r="H18" s="324"/>
      <c r="I18" s="347"/>
      <c r="J18" s="347"/>
    </row>
    <row r="19" spans="3:10" s="297" customFormat="1">
      <c r="C19" s="456"/>
      <c r="D19" s="327" t="s">
        <v>26</v>
      </c>
      <c r="E19" s="326">
        <f>SUM(直播导摄!O:O)</f>
        <v>0</v>
      </c>
      <c r="F19" s="464"/>
      <c r="G19" s="465"/>
    </row>
    <row r="20" spans="3:10" s="297" customFormat="1">
      <c r="C20" s="456"/>
      <c r="D20" s="325" t="s">
        <v>27</v>
      </c>
      <c r="E20" s="326">
        <f>SUM(设计制作!O:O)</f>
        <v>0</v>
      </c>
      <c r="F20" s="464"/>
      <c r="G20" s="465"/>
    </row>
    <row r="21" spans="3:10" s="297" customFormat="1">
      <c r="C21" s="456"/>
      <c r="D21" s="325" t="s">
        <v>28</v>
      </c>
      <c r="E21" s="326">
        <f>SUM(第三方人员及服务!O:O)</f>
        <v>11861.5</v>
      </c>
      <c r="F21" s="464" t="s">
        <v>29</v>
      </c>
      <c r="G21" s="465"/>
    </row>
    <row r="22" spans="3:10" s="297" customFormat="1">
      <c r="C22" s="456"/>
      <c r="D22" s="325" t="s">
        <v>30</v>
      </c>
      <c r="E22" s="326">
        <f>SUM(差旅及接待!O:O)</f>
        <v>260</v>
      </c>
      <c r="F22" s="464"/>
      <c r="G22" s="465"/>
    </row>
    <row r="23" spans="3:10" s="297" customFormat="1">
      <c r="C23" s="457"/>
      <c r="D23" s="325" t="s">
        <v>31</v>
      </c>
      <c r="E23" s="326">
        <f>SUM(场地费用!O:O)</f>
        <v>0</v>
      </c>
      <c r="F23" s="468"/>
      <c r="G23" s="469"/>
    </row>
    <row r="24" spans="3:10">
      <c r="C24" s="458"/>
      <c r="D24" s="328" t="s">
        <v>32</v>
      </c>
      <c r="E24" s="329">
        <f>SUM(E16:E23)</f>
        <v>13921.5</v>
      </c>
      <c r="F24" s="446"/>
      <c r="G24" s="447"/>
      <c r="H24" s="330"/>
      <c r="I24" s="348"/>
      <c r="J24" s="348"/>
    </row>
    <row r="25" spans="3:10" ht="23" customHeight="1">
      <c r="C25" s="459" t="s">
        <v>33</v>
      </c>
      <c r="D25" s="331" t="s">
        <v>34</v>
      </c>
      <c r="E25" s="332">
        <f>SUMIF(策划服务!Q:Q,"是",策划服务!O:O)+SUMIF(场地搭建!Q:Q,"是",场地搭建!O:O)+SUMIF(设备租赁!Q:Q,"是",设备租赁!O:O)+SUMIF(设计制作!Q:Q,"是",设计制作!O:O)+SUMIF(第三方人员及服务!Q:Q,"是",第三方人员及服务!O:O)+SUMIF(差旅及接待!Q:Q,"是",差旅及接待!O:O)+SUMIF(场地费用!Q:Q,"是",场地费用!O:O)+SUMIF(直播导摄!Q:Q,"是",直播导摄!O:O)</f>
        <v>11596.5</v>
      </c>
      <c r="F25" s="444" t="s">
        <v>35</v>
      </c>
      <c r="G25" s="445"/>
      <c r="H25" s="330"/>
      <c r="I25" s="348"/>
      <c r="J25" s="348"/>
    </row>
    <row r="26" spans="3:10" ht="25" customHeight="1">
      <c r="C26" s="459"/>
      <c r="D26" s="333" t="s">
        <v>36</v>
      </c>
      <c r="E26" s="334">
        <v>0.05</v>
      </c>
      <c r="F26" s="470"/>
      <c r="G26" s="471"/>
      <c r="H26" s="330"/>
      <c r="I26" s="348"/>
      <c r="J26" s="348"/>
    </row>
    <row r="27" spans="3:10" ht="61" customHeight="1">
      <c r="C27" s="460"/>
      <c r="D27" s="328" t="s">
        <v>33</v>
      </c>
      <c r="E27" s="329">
        <f>E25*E26</f>
        <v>579.82500000000005</v>
      </c>
      <c r="F27" s="466" t="s">
        <v>1919</v>
      </c>
      <c r="G27" s="467"/>
      <c r="H27" s="330"/>
      <c r="I27" s="348"/>
      <c r="J27" s="348"/>
    </row>
    <row r="28" spans="3:10" ht="29" customHeight="1">
      <c r="C28" s="461" t="s">
        <v>37</v>
      </c>
      <c r="D28" s="335" t="s">
        <v>38</v>
      </c>
      <c r="E28" s="332">
        <f>SUMIF(策划服务!P:P,"是",策划服务!O:O)+SUMIF(场地搭建!P:P,"是",场地搭建!O:O)+SUMIF(设备租赁!P:P,"是",设备租赁!O:O)+SUMIF(设计制作!P:P,"是",设计制作!O:O)+SUMIF(第三方人员及服务!P:P,"是",第三方人员及服务!O:O)+SUMIF(差旅及接待!P:P,"是",差旅及接待!O:O)+SUMIF(场地费用!P:P,"是",场地费用!O:O)+SUMIF(直播导摄!P:P,"是",直播导摄!O:O)</f>
        <v>0</v>
      </c>
      <c r="F28" s="462" t="s">
        <v>39</v>
      </c>
      <c r="G28" s="463"/>
      <c r="H28" s="330"/>
      <c r="I28" s="348"/>
      <c r="J28" s="348"/>
    </row>
    <row r="29" spans="3:10" ht="25" customHeight="1">
      <c r="C29" s="459"/>
      <c r="D29" s="333" t="s">
        <v>40</v>
      </c>
      <c r="E29" s="334">
        <v>0.05</v>
      </c>
      <c r="F29" s="464" t="s">
        <v>41</v>
      </c>
      <c r="G29" s="465"/>
      <c r="H29" s="330"/>
      <c r="I29" s="348"/>
      <c r="J29" s="348"/>
    </row>
    <row r="30" spans="3:10" ht="30.5" customHeight="1">
      <c r="C30" s="460"/>
      <c r="D30" s="328" t="s">
        <v>42</v>
      </c>
      <c r="E30" s="329">
        <f>E28*E29</f>
        <v>0</v>
      </c>
      <c r="F30" s="466" t="s">
        <v>43</v>
      </c>
      <c r="G30" s="467"/>
      <c r="H30" s="330"/>
      <c r="I30" s="348"/>
      <c r="J30" s="348"/>
    </row>
    <row r="31" spans="3:10">
      <c r="C31" s="461" t="s">
        <v>44</v>
      </c>
      <c r="D31" s="335" t="s">
        <v>45</v>
      </c>
      <c r="E31" s="336">
        <f>E30+E27+E24</f>
        <v>14501.325000000001</v>
      </c>
      <c r="F31" s="337"/>
      <c r="G31" s="338"/>
      <c r="H31" s="330"/>
      <c r="I31" s="348"/>
      <c r="J31" s="348"/>
    </row>
    <row r="32" spans="3:10">
      <c r="C32" s="459"/>
      <c r="D32" s="331" t="s">
        <v>46</v>
      </c>
      <c r="E32" s="334">
        <v>0.06</v>
      </c>
      <c r="F32" s="462" t="s">
        <v>1975</v>
      </c>
      <c r="G32" s="463"/>
      <c r="H32" s="330"/>
      <c r="I32" s="348"/>
      <c r="J32" s="348"/>
    </row>
    <row r="33" spans="3:10">
      <c r="C33" s="460"/>
      <c r="D33" s="328" t="s">
        <v>47</v>
      </c>
      <c r="E33" s="329">
        <f>E31*E32</f>
        <v>870.07950000000005</v>
      </c>
      <c r="F33" s="446"/>
      <c r="G33" s="447"/>
      <c r="H33" s="330"/>
      <c r="I33" s="348"/>
      <c r="J33" s="348"/>
    </row>
    <row r="34" spans="3:10">
      <c r="C34" s="459" t="s">
        <v>48</v>
      </c>
      <c r="D34" s="339" t="s">
        <v>49</v>
      </c>
      <c r="E34" s="332">
        <f>E31+E33</f>
        <v>15371.404500000001</v>
      </c>
      <c r="F34" s="444"/>
      <c r="G34" s="445"/>
      <c r="H34" s="330"/>
      <c r="I34" s="348"/>
      <c r="J34" s="348"/>
    </row>
    <row r="35" spans="3:10">
      <c r="C35" s="460"/>
      <c r="D35" s="328" t="s">
        <v>50</v>
      </c>
      <c r="E35" s="424">
        <v>0</v>
      </c>
      <c r="F35" s="446" t="s">
        <v>51</v>
      </c>
      <c r="G35" s="447"/>
      <c r="I35" s="441"/>
    </row>
    <row r="36" spans="3:10" ht="32.5" customHeight="1">
      <c r="C36" s="340" t="s">
        <v>52</v>
      </c>
      <c r="D36" s="341" t="s">
        <v>53</v>
      </c>
      <c r="E36" s="425">
        <f>E34-E35</f>
        <v>15371.404500000001</v>
      </c>
      <c r="F36" s="448" t="s">
        <v>54</v>
      </c>
      <c r="G36" s="449"/>
      <c r="I36" s="442"/>
    </row>
    <row r="38" spans="3:10" ht="20.5" customHeight="1">
      <c r="C38" s="342" t="s">
        <v>55</v>
      </c>
      <c r="D38" s="303"/>
      <c r="E38" s="304"/>
      <c r="F38" s="304"/>
      <c r="G38" s="300"/>
    </row>
    <row r="39" spans="3:10" ht="33.75" customHeight="1">
      <c r="C39" s="443" t="s">
        <v>56</v>
      </c>
      <c r="D39" s="443"/>
      <c r="E39" s="443"/>
      <c r="F39" s="443"/>
      <c r="G39" s="443"/>
    </row>
    <row r="40" spans="3:10" ht="33.75" customHeight="1">
      <c r="C40" s="443"/>
      <c r="D40" s="443"/>
      <c r="E40" s="443"/>
      <c r="F40" s="443"/>
      <c r="G40" s="443"/>
    </row>
    <row r="41" spans="3:10" ht="33.75" customHeight="1">
      <c r="C41" s="343"/>
      <c r="D41" s="343"/>
      <c r="E41" s="343"/>
      <c r="F41" s="343"/>
      <c r="G41" s="343"/>
    </row>
    <row r="42" spans="3:10" ht="9" customHeight="1"/>
    <row r="43" spans="3:10" ht="22" customHeight="1">
      <c r="F43" s="344" t="s">
        <v>57</v>
      </c>
      <c r="G43" s="345" t="str">
        <f>E9</f>
        <v>康辉集团北京国际会议展览有限公司</v>
      </c>
    </row>
    <row r="44" spans="3:10" ht="13" customHeight="1"/>
  </sheetData>
  <sheetProtection algorithmName="SHA-512" hashValue="sLgNm91eKr2EnRShS+bgVtLTsn24KgJpgnAPKprwLbx7qwpLTUsp/xGvF/WkhWJ417EaaPKSKB94gk0IlChBIQ==" saltValue="Eyr9o9eJJhFMkf982J3FLQ==" spinCount="100000" sheet="1" formatCells="0" formatColumns="0" formatRows="0" insertRows="0" deleteRows="0" sort="0" autoFilter="0" pivotTables="0"/>
  <mergeCells count="31">
    <mergeCell ref="C8:G8"/>
    <mergeCell ref="C15:D15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C39:G40"/>
    <mergeCell ref="F34:G34"/>
    <mergeCell ref="F35:G35"/>
    <mergeCell ref="F36:G36"/>
    <mergeCell ref="C9:C11"/>
    <mergeCell ref="C12:C13"/>
    <mergeCell ref="C16:C24"/>
    <mergeCell ref="C25:C27"/>
    <mergeCell ref="C28:C30"/>
    <mergeCell ref="C31:C33"/>
    <mergeCell ref="C34:C35"/>
    <mergeCell ref="F28:G28"/>
    <mergeCell ref="F29:G29"/>
    <mergeCell ref="F30:G30"/>
    <mergeCell ref="F32:G32"/>
    <mergeCell ref="F33:G33"/>
  </mergeCells>
  <phoneticPr fontId="29" type="noConversion"/>
  <dataValidations count="1">
    <dataValidation type="list" allowBlank="1" showInputMessage="1" showErrorMessage="1" sqref="D36" xr:uid="{00000000-0002-0000-0000-000000000000}">
      <formula1>"阿拉伯联合酋长国迪拉姆,澳元,巴西雷阿尔,加拿大元,瑞士法郎,人民币,丹麦克朗,欧元,英镑,港元,印尼盾,印度卢比,日圆,韩币,澳门元,墨西哥比索,马来西亚林吉特,挪威克朗,新西兰元,菲律宾比索,瑞典克朗,新加坡元,泰铢,新台币,美元,盾,兰特,俄罗斯卢布"</formula1>
    </dataValidation>
  </dataValidations>
  <pageMargins left="0.7" right="0.7" top="0.75" bottom="0.75" header="0.3" footer="0.3"/>
  <pageSetup paperSize="9" scale="58" orientation="portrait"/>
  <colBreaks count="1" manualBreakCount="1">
    <brk id="9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 filterMode="1">
    <pageSetUpPr fitToPage="1"/>
  </sheetPr>
  <dimension ref="A1:T48"/>
  <sheetViews>
    <sheetView showGridLines="0" zoomScale="140" zoomScaleNormal="100" workbookViewId="0">
      <pane ySplit="3" topLeftCell="A30" activePane="bottomLeft" state="frozen"/>
      <selection pane="bottomLeft" activeCell="C30" sqref="C30:E31"/>
    </sheetView>
  </sheetViews>
  <sheetFormatPr baseColWidth="10" defaultColWidth="9" defaultRowHeight="14"/>
  <cols>
    <col min="1" max="1" width="14.83203125" style="273" customWidth="1"/>
    <col min="2" max="2" width="9" style="273"/>
    <col min="3" max="5" width="11.83203125" style="273" customWidth="1"/>
    <col min="6" max="6" width="22.33203125" style="273" customWidth="1"/>
    <col min="7" max="7" width="24.83203125" style="273" customWidth="1"/>
    <col min="8" max="8" width="18" style="273" customWidth="1"/>
    <col min="9" max="9" width="17.83203125" style="273" customWidth="1"/>
    <col min="10" max="10" width="11.6640625" style="275" customWidth="1"/>
    <col min="11" max="11" width="11" style="275" customWidth="1"/>
    <col min="12" max="12" width="11" style="273" customWidth="1"/>
    <col min="13" max="14" width="9" style="273"/>
    <col min="15" max="15" width="13.1640625" style="274" customWidth="1"/>
    <col min="16" max="16" width="12.33203125" style="273" customWidth="1"/>
    <col min="17" max="17" width="11.83203125" style="273" customWidth="1"/>
    <col min="18" max="18" width="22.6640625" style="273" customWidth="1"/>
    <col min="19" max="19" width="9.33203125"/>
  </cols>
  <sheetData>
    <row r="1" spans="1:20" ht="16">
      <c r="A1" s="276" t="s">
        <v>58</v>
      </c>
      <c r="B1" s="277"/>
      <c r="C1" s="277"/>
      <c r="D1" s="271"/>
      <c r="E1" s="271"/>
      <c r="F1" s="276"/>
      <c r="G1" s="271"/>
      <c r="H1" s="271"/>
      <c r="I1" s="271"/>
      <c r="J1" s="285"/>
      <c r="K1" s="285"/>
      <c r="L1" s="277"/>
      <c r="M1" s="271"/>
      <c r="N1" s="277"/>
      <c r="O1" s="284"/>
      <c r="P1" s="271"/>
      <c r="Q1" s="271"/>
      <c r="R1" s="271"/>
    </row>
    <row r="2" spans="1:20" ht="54.25" customHeight="1">
      <c r="A2" s="479" t="s">
        <v>59</v>
      </c>
      <c r="B2" s="479"/>
      <c r="C2" s="479"/>
      <c r="D2" s="479"/>
      <c r="E2" s="479"/>
      <c r="F2" s="479"/>
      <c r="G2" s="479"/>
      <c r="H2" s="479"/>
      <c r="I2" s="479"/>
      <c r="J2" s="480"/>
      <c r="K2" s="480"/>
      <c r="L2" s="479"/>
      <c r="M2" s="479"/>
      <c r="N2" s="479"/>
      <c r="O2" s="286"/>
      <c r="P2" s="481" t="s">
        <v>60</v>
      </c>
      <c r="Q2" s="481"/>
      <c r="R2" s="62"/>
    </row>
    <row r="3" spans="1:20" ht="30" customHeight="1">
      <c r="A3" s="16" t="s">
        <v>61</v>
      </c>
      <c r="B3" s="16" t="s">
        <v>62</v>
      </c>
      <c r="C3" s="16" t="s">
        <v>18</v>
      </c>
      <c r="D3" s="16" t="s">
        <v>63</v>
      </c>
      <c r="E3" s="16" t="s">
        <v>64</v>
      </c>
      <c r="F3" s="16" t="s">
        <v>65</v>
      </c>
      <c r="G3" s="16" t="s">
        <v>66</v>
      </c>
      <c r="H3" s="16" t="s">
        <v>67</v>
      </c>
      <c r="I3" s="16" t="s">
        <v>68</v>
      </c>
      <c r="J3" s="246" t="s">
        <v>69</v>
      </c>
      <c r="K3" s="132" t="s">
        <v>70</v>
      </c>
      <c r="L3" s="41" t="s">
        <v>71</v>
      </c>
      <c r="M3" s="40" t="s">
        <v>72</v>
      </c>
      <c r="N3" s="41" t="s">
        <v>73</v>
      </c>
      <c r="O3" s="133" t="s">
        <v>74</v>
      </c>
      <c r="P3" s="16" t="s">
        <v>75</v>
      </c>
      <c r="Q3" s="16" t="s">
        <v>76</v>
      </c>
      <c r="R3" s="16" t="s">
        <v>20</v>
      </c>
    </row>
    <row r="4" spans="1:20" s="269" customFormat="1" ht="16" hidden="1">
      <c r="A4" s="205"/>
      <c r="B4" s="278"/>
      <c r="C4" s="279" t="s">
        <v>22</v>
      </c>
      <c r="D4" s="279" t="s">
        <v>77</v>
      </c>
      <c r="E4" s="206" t="s">
        <v>78</v>
      </c>
      <c r="F4" s="210" t="s">
        <v>79</v>
      </c>
      <c r="G4" s="206"/>
      <c r="H4" s="91"/>
      <c r="I4" s="210"/>
      <c r="J4" s="165"/>
      <c r="K4" s="287"/>
      <c r="L4" s="63" t="s">
        <v>80</v>
      </c>
      <c r="M4" s="288"/>
      <c r="N4" s="289"/>
      <c r="O4" s="165">
        <f t="shared" ref="O4:O31" si="0">IF(M4=0,K4*J4,M4*K4*J4)</f>
        <v>0</v>
      </c>
      <c r="P4" s="91"/>
      <c r="Q4" s="91"/>
      <c r="R4" s="63" t="str">
        <f>_xlfn.XLOOKUP(C4&amp;D4&amp;E4&amp;F4,[1]报价模版!$X:$X,[1]报价模版!$Y:$Y,"",0)</f>
        <v/>
      </c>
    </row>
    <row r="5" spans="1:20" s="269" customFormat="1" ht="16" hidden="1">
      <c r="A5" s="205"/>
      <c r="B5" s="278"/>
      <c r="C5" s="279" t="s">
        <v>22</v>
      </c>
      <c r="D5" s="279" t="s">
        <v>77</v>
      </c>
      <c r="E5" s="206" t="s">
        <v>78</v>
      </c>
      <c r="F5" s="210" t="s">
        <v>81</v>
      </c>
      <c r="G5" s="206"/>
      <c r="H5" s="91"/>
      <c r="I5" s="210"/>
      <c r="J5" s="165"/>
      <c r="K5" s="287"/>
      <c r="L5" s="63" t="s">
        <v>80</v>
      </c>
      <c r="M5" s="288"/>
      <c r="N5" s="289"/>
      <c r="O5" s="165">
        <f t="shared" si="0"/>
        <v>0</v>
      </c>
      <c r="P5" s="91"/>
      <c r="Q5" s="91"/>
      <c r="R5" s="63" t="str">
        <f>_xlfn.XLOOKUP(C5&amp;D5&amp;E5&amp;F5,[1]报价模版!$X:$X,[1]报价模版!$Y:$Y,"",0)</f>
        <v/>
      </c>
    </row>
    <row r="6" spans="1:20" s="269" customFormat="1" ht="16" hidden="1">
      <c r="A6" s="205"/>
      <c r="B6" s="278"/>
      <c r="C6" s="279" t="s">
        <v>22</v>
      </c>
      <c r="D6" s="279" t="s">
        <v>77</v>
      </c>
      <c r="E6" s="206" t="s">
        <v>78</v>
      </c>
      <c r="F6" s="210" t="s">
        <v>82</v>
      </c>
      <c r="G6" s="206"/>
      <c r="H6" s="91"/>
      <c r="I6" s="210"/>
      <c r="J6" s="165"/>
      <c r="K6" s="287"/>
      <c r="L6" s="63" t="s">
        <v>80</v>
      </c>
      <c r="M6" s="288"/>
      <c r="N6" s="289"/>
      <c r="O6" s="165">
        <f t="shared" si="0"/>
        <v>0</v>
      </c>
      <c r="P6" s="91"/>
      <c r="Q6" s="91"/>
      <c r="R6" s="63" t="str">
        <f>_xlfn.XLOOKUP(C6&amp;D6&amp;E6&amp;F6,[1]报价模版!$X:$X,[1]报价模版!$Y:$Y,"",0)</f>
        <v/>
      </c>
    </row>
    <row r="7" spans="1:20" s="269" customFormat="1" ht="16" hidden="1">
      <c r="A7" s="205"/>
      <c r="B7" s="278"/>
      <c r="C7" s="279" t="s">
        <v>22</v>
      </c>
      <c r="D7" s="279" t="s">
        <v>77</v>
      </c>
      <c r="E7" s="206" t="s">
        <v>78</v>
      </c>
      <c r="F7" s="210" t="s">
        <v>83</v>
      </c>
      <c r="G7" s="206"/>
      <c r="H7" s="91"/>
      <c r="I7" s="210"/>
      <c r="J7" s="165"/>
      <c r="K7" s="287"/>
      <c r="L7" s="63" t="s">
        <v>80</v>
      </c>
      <c r="M7" s="288"/>
      <c r="N7" s="289"/>
      <c r="O7" s="165">
        <f t="shared" si="0"/>
        <v>0</v>
      </c>
      <c r="P7" s="91"/>
      <c r="Q7" s="91"/>
      <c r="R7" s="63" t="str">
        <f>_xlfn.XLOOKUP(C7&amp;D7&amp;E7&amp;F7,[1]报价模版!$X:$X,[1]报价模版!$Y:$Y,"",0)</f>
        <v/>
      </c>
    </row>
    <row r="8" spans="1:20" s="269" customFormat="1" ht="16" hidden="1">
      <c r="A8" s="205"/>
      <c r="B8" s="278"/>
      <c r="C8" s="359" t="s">
        <v>22</v>
      </c>
      <c r="D8" s="359" t="s">
        <v>77</v>
      </c>
      <c r="E8" s="209" t="s">
        <v>78</v>
      </c>
      <c r="F8" s="31" t="s">
        <v>84</v>
      </c>
      <c r="G8" s="206"/>
      <c r="H8" s="91"/>
      <c r="I8" s="210"/>
      <c r="J8" s="165"/>
      <c r="K8" s="287"/>
      <c r="L8" s="63" t="s">
        <v>80</v>
      </c>
      <c r="M8" s="288"/>
      <c r="N8" s="289"/>
      <c r="O8" s="165">
        <f t="shared" si="0"/>
        <v>0</v>
      </c>
      <c r="P8" s="91"/>
      <c r="Q8" s="91"/>
      <c r="R8" s="63" t="str">
        <f>_xlfn.XLOOKUP(C8&amp;D8&amp;E8&amp;F8,[1]报价模版!$X:$X,[1]报价模版!$Y:$Y,"",0)</f>
        <v/>
      </c>
    </row>
    <row r="9" spans="1:20" s="272" customFormat="1" ht="16" hidden="1">
      <c r="A9" s="91"/>
      <c r="B9" s="280"/>
      <c r="C9" s="31" t="s">
        <v>22</v>
      </c>
      <c r="D9" s="31" t="s">
        <v>77</v>
      </c>
      <c r="E9" s="209" t="s">
        <v>78</v>
      </c>
      <c r="F9" s="31" t="s">
        <v>85</v>
      </c>
      <c r="G9" s="206"/>
      <c r="H9" s="91"/>
      <c r="I9" s="210"/>
      <c r="J9" s="141"/>
      <c r="K9" s="290"/>
      <c r="L9" s="280" t="s">
        <v>80</v>
      </c>
      <c r="M9" s="263"/>
      <c r="N9" s="262"/>
      <c r="O9" s="141">
        <f t="shared" si="0"/>
        <v>0</v>
      </c>
      <c r="P9" s="91"/>
      <c r="Q9" s="91"/>
      <c r="R9" s="63" t="str">
        <f>_xlfn.XLOOKUP(C9&amp;D9&amp;E9&amp;F9,[1]报价模版!$X:$X,[1]报价模版!$Y:$Y,"",0)</f>
        <v/>
      </c>
    </row>
    <row r="10" spans="1:20" s="272" customFormat="1" ht="16" hidden="1">
      <c r="A10" s="91"/>
      <c r="B10" s="280"/>
      <c r="C10" s="31" t="s">
        <v>22</v>
      </c>
      <c r="D10" s="31" t="s">
        <v>77</v>
      </c>
      <c r="E10" s="209" t="s">
        <v>78</v>
      </c>
      <c r="F10" s="31" t="s">
        <v>86</v>
      </c>
      <c r="G10" s="206"/>
      <c r="H10" s="91"/>
      <c r="I10" s="210"/>
      <c r="J10" s="141"/>
      <c r="K10" s="290"/>
      <c r="L10" s="280" t="s">
        <v>80</v>
      </c>
      <c r="M10" s="263"/>
      <c r="N10" s="262"/>
      <c r="O10" s="141">
        <f t="shared" si="0"/>
        <v>0</v>
      </c>
      <c r="P10" s="91"/>
      <c r="Q10" s="91"/>
      <c r="R10" s="63" t="str">
        <f>_xlfn.XLOOKUP(C10&amp;D10&amp;E10&amp;F10,[1]报价模版!$X:$X,[1]报价模版!$Y:$Y,"",0)</f>
        <v/>
      </c>
    </row>
    <row r="11" spans="1:20" s="272" customFormat="1" ht="16" hidden="1">
      <c r="A11" s="91"/>
      <c r="B11" s="280"/>
      <c r="C11" s="31" t="s">
        <v>22</v>
      </c>
      <c r="D11" s="31" t="s">
        <v>77</v>
      </c>
      <c r="E11" s="209" t="s">
        <v>78</v>
      </c>
      <c r="F11" s="31" t="s">
        <v>87</v>
      </c>
      <c r="G11" s="206"/>
      <c r="H11" s="91"/>
      <c r="I11" s="210"/>
      <c r="J11" s="141"/>
      <c r="K11" s="290"/>
      <c r="L11" s="280" t="s">
        <v>80</v>
      </c>
      <c r="M11" s="263"/>
      <c r="N11" s="262"/>
      <c r="O11" s="141">
        <f t="shared" si="0"/>
        <v>0</v>
      </c>
      <c r="P11" s="91"/>
      <c r="Q11" s="91"/>
      <c r="R11" s="63" t="str">
        <f>_xlfn.XLOOKUP(C11&amp;D11&amp;E11&amp;F11,[1]报价模版!$X:$X,[1]报价模版!$Y:$Y,"",0)</f>
        <v/>
      </c>
    </row>
    <row r="12" spans="1:20" s="269" customFormat="1" ht="14" hidden="1" customHeight="1">
      <c r="A12" s="205"/>
      <c r="B12" s="278"/>
      <c r="C12" s="359" t="s">
        <v>22</v>
      </c>
      <c r="D12" s="359" t="s">
        <v>77</v>
      </c>
      <c r="E12" s="209" t="s">
        <v>88</v>
      </c>
      <c r="F12" s="31" t="s">
        <v>89</v>
      </c>
      <c r="G12" s="206" t="s">
        <v>90</v>
      </c>
      <c r="H12" s="91"/>
      <c r="I12" s="210"/>
      <c r="J12" s="350"/>
      <c r="K12" s="266"/>
      <c r="L12" s="63" t="s">
        <v>80</v>
      </c>
      <c r="M12" s="288"/>
      <c r="N12" s="289"/>
      <c r="O12" s="165">
        <f t="shared" si="0"/>
        <v>0</v>
      </c>
      <c r="P12" s="91"/>
      <c r="Q12" s="91"/>
      <c r="R12" s="85"/>
      <c r="S12" s="352"/>
    </row>
    <row r="13" spans="1:20" s="66" customFormat="1" ht="14.5" hidden="1" customHeight="1">
      <c r="A13" s="205"/>
      <c r="B13" s="147"/>
      <c r="C13" s="359" t="s">
        <v>22</v>
      </c>
      <c r="D13" s="359" t="s">
        <v>77</v>
      </c>
      <c r="E13" s="209" t="s">
        <v>88</v>
      </c>
      <c r="F13" s="22" t="s">
        <v>91</v>
      </c>
      <c r="G13" s="27"/>
      <c r="H13" s="91"/>
      <c r="I13" s="144"/>
      <c r="J13" s="150"/>
      <c r="K13" s="151"/>
      <c r="L13" s="104" t="s">
        <v>80</v>
      </c>
      <c r="M13" s="291"/>
      <c r="N13" s="292"/>
      <c r="O13" s="165">
        <f t="shared" si="0"/>
        <v>0</v>
      </c>
      <c r="P13" s="91"/>
      <c r="Q13" s="91"/>
      <c r="R13" s="63" t="str">
        <f>_xlfn.XLOOKUP(C13&amp;D13&amp;E13&amp;F13,[1]报价模版!$X:$X,[1]报价模版!$Y:$Y,"",0)</f>
        <v/>
      </c>
    </row>
    <row r="14" spans="1:20" s="66" customFormat="1" ht="45" hidden="1" customHeight="1">
      <c r="A14" s="205"/>
      <c r="B14" s="147"/>
      <c r="C14" s="359" t="s">
        <v>22</v>
      </c>
      <c r="D14" s="359" t="s">
        <v>77</v>
      </c>
      <c r="E14" s="209" t="s">
        <v>88</v>
      </c>
      <c r="F14" s="22" t="s">
        <v>92</v>
      </c>
      <c r="G14" s="27" t="s">
        <v>93</v>
      </c>
      <c r="H14" s="91"/>
      <c r="I14" s="293"/>
      <c r="J14" s="153"/>
      <c r="K14" s="153"/>
      <c r="L14" s="104" t="s">
        <v>80</v>
      </c>
      <c r="M14" s="291"/>
      <c r="N14" s="292"/>
      <c r="O14" s="165">
        <f t="shared" si="0"/>
        <v>0</v>
      </c>
      <c r="P14" s="91"/>
      <c r="Q14" s="91"/>
      <c r="R14" s="85"/>
      <c r="S14" s="352"/>
      <c r="T14" s="269"/>
    </row>
    <row r="15" spans="1:20" s="66" customFormat="1" ht="14.5" hidden="1" customHeight="1">
      <c r="A15" s="205"/>
      <c r="B15" s="147"/>
      <c r="C15" s="359" t="s">
        <v>22</v>
      </c>
      <c r="D15" s="359" t="s">
        <v>77</v>
      </c>
      <c r="E15" s="209" t="s">
        <v>88</v>
      </c>
      <c r="F15" s="22" t="s">
        <v>94</v>
      </c>
      <c r="G15" s="27" t="s">
        <v>95</v>
      </c>
      <c r="H15" s="91"/>
      <c r="I15" s="210"/>
      <c r="J15" s="150"/>
      <c r="K15" s="153"/>
      <c r="L15" s="104" t="s">
        <v>80</v>
      </c>
      <c r="M15" s="291"/>
      <c r="N15" s="292"/>
      <c r="O15" s="165">
        <f t="shared" si="0"/>
        <v>0</v>
      </c>
      <c r="P15" s="91"/>
      <c r="Q15" s="91"/>
      <c r="R15" s="85"/>
      <c r="S15" s="269"/>
      <c r="T15" s="269"/>
    </row>
    <row r="16" spans="1:20" s="66" customFormat="1" ht="14.5" hidden="1" customHeight="1">
      <c r="A16" s="205"/>
      <c r="B16" s="147"/>
      <c r="C16" s="359" t="s">
        <v>22</v>
      </c>
      <c r="D16" s="359" t="s">
        <v>77</v>
      </c>
      <c r="E16" s="209" t="s">
        <v>88</v>
      </c>
      <c r="F16" s="22" t="s">
        <v>96</v>
      </c>
      <c r="G16" s="27" t="s">
        <v>95</v>
      </c>
      <c r="H16" s="91"/>
      <c r="I16" s="210"/>
      <c r="J16" s="153"/>
      <c r="K16" s="153"/>
      <c r="L16" s="104" t="s">
        <v>80</v>
      </c>
      <c r="M16" s="291"/>
      <c r="N16" s="292"/>
      <c r="O16" s="165">
        <f t="shared" si="0"/>
        <v>0</v>
      </c>
      <c r="P16" s="91"/>
      <c r="Q16" s="91"/>
      <c r="R16" s="85"/>
      <c r="S16" s="352"/>
      <c r="T16" s="269"/>
    </row>
    <row r="17" spans="1:19" s="66" customFormat="1" ht="14.5" hidden="1" customHeight="1">
      <c r="A17" s="205"/>
      <c r="B17" s="147"/>
      <c r="C17" s="359" t="s">
        <v>22</v>
      </c>
      <c r="D17" s="359" t="s">
        <v>77</v>
      </c>
      <c r="E17" s="209" t="s">
        <v>88</v>
      </c>
      <c r="F17" s="22" t="s">
        <v>97</v>
      </c>
      <c r="G17" s="27"/>
      <c r="H17" s="91"/>
      <c r="I17" s="144"/>
      <c r="J17" s="150"/>
      <c r="K17" s="151"/>
      <c r="L17" s="104" t="s">
        <v>80</v>
      </c>
      <c r="M17" s="291"/>
      <c r="N17" s="292"/>
      <c r="O17" s="165">
        <f t="shared" si="0"/>
        <v>0</v>
      </c>
      <c r="P17" s="91"/>
      <c r="Q17" s="91"/>
      <c r="R17" s="63"/>
    </row>
    <row r="18" spans="1:19" s="269" customFormat="1" ht="16" hidden="1">
      <c r="A18" s="281"/>
      <c r="B18" s="282"/>
      <c r="C18" s="359" t="s">
        <v>22</v>
      </c>
      <c r="D18" s="359" t="s">
        <v>77</v>
      </c>
      <c r="E18" s="209" t="s">
        <v>98</v>
      </c>
      <c r="F18" s="31" t="s">
        <v>99</v>
      </c>
      <c r="G18" s="209" t="s">
        <v>100</v>
      </c>
      <c r="H18" s="23"/>
      <c r="I18" s="31"/>
      <c r="J18" s="351"/>
      <c r="K18" s="153"/>
      <c r="L18" s="294" t="s">
        <v>101</v>
      </c>
      <c r="M18" s="151"/>
      <c r="N18" s="294" t="s">
        <v>102</v>
      </c>
      <c r="O18" s="136">
        <f t="shared" si="0"/>
        <v>0</v>
      </c>
      <c r="P18" s="91"/>
      <c r="Q18" s="91"/>
      <c r="R18" s="85"/>
      <c r="S18" s="352"/>
    </row>
    <row r="19" spans="1:19" s="269" customFormat="1" ht="16" hidden="1">
      <c r="A19" s="281"/>
      <c r="B19" s="282"/>
      <c r="C19" s="359" t="s">
        <v>22</v>
      </c>
      <c r="D19" s="359" t="s">
        <v>77</v>
      </c>
      <c r="E19" s="209" t="s">
        <v>98</v>
      </c>
      <c r="F19" s="31" t="s">
        <v>103</v>
      </c>
      <c r="G19" s="209" t="s">
        <v>100</v>
      </c>
      <c r="H19" s="23"/>
      <c r="I19" s="31"/>
      <c r="J19" s="351"/>
      <c r="K19" s="153"/>
      <c r="L19" s="294" t="s">
        <v>101</v>
      </c>
      <c r="M19" s="151"/>
      <c r="N19" s="294" t="s">
        <v>102</v>
      </c>
      <c r="O19" s="136">
        <f t="shared" si="0"/>
        <v>0</v>
      </c>
      <c r="P19" s="91"/>
      <c r="Q19" s="91"/>
      <c r="R19" s="85"/>
      <c r="S19" s="352"/>
    </row>
    <row r="20" spans="1:19" s="269" customFormat="1" ht="16" hidden="1">
      <c r="A20" s="91"/>
      <c r="B20" s="278"/>
      <c r="C20" s="359" t="s">
        <v>22</v>
      </c>
      <c r="D20" s="359" t="s">
        <v>77</v>
      </c>
      <c r="E20" s="209" t="s">
        <v>98</v>
      </c>
      <c r="F20" s="31" t="s">
        <v>104</v>
      </c>
      <c r="G20" s="206"/>
      <c r="H20" s="91"/>
      <c r="I20" s="210"/>
      <c r="J20" s="165"/>
      <c r="K20" s="287"/>
      <c r="L20" s="63" t="s">
        <v>101</v>
      </c>
      <c r="M20" s="287"/>
      <c r="N20" s="63" t="s">
        <v>102</v>
      </c>
      <c r="O20" s="165">
        <f t="shared" si="0"/>
        <v>0</v>
      </c>
      <c r="P20" s="91"/>
      <c r="Q20" s="91"/>
      <c r="R20" s="63" t="str">
        <f>_xlfn.XLOOKUP(C20&amp;D20&amp;E20&amp;F20,[1]报价模版!$X:$X,[1]报价模版!$Y:$Y,"",0)</f>
        <v/>
      </c>
    </row>
    <row r="21" spans="1:19" s="269" customFormat="1" ht="16" hidden="1">
      <c r="A21" s="91"/>
      <c r="B21" s="278"/>
      <c r="C21" s="359" t="s">
        <v>22</v>
      </c>
      <c r="D21" s="359" t="s">
        <v>77</v>
      </c>
      <c r="E21" s="209" t="s">
        <v>98</v>
      </c>
      <c r="F21" s="31" t="s">
        <v>105</v>
      </c>
      <c r="G21" s="206"/>
      <c r="H21" s="91"/>
      <c r="I21" s="210"/>
      <c r="J21" s="165"/>
      <c r="K21" s="287"/>
      <c r="L21" s="63" t="s">
        <v>101</v>
      </c>
      <c r="M21" s="287"/>
      <c r="N21" s="63" t="s">
        <v>102</v>
      </c>
      <c r="O21" s="165">
        <f t="shared" si="0"/>
        <v>0</v>
      </c>
      <c r="P21" s="91"/>
      <c r="Q21" s="91"/>
      <c r="R21" s="63" t="str">
        <f>_xlfn.XLOOKUP(C21&amp;D21&amp;E21&amp;F21,[1]报价模版!$X:$X,[1]报价模版!$Y:$Y,"",0)</f>
        <v/>
      </c>
    </row>
    <row r="22" spans="1:19" s="269" customFormat="1" ht="13.75" hidden="1" customHeight="1">
      <c r="A22" s="205"/>
      <c r="B22" s="278"/>
      <c r="C22" s="359" t="s">
        <v>22</v>
      </c>
      <c r="D22" s="359" t="s">
        <v>77</v>
      </c>
      <c r="E22" s="209" t="s">
        <v>98</v>
      </c>
      <c r="F22" s="31" t="s">
        <v>106</v>
      </c>
      <c r="G22" s="206"/>
      <c r="H22" s="91"/>
      <c r="I22" s="210"/>
      <c r="J22" s="165"/>
      <c r="K22" s="287"/>
      <c r="L22" s="63" t="s">
        <v>101</v>
      </c>
      <c r="M22" s="287"/>
      <c r="N22" s="63" t="s">
        <v>102</v>
      </c>
      <c r="O22" s="165">
        <f t="shared" si="0"/>
        <v>0</v>
      </c>
      <c r="P22" s="91"/>
      <c r="Q22" s="91"/>
      <c r="R22" s="63" t="str">
        <f>_xlfn.XLOOKUP(C22&amp;D22&amp;E22&amp;F22,[1]报价模版!$X:$X,[1]报价模版!$Y:$Y,"",0)</f>
        <v/>
      </c>
    </row>
    <row r="23" spans="1:19" s="269" customFormat="1" ht="16" hidden="1">
      <c r="A23" s="205"/>
      <c r="B23" s="278"/>
      <c r="C23" s="359" t="s">
        <v>22</v>
      </c>
      <c r="D23" s="359" t="s">
        <v>77</v>
      </c>
      <c r="E23" s="209" t="s">
        <v>98</v>
      </c>
      <c r="F23" s="31" t="s">
        <v>107</v>
      </c>
      <c r="G23" s="206"/>
      <c r="H23" s="91"/>
      <c r="I23" s="210"/>
      <c r="J23" s="165"/>
      <c r="K23" s="287"/>
      <c r="L23" s="63" t="s">
        <v>101</v>
      </c>
      <c r="M23" s="287"/>
      <c r="N23" s="63" t="s">
        <v>102</v>
      </c>
      <c r="O23" s="165">
        <f t="shared" si="0"/>
        <v>0</v>
      </c>
      <c r="P23" s="91"/>
      <c r="Q23" s="91"/>
      <c r="R23" s="63" t="str">
        <f>_xlfn.XLOOKUP(C23&amp;D23&amp;E23&amp;F23,[1]报价模版!$X:$X,[1]报价模版!$Y:$Y,"",0)</f>
        <v/>
      </c>
    </row>
    <row r="24" spans="1:19" s="269" customFormat="1" ht="16" hidden="1">
      <c r="A24" s="205"/>
      <c r="B24" s="278"/>
      <c r="C24" s="359" t="s">
        <v>22</v>
      </c>
      <c r="D24" s="359" t="s">
        <v>77</v>
      </c>
      <c r="E24" s="209" t="s">
        <v>98</v>
      </c>
      <c r="F24" s="31" t="s">
        <v>108</v>
      </c>
      <c r="G24" s="206"/>
      <c r="H24" s="91"/>
      <c r="I24" s="210"/>
      <c r="J24" s="165"/>
      <c r="K24" s="287"/>
      <c r="L24" s="63" t="s">
        <v>101</v>
      </c>
      <c r="M24" s="287"/>
      <c r="N24" s="63" t="s">
        <v>102</v>
      </c>
      <c r="O24" s="165">
        <f t="shared" si="0"/>
        <v>0</v>
      </c>
      <c r="P24" s="91"/>
      <c r="Q24" s="91"/>
      <c r="R24" s="63" t="str">
        <f>_xlfn.XLOOKUP(C24&amp;D24&amp;E24&amp;F24,[1]报价模版!$X:$X,[1]报价模版!$Y:$Y,"",0)</f>
        <v/>
      </c>
    </row>
    <row r="25" spans="1:19" s="269" customFormat="1" ht="16" hidden="1">
      <c r="A25" s="205"/>
      <c r="B25" s="278"/>
      <c r="C25" s="359" t="s">
        <v>22</v>
      </c>
      <c r="D25" s="359" t="s">
        <v>77</v>
      </c>
      <c r="E25" s="209" t="s">
        <v>98</v>
      </c>
      <c r="F25" s="31" t="s">
        <v>109</v>
      </c>
      <c r="G25" s="206"/>
      <c r="H25" s="91"/>
      <c r="I25" s="210"/>
      <c r="J25" s="165"/>
      <c r="K25" s="287"/>
      <c r="L25" s="63" t="s">
        <v>101</v>
      </c>
      <c r="M25" s="287"/>
      <c r="N25" s="63" t="s">
        <v>102</v>
      </c>
      <c r="O25" s="165">
        <f t="shared" si="0"/>
        <v>0</v>
      </c>
      <c r="P25" s="91"/>
      <c r="Q25" s="91"/>
      <c r="R25" s="63" t="str">
        <f>_xlfn.XLOOKUP(C25&amp;D25&amp;E25&amp;F25,[1]报价模版!$X:$X,[1]报价模版!$Y:$Y,"",0)</f>
        <v/>
      </c>
    </row>
    <row r="26" spans="1:19" s="269" customFormat="1" ht="16" hidden="1">
      <c r="A26" s="281"/>
      <c r="B26" s="282"/>
      <c r="C26" s="359" t="s">
        <v>22</v>
      </c>
      <c r="D26" s="359" t="s">
        <v>77</v>
      </c>
      <c r="E26" s="209" t="s">
        <v>98</v>
      </c>
      <c r="F26" s="31" t="s">
        <v>110</v>
      </c>
      <c r="G26" s="209"/>
      <c r="H26" s="23"/>
      <c r="I26" s="31"/>
      <c r="J26" s="136"/>
      <c r="K26" s="295"/>
      <c r="L26" s="294" t="s">
        <v>101</v>
      </c>
      <c r="M26" s="295"/>
      <c r="N26" s="294" t="s">
        <v>102</v>
      </c>
      <c r="O26" s="136">
        <f t="shared" si="0"/>
        <v>0</v>
      </c>
      <c r="P26" s="23"/>
      <c r="Q26" s="23"/>
      <c r="R26" s="63" t="str">
        <f>_xlfn.XLOOKUP(C26&amp;D26&amp;E26&amp;F26,[1]报价模版!$X:$X,[1]报价模版!$Y:$Y,"",0)</f>
        <v/>
      </c>
    </row>
    <row r="27" spans="1:19" s="269" customFormat="1" ht="16" hidden="1">
      <c r="A27" s="280"/>
      <c r="B27" s="278"/>
      <c r="C27" s="279" t="s">
        <v>22</v>
      </c>
      <c r="D27" s="279" t="s">
        <v>77</v>
      </c>
      <c r="E27" s="206" t="s">
        <v>98</v>
      </c>
      <c r="F27" s="210" t="s">
        <v>111</v>
      </c>
      <c r="G27" s="206"/>
      <c r="H27" s="91"/>
      <c r="I27" s="210"/>
      <c r="J27" s="165"/>
      <c r="K27" s="287"/>
      <c r="L27" s="63" t="s">
        <v>101</v>
      </c>
      <c r="M27" s="287"/>
      <c r="N27" s="63" t="s">
        <v>102</v>
      </c>
      <c r="O27" s="165">
        <f t="shared" si="0"/>
        <v>0</v>
      </c>
      <c r="P27" s="91"/>
      <c r="Q27" s="91"/>
      <c r="R27" s="63" t="str">
        <f>_xlfn.XLOOKUP(C27&amp;D27&amp;E27&amp;F27,[1]报价模版!$X:$X,[1]报价模版!$Y:$Y,"",0)</f>
        <v/>
      </c>
    </row>
    <row r="28" spans="1:19" s="269" customFormat="1" ht="16" hidden="1">
      <c r="A28" s="280"/>
      <c r="B28" s="278"/>
      <c r="C28" s="279" t="s">
        <v>22</v>
      </c>
      <c r="D28" s="279" t="s">
        <v>77</v>
      </c>
      <c r="E28" s="206" t="s">
        <v>98</v>
      </c>
      <c r="F28" s="210" t="s">
        <v>112</v>
      </c>
      <c r="G28" s="206"/>
      <c r="H28" s="91"/>
      <c r="I28" s="210"/>
      <c r="J28" s="165"/>
      <c r="K28" s="287"/>
      <c r="L28" s="63" t="s">
        <v>101</v>
      </c>
      <c r="M28" s="287"/>
      <c r="N28" s="63" t="s">
        <v>102</v>
      </c>
      <c r="O28" s="165">
        <f t="shared" si="0"/>
        <v>0</v>
      </c>
      <c r="P28" s="91"/>
      <c r="Q28" s="91"/>
      <c r="R28" s="63" t="str">
        <f>_xlfn.XLOOKUP(C28&amp;D28&amp;E28&amp;F28,[1]报价模版!$X:$X,[1]报价模版!$Y:$Y,"",0)</f>
        <v/>
      </c>
    </row>
    <row r="29" spans="1:19" s="269" customFormat="1" ht="16" hidden="1">
      <c r="A29" s="280"/>
      <c r="B29" s="278"/>
      <c r="C29" s="279" t="s">
        <v>22</v>
      </c>
      <c r="D29" s="279" t="s">
        <v>77</v>
      </c>
      <c r="E29" s="206" t="s">
        <v>98</v>
      </c>
      <c r="F29" s="210" t="s">
        <v>113</v>
      </c>
      <c r="G29" s="206"/>
      <c r="H29" s="91"/>
      <c r="I29" s="210"/>
      <c r="J29" s="165"/>
      <c r="K29" s="287"/>
      <c r="L29" s="63" t="s">
        <v>101</v>
      </c>
      <c r="M29" s="287"/>
      <c r="N29" s="63" t="s">
        <v>102</v>
      </c>
      <c r="O29" s="165">
        <f t="shared" si="0"/>
        <v>0</v>
      </c>
      <c r="P29" s="91"/>
      <c r="Q29" s="91"/>
      <c r="R29" s="63" t="str">
        <f>_xlfn.XLOOKUP(C29&amp;D29&amp;E29&amp;F29,[1]报价模版!$X:$X,[1]报价模版!$Y:$Y,"",0)</f>
        <v/>
      </c>
    </row>
    <row r="30" spans="1:19" ht="17">
      <c r="A30" s="398"/>
      <c r="B30" s="398"/>
      <c r="C30" s="359" t="s">
        <v>1986</v>
      </c>
      <c r="D30" s="359" t="s">
        <v>1987</v>
      </c>
      <c r="E30" s="209" t="s">
        <v>1988</v>
      </c>
      <c r="F30" s="210" t="s">
        <v>1984</v>
      </c>
      <c r="G30" s="398" t="s">
        <v>1957</v>
      </c>
      <c r="H30" s="398"/>
      <c r="I30" s="398">
        <v>1000</v>
      </c>
      <c r="J30" s="399">
        <v>1000</v>
      </c>
      <c r="K30" s="398">
        <v>1</v>
      </c>
      <c r="L30" s="398" t="s">
        <v>1928</v>
      </c>
      <c r="M30" s="398">
        <v>1</v>
      </c>
      <c r="N30" s="398" t="s">
        <v>1929</v>
      </c>
      <c r="O30" s="384">
        <f t="shared" si="0"/>
        <v>1000</v>
      </c>
      <c r="P30" s="398" t="s">
        <v>1973</v>
      </c>
      <c r="Q30" s="398" t="s">
        <v>1973</v>
      </c>
      <c r="R30" s="398" t="s">
        <v>1958</v>
      </c>
    </row>
    <row r="31" spans="1:19" ht="17">
      <c r="A31" s="398"/>
      <c r="B31" s="398"/>
      <c r="C31" s="359" t="s">
        <v>1986</v>
      </c>
      <c r="D31" s="359" t="s">
        <v>1987</v>
      </c>
      <c r="E31" s="209" t="s">
        <v>1988</v>
      </c>
      <c r="F31" s="210" t="s">
        <v>1985</v>
      </c>
      <c r="G31" s="398" t="s">
        <v>1930</v>
      </c>
      <c r="H31" s="398"/>
      <c r="I31" s="398">
        <v>600</v>
      </c>
      <c r="J31" s="399">
        <v>800</v>
      </c>
      <c r="K31" s="398">
        <v>1</v>
      </c>
      <c r="L31" s="398" t="s">
        <v>1928</v>
      </c>
      <c r="M31" s="398">
        <v>1</v>
      </c>
      <c r="N31" s="398" t="s">
        <v>1929</v>
      </c>
      <c r="O31" s="384">
        <f t="shared" si="0"/>
        <v>800</v>
      </c>
      <c r="P31" s="398" t="s">
        <v>1973</v>
      </c>
      <c r="Q31" s="398" t="s">
        <v>1973</v>
      </c>
      <c r="R31" s="398" t="s">
        <v>1958</v>
      </c>
    </row>
    <row r="33" spans="1:18" s="273" customFormat="1" ht="16" hidden="1">
      <c r="A33" s="283"/>
      <c r="B33" s="283"/>
      <c r="C33" s="283"/>
      <c r="D33" s="283"/>
      <c r="E33" s="283"/>
      <c r="F33" s="283"/>
      <c r="G33" s="283"/>
      <c r="H33" s="283"/>
      <c r="I33" s="283"/>
      <c r="J33" s="296"/>
      <c r="K33" s="283"/>
      <c r="L33" s="283"/>
      <c r="M33" s="283"/>
      <c r="N33" s="283"/>
      <c r="O33" s="136">
        <f t="shared" ref="O33:O48" si="1">IF(M33=0,K33*J33,M33*K33*J33)</f>
        <v>0</v>
      </c>
      <c r="P33" s="283"/>
      <c r="Q33" s="283"/>
      <c r="R33" s="283"/>
    </row>
    <row r="34" spans="1:18" s="273" customFormat="1" ht="16" hidden="1">
      <c r="A34" s="283"/>
      <c r="B34" s="283"/>
      <c r="C34" s="283"/>
      <c r="D34" s="283"/>
      <c r="E34" s="283"/>
      <c r="F34" s="283"/>
      <c r="G34" s="283"/>
      <c r="H34" s="283"/>
      <c r="I34" s="283"/>
      <c r="J34" s="296"/>
      <c r="K34" s="283"/>
      <c r="L34" s="283"/>
      <c r="M34" s="283"/>
      <c r="N34" s="283"/>
      <c r="O34" s="136">
        <f t="shared" si="1"/>
        <v>0</v>
      </c>
      <c r="P34" s="283"/>
      <c r="Q34" s="283"/>
      <c r="R34" s="283"/>
    </row>
    <row r="35" spans="1:18" s="273" customFormat="1" ht="16" hidden="1">
      <c r="A35" s="283"/>
      <c r="B35" s="283"/>
      <c r="C35" s="283"/>
      <c r="D35" s="283"/>
      <c r="E35" s="283"/>
      <c r="F35" s="283"/>
      <c r="G35" s="283"/>
      <c r="H35" s="283"/>
      <c r="I35" s="283"/>
      <c r="J35" s="296"/>
      <c r="K35" s="283"/>
      <c r="L35" s="283"/>
      <c r="M35" s="283"/>
      <c r="N35" s="283"/>
      <c r="O35" s="136">
        <f t="shared" si="1"/>
        <v>0</v>
      </c>
      <c r="P35" s="283"/>
      <c r="Q35" s="283"/>
      <c r="R35" s="283"/>
    </row>
    <row r="36" spans="1:18" s="273" customFormat="1" ht="16" hidden="1">
      <c r="A36" s="283"/>
      <c r="B36" s="283"/>
      <c r="C36" s="283"/>
      <c r="D36" s="283"/>
      <c r="E36" s="283"/>
      <c r="F36" s="283"/>
      <c r="G36" s="283"/>
      <c r="H36" s="283"/>
      <c r="I36" s="283"/>
      <c r="J36" s="296"/>
      <c r="K36" s="283"/>
      <c r="L36" s="283"/>
      <c r="M36" s="283"/>
      <c r="N36" s="283"/>
      <c r="O36" s="136">
        <f t="shared" si="1"/>
        <v>0</v>
      </c>
      <c r="P36" s="283"/>
      <c r="Q36" s="283"/>
      <c r="R36" s="283"/>
    </row>
    <row r="37" spans="1:18" s="273" customFormat="1" ht="16" hidden="1">
      <c r="A37" s="283"/>
      <c r="B37" s="283"/>
      <c r="C37" s="283"/>
      <c r="D37" s="283"/>
      <c r="E37" s="283"/>
      <c r="F37" s="283"/>
      <c r="G37" s="283"/>
      <c r="H37" s="283"/>
      <c r="I37" s="283"/>
      <c r="J37" s="296"/>
      <c r="K37" s="283"/>
      <c r="L37" s="283"/>
      <c r="M37" s="283"/>
      <c r="N37" s="283"/>
      <c r="O37" s="136">
        <f t="shared" si="1"/>
        <v>0</v>
      </c>
      <c r="P37" s="283"/>
      <c r="Q37" s="283"/>
      <c r="R37" s="283"/>
    </row>
    <row r="38" spans="1:18" s="273" customFormat="1" ht="16" hidden="1">
      <c r="A38" s="283"/>
      <c r="B38" s="283"/>
      <c r="C38" s="283"/>
      <c r="D38" s="283"/>
      <c r="E38" s="283"/>
      <c r="F38" s="283"/>
      <c r="G38" s="283"/>
      <c r="H38" s="283"/>
      <c r="I38" s="283"/>
      <c r="J38" s="296"/>
      <c r="K38" s="283"/>
      <c r="L38" s="283"/>
      <c r="M38" s="283"/>
      <c r="N38" s="283"/>
      <c r="O38" s="136">
        <f t="shared" si="1"/>
        <v>0</v>
      </c>
      <c r="P38" s="283"/>
      <c r="Q38" s="283"/>
      <c r="R38" s="283"/>
    </row>
    <row r="39" spans="1:18" s="273" customFormat="1" ht="16" hidden="1">
      <c r="A39" s="283"/>
      <c r="B39" s="283"/>
      <c r="C39" s="283"/>
      <c r="D39" s="283"/>
      <c r="E39" s="283"/>
      <c r="F39" s="283"/>
      <c r="G39" s="283"/>
      <c r="H39" s="283"/>
      <c r="I39" s="283"/>
      <c r="J39" s="296"/>
      <c r="K39" s="283"/>
      <c r="L39" s="283"/>
      <c r="M39" s="283"/>
      <c r="N39" s="283"/>
      <c r="O39" s="136">
        <f t="shared" si="1"/>
        <v>0</v>
      </c>
      <c r="P39" s="283"/>
      <c r="Q39" s="283"/>
      <c r="R39" s="283"/>
    </row>
    <row r="40" spans="1:18" s="273" customFormat="1" ht="16" hidden="1">
      <c r="A40" s="283"/>
      <c r="B40" s="283"/>
      <c r="C40" s="283"/>
      <c r="D40" s="283"/>
      <c r="E40" s="283"/>
      <c r="F40" s="283"/>
      <c r="G40" s="283"/>
      <c r="H40" s="283"/>
      <c r="I40" s="283"/>
      <c r="J40" s="296"/>
      <c r="K40" s="283"/>
      <c r="L40" s="283"/>
      <c r="M40" s="283"/>
      <c r="N40" s="283"/>
      <c r="O40" s="136">
        <f t="shared" si="1"/>
        <v>0</v>
      </c>
      <c r="P40" s="283"/>
      <c r="Q40" s="283"/>
      <c r="R40" s="283"/>
    </row>
    <row r="41" spans="1:18" s="273" customFormat="1" ht="16" hidden="1">
      <c r="A41" s="283"/>
      <c r="B41" s="283"/>
      <c r="C41" s="283"/>
      <c r="D41" s="283"/>
      <c r="E41" s="283"/>
      <c r="F41" s="283"/>
      <c r="G41" s="283"/>
      <c r="H41" s="283"/>
      <c r="I41" s="283"/>
      <c r="J41" s="296"/>
      <c r="K41" s="283"/>
      <c r="L41" s="283"/>
      <c r="M41" s="283"/>
      <c r="N41" s="283"/>
      <c r="O41" s="136">
        <f t="shared" si="1"/>
        <v>0</v>
      </c>
      <c r="P41" s="283"/>
      <c r="Q41" s="283"/>
      <c r="R41" s="283"/>
    </row>
    <row r="42" spans="1:18" s="273" customFormat="1" ht="16" hidden="1">
      <c r="A42" s="283"/>
      <c r="B42" s="283"/>
      <c r="C42" s="283"/>
      <c r="D42" s="283"/>
      <c r="E42" s="283"/>
      <c r="F42" s="283"/>
      <c r="G42" s="283"/>
      <c r="H42" s="283"/>
      <c r="I42" s="283"/>
      <c r="J42" s="296"/>
      <c r="K42" s="283"/>
      <c r="L42" s="283"/>
      <c r="M42" s="283"/>
      <c r="N42" s="283"/>
      <c r="O42" s="136">
        <f t="shared" si="1"/>
        <v>0</v>
      </c>
      <c r="P42" s="283"/>
      <c r="Q42" s="283"/>
      <c r="R42" s="283"/>
    </row>
    <row r="43" spans="1:18" s="273" customFormat="1" ht="16" hidden="1">
      <c r="A43" s="283"/>
      <c r="B43" s="283"/>
      <c r="C43" s="283"/>
      <c r="D43" s="283"/>
      <c r="E43" s="283"/>
      <c r="F43" s="283"/>
      <c r="G43" s="283"/>
      <c r="H43" s="283"/>
      <c r="I43" s="283"/>
      <c r="J43" s="296"/>
      <c r="K43" s="283"/>
      <c r="L43" s="283"/>
      <c r="M43" s="283"/>
      <c r="N43" s="283"/>
      <c r="O43" s="136">
        <f t="shared" si="1"/>
        <v>0</v>
      </c>
      <c r="P43" s="283"/>
      <c r="Q43" s="283"/>
      <c r="R43" s="283"/>
    </row>
    <row r="44" spans="1:18" s="273" customFormat="1" ht="16" hidden="1">
      <c r="A44" s="283"/>
      <c r="B44" s="283"/>
      <c r="C44" s="283"/>
      <c r="D44" s="283"/>
      <c r="E44" s="283"/>
      <c r="F44" s="283"/>
      <c r="G44" s="283"/>
      <c r="H44" s="283"/>
      <c r="I44" s="283"/>
      <c r="J44" s="296"/>
      <c r="K44" s="283"/>
      <c r="L44" s="283"/>
      <c r="M44" s="283"/>
      <c r="N44" s="283"/>
      <c r="O44" s="136">
        <f t="shared" si="1"/>
        <v>0</v>
      </c>
      <c r="P44" s="283"/>
      <c r="Q44" s="283"/>
      <c r="R44" s="283"/>
    </row>
    <row r="45" spans="1:18" s="273" customFormat="1" ht="16" hidden="1">
      <c r="A45" s="283"/>
      <c r="B45" s="283"/>
      <c r="C45" s="283"/>
      <c r="D45" s="283"/>
      <c r="E45" s="283"/>
      <c r="F45" s="283"/>
      <c r="G45" s="283"/>
      <c r="H45" s="283"/>
      <c r="I45" s="283"/>
      <c r="J45" s="296"/>
      <c r="K45" s="283"/>
      <c r="L45" s="283"/>
      <c r="M45" s="283"/>
      <c r="N45" s="283"/>
      <c r="O45" s="136">
        <f t="shared" si="1"/>
        <v>0</v>
      </c>
      <c r="P45" s="283"/>
      <c r="Q45" s="283"/>
      <c r="R45" s="283"/>
    </row>
    <row r="46" spans="1:18" s="273" customFormat="1" ht="16" hidden="1">
      <c r="A46" s="283"/>
      <c r="B46" s="283"/>
      <c r="C46" s="283"/>
      <c r="D46" s="283"/>
      <c r="E46" s="283"/>
      <c r="F46" s="283"/>
      <c r="G46" s="283"/>
      <c r="H46" s="283"/>
      <c r="I46" s="283"/>
      <c r="J46" s="296"/>
      <c r="K46" s="283"/>
      <c r="L46" s="283"/>
      <c r="M46" s="283"/>
      <c r="N46" s="283"/>
      <c r="O46" s="136">
        <f t="shared" si="1"/>
        <v>0</v>
      </c>
      <c r="P46" s="283"/>
      <c r="Q46" s="283"/>
      <c r="R46" s="283"/>
    </row>
    <row r="47" spans="1:18" s="273" customFormat="1" ht="16" hidden="1">
      <c r="A47" s="283"/>
      <c r="B47" s="283"/>
      <c r="C47" s="283"/>
      <c r="D47" s="283"/>
      <c r="E47" s="283"/>
      <c r="F47" s="283"/>
      <c r="G47" s="283"/>
      <c r="H47" s="283"/>
      <c r="I47" s="283"/>
      <c r="J47" s="296"/>
      <c r="K47" s="283"/>
      <c r="L47" s="283"/>
      <c r="M47" s="283"/>
      <c r="N47" s="283"/>
      <c r="O47" s="136">
        <f t="shared" si="1"/>
        <v>0</v>
      </c>
      <c r="P47" s="283"/>
      <c r="Q47" s="283"/>
      <c r="R47" s="283"/>
    </row>
    <row r="48" spans="1:18" s="273" customFormat="1" ht="16" hidden="1">
      <c r="A48" s="283"/>
      <c r="B48" s="283"/>
      <c r="C48" s="283"/>
      <c r="D48" s="283"/>
      <c r="E48" s="283"/>
      <c r="F48" s="283"/>
      <c r="G48" s="283"/>
      <c r="H48" s="283"/>
      <c r="I48" s="283"/>
      <c r="J48" s="296"/>
      <c r="K48" s="283"/>
      <c r="L48" s="283"/>
      <c r="M48" s="283"/>
      <c r="N48" s="283"/>
      <c r="O48" s="136">
        <f t="shared" si="1"/>
        <v>0</v>
      </c>
      <c r="P48" s="283"/>
      <c r="Q48" s="283"/>
      <c r="R48" s="283"/>
    </row>
  </sheetData>
  <sheetProtection sheet="1" formatCells="0" formatColumns="0" formatRows="0" insertRows="0" insertHyperlinks="0" deleteRows="0" sort="0" autoFilter="0" pivotTables="0"/>
  <protectedRanges>
    <protectedRange sqref="G4:G24 I4:K24" name="Range2_2"/>
    <protectedRange sqref="B4:B24 A4:A12 A14:A25" name="Range1_2"/>
  </protectedRanges>
  <autoFilter ref="A3:R48" xr:uid="{00000000-0009-0000-0000-000001000000}">
    <filterColumn colId="5">
      <colorFilter dxfId="11"/>
    </filterColumn>
  </autoFilter>
  <mergeCells count="2">
    <mergeCell ref="A2:N2"/>
    <mergeCell ref="P2:Q2"/>
  </mergeCells>
  <phoneticPr fontId="29" type="noConversion"/>
  <dataValidations count="2">
    <dataValidation type="list" allowBlank="1" showInputMessage="1" showErrorMessage="1" sqref="H4:H31 H33:H48" xr:uid="{00000000-0002-0000-0100-000000000000}">
      <formula1>"购买,租赁"</formula1>
    </dataValidation>
    <dataValidation type="list" allowBlank="1" showInputMessage="1" showErrorMessage="1" sqref="P4:Q31 P33:Q48" xr:uid="{00000000-0002-0000-0100-000001000000}">
      <formula1>"是,否"</formula1>
    </dataValidation>
  </dataValidations>
  <pageMargins left="0.7" right="0.7" top="0.75" bottom="0.75" header="0.3" footer="0.3"/>
  <pageSetup paperSize="9" scale="46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T323"/>
  <sheetViews>
    <sheetView showGridLines="0" topLeftCell="B1" zoomScaleNormal="63" workbookViewId="0">
      <pane ySplit="3" topLeftCell="A26" activePane="bottomLeft" state="frozen"/>
      <selection pane="bottomLeft" activeCell="F319" sqref="C4:F319"/>
    </sheetView>
  </sheetViews>
  <sheetFormatPr baseColWidth="10" defaultColWidth="8.83203125" defaultRowHeight="16"/>
  <cols>
    <col min="1" max="1" width="13" style="4" customWidth="1"/>
    <col min="2" max="2" width="14.5" style="4" customWidth="1"/>
    <col min="3" max="3" width="16.6640625" style="7" customWidth="1"/>
    <col min="4" max="5" width="16.6640625" style="8" customWidth="1"/>
    <col min="6" max="6" width="38.83203125" style="4" customWidth="1"/>
    <col min="7" max="7" width="25" style="7" customWidth="1"/>
    <col min="8" max="8" width="18.33203125" style="7" customWidth="1"/>
    <col min="9" max="9" width="28.6640625" style="8" customWidth="1"/>
    <col min="10" max="10" width="17.6640625" style="201" customWidth="1"/>
    <col min="11" max="11" width="7" style="201" customWidth="1"/>
    <col min="12" max="12" width="9.33203125" style="4" customWidth="1"/>
    <col min="13" max="13" width="8.6640625" style="11" customWidth="1"/>
    <col min="14" max="14" width="8.6640625" style="5" customWidth="1"/>
    <col min="15" max="15" width="18.6640625" style="68" customWidth="1"/>
    <col min="16" max="16" width="18.6640625" style="7" customWidth="1"/>
    <col min="17" max="17" width="12.33203125" style="7" customWidth="1"/>
    <col min="18" max="18" width="8.83203125" style="7"/>
    <col min="19" max="19" width="12" style="7" customWidth="1"/>
    <col min="20" max="16384" width="8.83203125" style="7"/>
  </cols>
  <sheetData>
    <row r="1" spans="1:20" s="1" customFormat="1">
      <c r="A1" s="13" t="s">
        <v>58</v>
      </c>
      <c r="B1" s="14"/>
      <c r="C1" s="14"/>
      <c r="F1" s="13"/>
      <c r="I1" s="181"/>
      <c r="J1" s="245"/>
      <c r="K1" s="245"/>
      <c r="L1" s="14"/>
      <c r="M1" s="36"/>
      <c r="N1" s="13"/>
      <c r="O1" s="73"/>
    </row>
    <row r="2" spans="1:20" s="1" customFormat="1" ht="89" customHeight="1">
      <c r="A2" s="482" t="s">
        <v>114</v>
      </c>
      <c r="B2" s="482"/>
      <c r="C2" s="482"/>
      <c r="D2" s="482"/>
      <c r="E2" s="482"/>
      <c r="F2" s="482"/>
      <c r="G2" s="482"/>
      <c r="H2" s="482"/>
      <c r="I2" s="482"/>
      <c r="J2" s="480"/>
      <c r="K2" s="480"/>
      <c r="L2" s="482"/>
      <c r="M2" s="482"/>
      <c r="N2" s="482"/>
      <c r="O2" s="480"/>
      <c r="P2" s="481" t="s">
        <v>60</v>
      </c>
      <c r="Q2" s="481"/>
      <c r="R2" s="268"/>
    </row>
    <row r="3" spans="1:20" s="2" customFormat="1" ht="30" customHeight="1">
      <c r="A3" s="69" t="s">
        <v>61</v>
      </c>
      <c r="B3" s="69" t="s">
        <v>62</v>
      </c>
      <c r="C3" s="69" t="s">
        <v>18</v>
      </c>
      <c r="D3" s="69" t="s">
        <v>63</v>
      </c>
      <c r="E3" s="69" t="s">
        <v>64</v>
      </c>
      <c r="F3" s="69" t="s">
        <v>65</v>
      </c>
      <c r="G3" s="16" t="s">
        <v>66</v>
      </c>
      <c r="H3" s="16" t="s">
        <v>67</v>
      </c>
      <c r="I3" s="16" t="s">
        <v>68</v>
      </c>
      <c r="J3" s="74" t="s">
        <v>69</v>
      </c>
      <c r="K3" s="132" t="s">
        <v>70</v>
      </c>
      <c r="L3" s="16" t="s">
        <v>71</v>
      </c>
      <c r="M3" s="40" t="s">
        <v>72</v>
      </c>
      <c r="N3" s="16" t="s">
        <v>73</v>
      </c>
      <c r="O3" s="132" t="s">
        <v>74</v>
      </c>
      <c r="P3" s="16" t="s">
        <v>75</v>
      </c>
      <c r="Q3" s="16" t="s">
        <v>76</v>
      </c>
      <c r="R3" s="69" t="s">
        <v>20</v>
      </c>
    </row>
    <row r="4" spans="1:20" s="3" customFormat="1" ht="14.5" customHeight="1">
      <c r="A4" s="24"/>
      <c r="B4" s="24"/>
      <c r="C4" s="360" t="s">
        <v>24</v>
      </c>
      <c r="D4" s="361" t="s">
        <v>115</v>
      </c>
      <c r="E4" s="362" t="s">
        <v>116</v>
      </c>
      <c r="F4" s="22" t="s">
        <v>117</v>
      </c>
      <c r="G4" s="27"/>
      <c r="H4" s="91"/>
      <c r="I4" s="187"/>
      <c r="J4" s="137"/>
      <c r="K4" s="137"/>
      <c r="L4" s="24" t="s">
        <v>118</v>
      </c>
      <c r="M4" s="264"/>
      <c r="N4" s="265"/>
      <c r="O4" s="136">
        <f t="shared" ref="O4:O67" si="0">IF(M4=0,K4*J4,M4*K4*J4)</f>
        <v>0</v>
      </c>
      <c r="P4" s="91"/>
      <c r="Q4" s="91"/>
      <c r="R4" s="85"/>
      <c r="S4" s="352"/>
      <c r="T4" s="269"/>
    </row>
    <row r="5" spans="1:20" s="3" customFormat="1" ht="14.5" customHeight="1">
      <c r="A5" s="24"/>
      <c r="B5" s="24"/>
      <c r="C5" s="360" t="s">
        <v>24</v>
      </c>
      <c r="D5" s="361" t="s">
        <v>115</v>
      </c>
      <c r="E5" s="362" t="s">
        <v>116</v>
      </c>
      <c r="F5" s="22" t="s">
        <v>119</v>
      </c>
      <c r="G5" s="27"/>
      <c r="H5" s="91"/>
      <c r="I5" s="187"/>
      <c r="J5" s="137"/>
      <c r="K5" s="137"/>
      <c r="L5" s="24" t="s">
        <v>118</v>
      </c>
      <c r="M5" s="264"/>
      <c r="N5" s="265"/>
      <c r="O5" s="136">
        <f t="shared" si="0"/>
        <v>0</v>
      </c>
      <c r="P5" s="91"/>
      <c r="Q5" s="91"/>
      <c r="R5" s="85"/>
      <c r="S5" s="352"/>
    </row>
    <row r="6" spans="1:20" s="3" customFormat="1" ht="14.5" customHeight="1">
      <c r="A6" s="24"/>
      <c r="B6" s="24"/>
      <c r="C6" s="360" t="s">
        <v>24</v>
      </c>
      <c r="D6" s="361" t="s">
        <v>115</v>
      </c>
      <c r="E6" s="362" t="s">
        <v>116</v>
      </c>
      <c r="F6" s="22" t="s">
        <v>120</v>
      </c>
      <c r="G6" s="27"/>
      <c r="H6" s="91"/>
      <c r="I6" s="187"/>
      <c r="J6" s="137"/>
      <c r="K6" s="137"/>
      <c r="L6" s="24" t="s">
        <v>118</v>
      </c>
      <c r="M6" s="264"/>
      <c r="N6" s="265"/>
      <c r="O6" s="136">
        <f t="shared" si="0"/>
        <v>0</v>
      </c>
      <c r="P6" s="91"/>
      <c r="Q6" s="91"/>
      <c r="R6" s="85"/>
      <c r="S6" s="352"/>
    </row>
    <row r="7" spans="1:20" s="3" customFormat="1" ht="14.5" customHeight="1">
      <c r="A7" s="24"/>
      <c r="B7" s="24"/>
      <c r="C7" s="360" t="s">
        <v>24</v>
      </c>
      <c r="D7" s="361" t="s">
        <v>115</v>
      </c>
      <c r="E7" s="362" t="s">
        <v>116</v>
      </c>
      <c r="F7" s="22" t="s">
        <v>121</v>
      </c>
      <c r="G7" s="27"/>
      <c r="H7" s="91"/>
      <c r="I7" s="187"/>
      <c r="J7" s="137"/>
      <c r="K7" s="137"/>
      <c r="L7" s="24" t="s">
        <v>118</v>
      </c>
      <c r="M7" s="264"/>
      <c r="N7" s="265"/>
      <c r="O7" s="136">
        <f t="shared" si="0"/>
        <v>0</v>
      </c>
      <c r="P7" s="91"/>
      <c r="Q7" s="91"/>
      <c r="R7" s="85"/>
      <c r="S7" s="352"/>
    </row>
    <row r="8" spans="1:20" s="3" customFormat="1" ht="14.5" customHeight="1">
      <c r="A8" s="24"/>
      <c r="B8" s="24"/>
      <c r="C8" s="360" t="s">
        <v>24</v>
      </c>
      <c r="D8" s="361" t="s">
        <v>115</v>
      </c>
      <c r="E8" s="362" t="s">
        <v>116</v>
      </c>
      <c r="F8" s="22" t="s">
        <v>122</v>
      </c>
      <c r="G8" s="27"/>
      <c r="H8" s="91"/>
      <c r="I8" s="187"/>
      <c r="J8" s="137"/>
      <c r="K8" s="137"/>
      <c r="L8" s="24" t="s">
        <v>118</v>
      </c>
      <c r="M8" s="264"/>
      <c r="N8" s="265"/>
      <c r="O8" s="136">
        <f t="shared" si="0"/>
        <v>0</v>
      </c>
      <c r="P8" s="91"/>
      <c r="Q8" s="91"/>
      <c r="R8" s="85"/>
      <c r="S8" s="352"/>
    </row>
    <row r="9" spans="1:20" s="3" customFormat="1" ht="14.5" customHeight="1">
      <c r="A9" s="24"/>
      <c r="B9" s="24"/>
      <c r="C9" s="360" t="s">
        <v>24</v>
      </c>
      <c r="D9" s="361" t="s">
        <v>115</v>
      </c>
      <c r="E9" s="362" t="s">
        <v>116</v>
      </c>
      <c r="F9" s="22" t="s">
        <v>1923</v>
      </c>
      <c r="G9" s="27"/>
      <c r="H9" s="91"/>
      <c r="I9" s="98"/>
      <c r="J9" s="139"/>
      <c r="K9" s="140"/>
      <c r="L9" s="24" t="s">
        <v>118</v>
      </c>
      <c r="M9" s="264"/>
      <c r="N9" s="265"/>
      <c r="O9" s="136">
        <f t="shared" si="0"/>
        <v>0</v>
      </c>
      <c r="P9" s="91"/>
      <c r="Q9" s="91"/>
      <c r="R9" s="63" t="str">
        <f>_xlfn.XLOOKUP(C9&amp;D9&amp;E9&amp;F9,[1]报价模版!$X:$X,[1]报价模版!$Y:$Y,"",0)</f>
        <v/>
      </c>
    </row>
    <row r="10" spans="1:20" s="3" customFormat="1" ht="14.5" customHeight="1">
      <c r="A10" s="24"/>
      <c r="B10" s="24"/>
      <c r="C10" s="360" t="s">
        <v>24</v>
      </c>
      <c r="D10" s="361" t="s">
        <v>115</v>
      </c>
      <c r="E10" s="362" t="s">
        <v>116</v>
      </c>
      <c r="F10" s="22" t="s">
        <v>123</v>
      </c>
      <c r="G10" s="27"/>
      <c r="H10" s="91"/>
      <c r="I10" s="187"/>
      <c r="J10" s="137"/>
      <c r="K10" s="137"/>
      <c r="L10" s="24" t="s">
        <v>124</v>
      </c>
      <c r="M10" s="264"/>
      <c r="N10" s="265"/>
      <c r="O10" s="136">
        <f t="shared" si="0"/>
        <v>0</v>
      </c>
      <c r="P10" s="91"/>
      <c r="Q10" s="91"/>
      <c r="R10" s="85"/>
      <c r="S10" s="352"/>
    </row>
    <row r="11" spans="1:20" s="3" customFormat="1" ht="14.5" customHeight="1">
      <c r="A11" s="24"/>
      <c r="B11" s="24"/>
      <c r="C11" s="360" t="s">
        <v>24</v>
      </c>
      <c r="D11" s="361" t="s">
        <v>115</v>
      </c>
      <c r="E11" s="362" t="s">
        <v>116</v>
      </c>
      <c r="F11" s="22" t="s">
        <v>125</v>
      </c>
      <c r="G11" s="27"/>
      <c r="H11" s="91"/>
      <c r="I11" s="187"/>
      <c r="J11" s="137"/>
      <c r="K11" s="137"/>
      <c r="L11" s="24" t="s">
        <v>124</v>
      </c>
      <c r="M11" s="264"/>
      <c r="N11" s="265"/>
      <c r="O11" s="136">
        <f t="shared" si="0"/>
        <v>0</v>
      </c>
      <c r="P11" s="91"/>
      <c r="Q11" s="91"/>
      <c r="R11" s="85"/>
      <c r="S11" s="352"/>
    </row>
    <row r="12" spans="1:20" s="3" customFormat="1" ht="14.5" customHeight="1">
      <c r="A12" s="24"/>
      <c r="B12" s="24"/>
      <c r="C12" s="360" t="s">
        <v>24</v>
      </c>
      <c r="D12" s="361" t="s">
        <v>115</v>
      </c>
      <c r="E12" s="362" t="s">
        <v>116</v>
      </c>
      <c r="F12" s="22" t="s">
        <v>126</v>
      </c>
      <c r="G12" s="27"/>
      <c r="H12" s="91"/>
      <c r="I12" s="187"/>
      <c r="J12" s="137"/>
      <c r="K12" s="137"/>
      <c r="L12" s="24" t="s">
        <v>124</v>
      </c>
      <c r="M12" s="264"/>
      <c r="N12" s="265"/>
      <c r="O12" s="136">
        <f t="shared" si="0"/>
        <v>0</v>
      </c>
      <c r="P12" s="91"/>
      <c r="Q12" s="91"/>
      <c r="R12" s="85"/>
      <c r="S12" s="352"/>
    </row>
    <row r="13" spans="1:20" s="3" customFormat="1" ht="14.5" customHeight="1">
      <c r="A13" s="24"/>
      <c r="B13" s="24"/>
      <c r="C13" s="360" t="s">
        <v>24</v>
      </c>
      <c r="D13" s="361" t="s">
        <v>115</v>
      </c>
      <c r="E13" s="362" t="s">
        <v>116</v>
      </c>
      <c r="F13" s="22" t="s">
        <v>127</v>
      </c>
      <c r="G13" s="27"/>
      <c r="H13" s="91"/>
      <c r="I13" s="98"/>
      <c r="J13" s="139"/>
      <c r="K13" s="140"/>
      <c r="L13" s="24" t="s">
        <v>124</v>
      </c>
      <c r="M13" s="264"/>
      <c r="N13" s="265"/>
      <c r="O13" s="136">
        <f t="shared" si="0"/>
        <v>0</v>
      </c>
      <c r="P13" s="91"/>
      <c r="Q13" s="91"/>
      <c r="R13" s="63" t="str">
        <f>_xlfn.XLOOKUP(C13&amp;D13&amp;E13&amp;F13,[1]报价模版!$X:$X,[1]报价模版!$Y:$Y,"",0)</f>
        <v/>
      </c>
    </row>
    <row r="14" spans="1:20" s="3" customFormat="1" ht="14.5" customHeight="1">
      <c r="A14" s="24"/>
      <c r="B14" s="24"/>
      <c r="C14" s="360" t="s">
        <v>24</v>
      </c>
      <c r="D14" s="361" t="s">
        <v>115</v>
      </c>
      <c r="E14" s="362" t="s">
        <v>116</v>
      </c>
      <c r="F14" s="22" t="s">
        <v>128</v>
      </c>
      <c r="G14" s="27"/>
      <c r="H14" s="91"/>
      <c r="I14" s="98"/>
      <c r="J14" s="139"/>
      <c r="K14" s="140"/>
      <c r="L14" s="24" t="s">
        <v>124</v>
      </c>
      <c r="M14" s="264"/>
      <c r="N14" s="265"/>
      <c r="O14" s="136">
        <f t="shared" si="0"/>
        <v>0</v>
      </c>
      <c r="P14" s="91"/>
      <c r="Q14" s="91"/>
      <c r="R14" s="63" t="str">
        <f>_xlfn.XLOOKUP(C14&amp;D14&amp;E14&amp;F14,[1]报价模版!$X:$X,[1]报价模版!$Y:$Y,"",0)</f>
        <v/>
      </c>
    </row>
    <row r="15" spans="1:20" s="3" customFormat="1" ht="14.5" customHeight="1">
      <c r="A15" s="24"/>
      <c r="B15" s="24"/>
      <c r="C15" s="360" t="s">
        <v>24</v>
      </c>
      <c r="D15" s="361" t="s">
        <v>115</v>
      </c>
      <c r="E15" s="362" t="s">
        <v>129</v>
      </c>
      <c r="F15" s="22" t="s">
        <v>130</v>
      </c>
      <c r="G15" s="27"/>
      <c r="H15" s="91"/>
      <c r="I15" s="98"/>
      <c r="J15" s="139"/>
      <c r="K15" s="140"/>
      <c r="L15" s="24" t="s">
        <v>118</v>
      </c>
      <c r="M15" s="264"/>
      <c r="N15" s="265"/>
      <c r="O15" s="136">
        <f t="shared" si="0"/>
        <v>0</v>
      </c>
      <c r="P15" s="91"/>
      <c r="Q15" s="91"/>
      <c r="R15" s="63" t="str">
        <f>_xlfn.XLOOKUP(C15&amp;D15&amp;E15&amp;F15,[1]报价模版!$X:$X,[1]报价模版!$Y:$Y,"",0)</f>
        <v/>
      </c>
    </row>
    <row r="16" spans="1:20" s="3" customFormat="1" ht="14.5" customHeight="1">
      <c r="A16" s="24"/>
      <c r="B16" s="24"/>
      <c r="C16" s="360" t="s">
        <v>24</v>
      </c>
      <c r="D16" s="361" t="s">
        <v>115</v>
      </c>
      <c r="E16" s="362" t="s">
        <v>129</v>
      </c>
      <c r="F16" s="22" t="s">
        <v>131</v>
      </c>
      <c r="G16" s="27"/>
      <c r="H16" s="91"/>
      <c r="I16" s="187"/>
      <c r="J16" s="137"/>
      <c r="K16" s="137"/>
      <c r="L16" s="24" t="s">
        <v>118</v>
      </c>
      <c r="M16" s="264"/>
      <c r="N16" s="265"/>
      <c r="O16" s="136">
        <f t="shared" si="0"/>
        <v>0</v>
      </c>
      <c r="P16" s="91"/>
      <c r="Q16" s="91"/>
      <c r="R16" s="85"/>
      <c r="S16" s="352"/>
    </row>
    <row r="17" spans="1:19" s="3" customFormat="1" ht="14.5" customHeight="1">
      <c r="A17" s="24"/>
      <c r="B17" s="24"/>
      <c r="C17" s="360" t="s">
        <v>24</v>
      </c>
      <c r="D17" s="361" t="s">
        <v>115</v>
      </c>
      <c r="E17" s="362" t="s">
        <v>129</v>
      </c>
      <c r="F17" s="22" t="s">
        <v>132</v>
      </c>
      <c r="G17" s="27"/>
      <c r="H17" s="91"/>
      <c r="I17" s="187"/>
      <c r="J17" s="137"/>
      <c r="K17" s="137"/>
      <c r="L17" s="24" t="s">
        <v>118</v>
      </c>
      <c r="M17" s="264"/>
      <c r="N17" s="265"/>
      <c r="O17" s="136">
        <f t="shared" si="0"/>
        <v>0</v>
      </c>
      <c r="P17" s="91"/>
      <c r="Q17" s="91"/>
      <c r="R17" s="85"/>
      <c r="S17" s="352"/>
    </row>
    <row r="18" spans="1:19" s="3" customFormat="1" ht="14.5" customHeight="1">
      <c r="A18" s="24"/>
      <c r="B18" s="24"/>
      <c r="C18" s="360" t="s">
        <v>24</v>
      </c>
      <c r="D18" s="361" t="s">
        <v>115</v>
      </c>
      <c r="E18" s="362" t="s">
        <v>129</v>
      </c>
      <c r="F18" s="22" t="s">
        <v>133</v>
      </c>
      <c r="G18" s="27"/>
      <c r="H18" s="91"/>
      <c r="I18" s="187"/>
      <c r="J18" s="137"/>
      <c r="K18" s="137"/>
      <c r="L18" s="24" t="s">
        <v>118</v>
      </c>
      <c r="M18" s="264"/>
      <c r="N18" s="265"/>
      <c r="O18" s="136">
        <f t="shared" si="0"/>
        <v>0</v>
      </c>
      <c r="P18" s="91"/>
      <c r="Q18" s="91"/>
      <c r="R18" s="85"/>
      <c r="S18" s="352"/>
    </row>
    <row r="19" spans="1:19" s="3" customFormat="1" ht="14.5" customHeight="1">
      <c r="A19" s="24"/>
      <c r="B19" s="24"/>
      <c r="C19" s="360" t="s">
        <v>24</v>
      </c>
      <c r="D19" s="361" t="s">
        <v>115</v>
      </c>
      <c r="E19" s="362" t="s">
        <v>129</v>
      </c>
      <c r="F19" s="22" t="s">
        <v>134</v>
      </c>
      <c r="G19" s="27"/>
      <c r="H19" s="91"/>
      <c r="I19" s="187"/>
      <c r="J19" s="137"/>
      <c r="K19" s="137"/>
      <c r="L19" s="24" t="s">
        <v>118</v>
      </c>
      <c r="M19" s="264"/>
      <c r="N19" s="265"/>
      <c r="O19" s="136">
        <f t="shared" si="0"/>
        <v>0</v>
      </c>
      <c r="P19" s="91"/>
      <c r="Q19" s="91"/>
      <c r="R19" s="85"/>
      <c r="S19" s="352"/>
    </row>
    <row r="20" spans="1:19" s="3" customFormat="1" ht="14.5" customHeight="1">
      <c r="A20" s="24"/>
      <c r="B20" s="24"/>
      <c r="C20" s="360" t="s">
        <v>24</v>
      </c>
      <c r="D20" s="361" t="s">
        <v>115</v>
      </c>
      <c r="E20" s="362" t="s">
        <v>129</v>
      </c>
      <c r="F20" s="22" t="s">
        <v>135</v>
      </c>
      <c r="G20" s="27"/>
      <c r="H20" s="91"/>
      <c r="I20" s="187"/>
      <c r="J20" s="137"/>
      <c r="K20" s="137"/>
      <c r="L20" s="24" t="s">
        <v>118</v>
      </c>
      <c r="M20" s="264"/>
      <c r="N20" s="265"/>
      <c r="O20" s="136">
        <f t="shared" si="0"/>
        <v>0</v>
      </c>
      <c r="P20" s="91"/>
      <c r="Q20" s="91"/>
      <c r="R20" s="85"/>
      <c r="S20" s="352"/>
    </row>
    <row r="21" spans="1:19" s="3" customFormat="1" ht="14.5" customHeight="1">
      <c r="A21" s="24"/>
      <c r="B21" s="24"/>
      <c r="C21" s="360" t="s">
        <v>24</v>
      </c>
      <c r="D21" s="361" t="s">
        <v>115</v>
      </c>
      <c r="E21" s="362" t="s">
        <v>129</v>
      </c>
      <c r="F21" s="22" t="s">
        <v>136</v>
      </c>
      <c r="G21" s="27"/>
      <c r="H21" s="91"/>
      <c r="I21" s="187"/>
      <c r="J21" s="137"/>
      <c r="K21" s="137"/>
      <c r="L21" s="24" t="s">
        <v>118</v>
      </c>
      <c r="M21" s="264"/>
      <c r="N21" s="265"/>
      <c r="O21" s="136">
        <f t="shared" si="0"/>
        <v>0</v>
      </c>
      <c r="P21" s="91"/>
      <c r="Q21" s="91"/>
      <c r="R21" s="85"/>
      <c r="S21" s="352"/>
    </row>
    <row r="22" spans="1:19" s="3" customFormat="1" ht="14.5" customHeight="1">
      <c r="A22" s="24"/>
      <c r="B22" s="24"/>
      <c r="C22" s="360" t="s">
        <v>24</v>
      </c>
      <c r="D22" s="361" t="s">
        <v>115</v>
      </c>
      <c r="E22" s="362" t="s">
        <v>129</v>
      </c>
      <c r="F22" s="22" t="s">
        <v>137</v>
      </c>
      <c r="G22" s="27"/>
      <c r="H22" s="91"/>
      <c r="I22" s="187"/>
      <c r="J22" s="137"/>
      <c r="K22" s="137"/>
      <c r="L22" s="24" t="s">
        <v>118</v>
      </c>
      <c r="M22" s="264"/>
      <c r="N22" s="265"/>
      <c r="O22" s="136">
        <f t="shared" si="0"/>
        <v>0</v>
      </c>
      <c r="P22" s="91"/>
      <c r="Q22" s="91"/>
      <c r="R22" s="85"/>
      <c r="S22" s="352"/>
    </row>
    <row r="23" spans="1:19" s="3" customFormat="1" ht="14.5" customHeight="1">
      <c r="A23" s="24"/>
      <c r="B23" s="24"/>
      <c r="C23" s="360" t="s">
        <v>24</v>
      </c>
      <c r="D23" s="361" t="s">
        <v>115</v>
      </c>
      <c r="E23" s="362" t="s">
        <v>129</v>
      </c>
      <c r="F23" s="22" t="s">
        <v>138</v>
      </c>
      <c r="G23" s="27"/>
      <c r="H23" s="91"/>
      <c r="I23" s="98"/>
      <c r="J23" s="139"/>
      <c r="K23" s="140"/>
      <c r="L23" s="24" t="s">
        <v>118</v>
      </c>
      <c r="M23" s="264"/>
      <c r="N23" s="265"/>
      <c r="O23" s="136">
        <f t="shared" si="0"/>
        <v>0</v>
      </c>
      <c r="P23" s="91"/>
      <c r="Q23" s="91"/>
      <c r="R23" s="63" t="str">
        <f>_xlfn.XLOOKUP(C23&amp;D23&amp;E23&amp;F23,[1]报价模版!$X:$X,[1]报价模版!$Y:$Y,"",0)</f>
        <v/>
      </c>
    </row>
    <row r="24" spans="1:19" s="3" customFormat="1" ht="14.5" customHeight="1">
      <c r="A24" s="24"/>
      <c r="B24" s="24"/>
      <c r="C24" s="360" t="s">
        <v>24</v>
      </c>
      <c r="D24" s="361" t="s">
        <v>115</v>
      </c>
      <c r="E24" s="362" t="s">
        <v>129</v>
      </c>
      <c r="F24" s="22" t="s">
        <v>139</v>
      </c>
      <c r="G24" s="27"/>
      <c r="H24" s="91"/>
      <c r="I24" s="98"/>
      <c r="J24" s="139"/>
      <c r="K24" s="140"/>
      <c r="L24" s="24" t="s">
        <v>118</v>
      </c>
      <c r="M24" s="264"/>
      <c r="N24" s="265"/>
      <c r="O24" s="136">
        <f t="shared" si="0"/>
        <v>0</v>
      </c>
      <c r="P24" s="91"/>
      <c r="Q24" s="91"/>
      <c r="R24" s="63" t="str">
        <f>_xlfn.XLOOKUP(C24&amp;D24&amp;E24&amp;F24,[1]报价模版!$X:$X,[1]报价模版!$Y:$Y,"",0)</f>
        <v/>
      </c>
    </row>
    <row r="25" spans="1:19" s="3" customFormat="1" ht="14.5" customHeight="1">
      <c r="A25" s="24"/>
      <c r="B25" s="24"/>
      <c r="C25" s="360" t="s">
        <v>24</v>
      </c>
      <c r="D25" s="361" t="s">
        <v>115</v>
      </c>
      <c r="E25" s="362" t="s">
        <v>129</v>
      </c>
      <c r="F25" s="22" t="s">
        <v>140</v>
      </c>
      <c r="G25" s="27"/>
      <c r="H25" s="91"/>
      <c r="I25" s="98"/>
      <c r="J25" s="139"/>
      <c r="K25" s="140"/>
      <c r="L25" s="24" t="s">
        <v>118</v>
      </c>
      <c r="M25" s="264"/>
      <c r="N25" s="265"/>
      <c r="O25" s="136">
        <f t="shared" si="0"/>
        <v>0</v>
      </c>
      <c r="P25" s="91"/>
      <c r="Q25" s="91"/>
      <c r="R25" s="63" t="str">
        <f>_xlfn.XLOOKUP(C25&amp;D25&amp;E25&amp;F25,[1]报价模版!$X:$X,[1]报价模版!$Y:$Y,"",0)</f>
        <v/>
      </c>
    </row>
    <row r="26" spans="1:19" s="3" customFormat="1" ht="14.5" customHeight="1">
      <c r="A26" s="24"/>
      <c r="B26" s="24"/>
      <c r="C26" s="360" t="s">
        <v>24</v>
      </c>
      <c r="D26" s="361" t="s">
        <v>115</v>
      </c>
      <c r="E26" s="362" t="s">
        <v>129</v>
      </c>
      <c r="F26" s="22" t="s">
        <v>141</v>
      </c>
      <c r="G26" s="27"/>
      <c r="H26" s="91"/>
      <c r="I26" s="98"/>
      <c r="J26" s="139"/>
      <c r="K26" s="140"/>
      <c r="L26" s="24" t="s">
        <v>118</v>
      </c>
      <c r="M26" s="264"/>
      <c r="N26" s="265"/>
      <c r="O26" s="136">
        <f t="shared" si="0"/>
        <v>0</v>
      </c>
      <c r="P26" s="91"/>
      <c r="Q26" s="91"/>
      <c r="R26" s="63" t="str">
        <f>_xlfn.XLOOKUP(C26&amp;D26&amp;E26&amp;F26,[1]报价模版!$X:$X,[1]报价模版!$Y:$Y,"",0)</f>
        <v/>
      </c>
    </row>
    <row r="27" spans="1:19" s="3" customFormat="1" ht="14.5" customHeight="1">
      <c r="A27" s="24"/>
      <c r="B27" s="24"/>
      <c r="C27" s="360" t="s">
        <v>24</v>
      </c>
      <c r="D27" s="361" t="s">
        <v>115</v>
      </c>
      <c r="E27" s="362" t="s">
        <v>129</v>
      </c>
      <c r="F27" s="22" t="s">
        <v>142</v>
      </c>
      <c r="G27" s="27"/>
      <c r="H27" s="91"/>
      <c r="I27" s="98"/>
      <c r="J27" s="139"/>
      <c r="K27" s="140"/>
      <c r="L27" s="24" t="s">
        <v>118</v>
      </c>
      <c r="M27" s="264"/>
      <c r="N27" s="265"/>
      <c r="O27" s="136">
        <f t="shared" si="0"/>
        <v>0</v>
      </c>
      <c r="P27" s="91"/>
      <c r="Q27" s="91"/>
      <c r="R27" s="63" t="str">
        <f>_xlfn.XLOOKUP(C27&amp;D27&amp;E27&amp;F27,[1]报价模版!$X:$X,[1]报价模版!$Y:$Y,"",0)</f>
        <v/>
      </c>
    </row>
    <row r="28" spans="1:19" s="3" customFormat="1" ht="14.5" customHeight="1">
      <c r="A28" s="24"/>
      <c r="B28" s="24"/>
      <c r="C28" s="360" t="s">
        <v>24</v>
      </c>
      <c r="D28" s="361" t="s">
        <v>115</v>
      </c>
      <c r="E28" s="362" t="s">
        <v>129</v>
      </c>
      <c r="F28" s="22" t="s">
        <v>143</v>
      </c>
      <c r="G28" s="27"/>
      <c r="H28" s="91"/>
      <c r="I28" s="98"/>
      <c r="J28" s="139"/>
      <c r="K28" s="140"/>
      <c r="L28" s="24" t="s">
        <v>118</v>
      </c>
      <c r="M28" s="264"/>
      <c r="N28" s="265"/>
      <c r="O28" s="136">
        <f t="shared" si="0"/>
        <v>0</v>
      </c>
      <c r="P28" s="91"/>
      <c r="Q28" s="91"/>
      <c r="R28" s="63" t="str">
        <f>_xlfn.XLOOKUP(C28&amp;D28&amp;E28&amp;F28,[1]报价模版!$X:$X,[1]报价模版!$Y:$Y,"",0)</f>
        <v/>
      </c>
    </row>
    <row r="29" spans="1:19" s="3" customFormat="1" ht="14.5" customHeight="1">
      <c r="A29" s="24"/>
      <c r="B29" s="24"/>
      <c r="C29" s="360" t="s">
        <v>24</v>
      </c>
      <c r="D29" s="361" t="s">
        <v>115</v>
      </c>
      <c r="E29" s="362" t="s">
        <v>129</v>
      </c>
      <c r="F29" s="22" t="s">
        <v>144</v>
      </c>
      <c r="G29" s="27"/>
      <c r="H29" s="91"/>
      <c r="I29" s="98"/>
      <c r="J29" s="139"/>
      <c r="K29" s="140"/>
      <c r="L29" s="24" t="s">
        <v>118</v>
      </c>
      <c r="M29" s="264"/>
      <c r="N29" s="265"/>
      <c r="O29" s="136">
        <f t="shared" si="0"/>
        <v>0</v>
      </c>
      <c r="P29" s="91"/>
      <c r="Q29" s="91"/>
      <c r="R29" s="63" t="str">
        <f>_xlfn.XLOOKUP(C29&amp;D29&amp;E29&amp;F29,[1]报价模版!$X:$X,[1]报价模版!$Y:$Y,"",0)</f>
        <v/>
      </c>
    </row>
    <row r="30" spans="1:19" s="3" customFormat="1" ht="14.5" customHeight="1">
      <c r="A30" s="24"/>
      <c r="B30" s="24"/>
      <c r="C30" s="360" t="s">
        <v>24</v>
      </c>
      <c r="D30" s="361" t="s">
        <v>115</v>
      </c>
      <c r="E30" s="362" t="s">
        <v>129</v>
      </c>
      <c r="F30" s="22" t="s">
        <v>145</v>
      </c>
      <c r="G30" s="27"/>
      <c r="H30" s="91"/>
      <c r="I30" s="98"/>
      <c r="J30" s="139"/>
      <c r="K30" s="140"/>
      <c r="L30" s="24" t="s">
        <v>118</v>
      </c>
      <c r="M30" s="264"/>
      <c r="N30" s="265"/>
      <c r="O30" s="136">
        <f t="shared" si="0"/>
        <v>0</v>
      </c>
      <c r="P30" s="91"/>
      <c r="Q30" s="91"/>
      <c r="R30" s="63" t="str">
        <f>_xlfn.XLOOKUP(C30&amp;D30&amp;E30&amp;F30,[1]报价模版!$X:$X,[1]报价模版!$Y:$Y,"",0)</f>
        <v/>
      </c>
    </row>
    <row r="31" spans="1:19" s="3" customFormat="1" ht="14.5" customHeight="1">
      <c r="A31" s="24"/>
      <c r="B31" s="24"/>
      <c r="C31" s="360" t="s">
        <v>24</v>
      </c>
      <c r="D31" s="361" t="s">
        <v>115</v>
      </c>
      <c r="E31" s="362" t="s">
        <v>129</v>
      </c>
      <c r="F31" s="22" t="s">
        <v>146</v>
      </c>
      <c r="G31" s="27"/>
      <c r="H31" s="91"/>
      <c r="I31" s="98"/>
      <c r="J31" s="139"/>
      <c r="K31" s="140"/>
      <c r="L31" s="24" t="s">
        <v>118</v>
      </c>
      <c r="M31" s="264"/>
      <c r="N31" s="265"/>
      <c r="O31" s="136">
        <f t="shared" si="0"/>
        <v>0</v>
      </c>
      <c r="P31" s="91"/>
      <c r="Q31" s="91"/>
      <c r="R31" s="63" t="str">
        <f>_xlfn.XLOOKUP(C31&amp;D31&amp;E31&amp;F31,[1]报价模版!$X:$X,[1]报价模版!$Y:$Y,"",0)</f>
        <v/>
      </c>
    </row>
    <row r="32" spans="1:19" s="3" customFormat="1" ht="14.5" customHeight="1">
      <c r="A32" s="24"/>
      <c r="B32" s="24"/>
      <c r="C32" s="360" t="s">
        <v>24</v>
      </c>
      <c r="D32" s="361" t="s">
        <v>115</v>
      </c>
      <c r="E32" s="362" t="s">
        <v>129</v>
      </c>
      <c r="F32" s="22" t="s">
        <v>147</v>
      </c>
      <c r="G32" s="27"/>
      <c r="H32" s="91"/>
      <c r="I32" s="98"/>
      <c r="J32" s="139"/>
      <c r="K32" s="140"/>
      <c r="L32" s="24" t="s">
        <v>118</v>
      </c>
      <c r="M32" s="264"/>
      <c r="N32" s="265"/>
      <c r="O32" s="136">
        <f t="shared" si="0"/>
        <v>0</v>
      </c>
      <c r="P32" s="91"/>
      <c r="Q32" s="91"/>
      <c r="R32" s="63" t="str">
        <f>_xlfn.XLOOKUP(C32&amp;D32&amp;E32&amp;F32,[1]报价模版!$X:$X,[1]报价模版!$Y:$Y,"",0)</f>
        <v/>
      </c>
    </row>
    <row r="33" spans="1:19" s="3" customFormat="1" ht="14.5" customHeight="1">
      <c r="A33" s="24"/>
      <c r="B33" s="24"/>
      <c r="C33" s="360" t="s">
        <v>24</v>
      </c>
      <c r="D33" s="361" t="s">
        <v>115</v>
      </c>
      <c r="E33" s="362" t="s">
        <v>129</v>
      </c>
      <c r="F33" s="22" t="s">
        <v>148</v>
      </c>
      <c r="G33" s="27"/>
      <c r="H33" s="91"/>
      <c r="I33" s="98"/>
      <c r="J33" s="139"/>
      <c r="K33" s="140"/>
      <c r="L33" s="24" t="s">
        <v>118</v>
      </c>
      <c r="M33" s="264"/>
      <c r="N33" s="265"/>
      <c r="O33" s="136">
        <f t="shared" si="0"/>
        <v>0</v>
      </c>
      <c r="P33" s="91"/>
      <c r="Q33" s="91"/>
      <c r="R33" s="63" t="str">
        <f>_xlfn.XLOOKUP(C33&amp;D33&amp;E33&amp;F33,[1]报价模版!$X:$X,[1]报价模版!$Y:$Y,"",0)</f>
        <v/>
      </c>
    </row>
    <row r="34" spans="1:19" s="3" customFormat="1" ht="14.5" customHeight="1">
      <c r="A34" s="24"/>
      <c r="B34" s="24"/>
      <c r="C34" s="360" t="s">
        <v>24</v>
      </c>
      <c r="D34" s="361" t="s">
        <v>115</v>
      </c>
      <c r="E34" s="362" t="s">
        <v>129</v>
      </c>
      <c r="F34" s="22" t="s">
        <v>149</v>
      </c>
      <c r="G34" s="27"/>
      <c r="H34" s="91"/>
      <c r="I34" s="98"/>
      <c r="J34" s="139"/>
      <c r="K34" s="140"/>
      <c r="L34" s="24" t="s">
        <v>118</v>
      </c>
      <c r="M34" s="264"/>
      <c r="N34" s="265"/>
      <c r="O34" s="136">
        <f t="shared" si="0"/>
        <v>0</v>
      </c>
      <c r="P34" s="91"/>
      <c r="Q34" s="91"/>
      <c r="R34" s="63" t="str">
        <f>_xlfn.XLOOKUP(C34&amp;D34&amp;E34&amp;F34,[1]报价模版!$X:$X,[1]报价模版!$Y:$Y,"",0)</f>
        <v/>
      </c>
    </row>
    <row r="35" spans="1:19" s="3" customFormat="1" ht="14.5" customHeight="1">
      <c r="A35" s="24"/>
      <c r="B35" s="24"/>
      <c r="C35" s="360" t="s">
        <v>24</v>
      </c>
      <c r="D35" s="361" t="s">
        <v>115</v>
      </c>
      <c r="E35" s="362" t="s">
        <v>129</v>
      </c>
      <c r="F35" s="22" t="s">
        <v>150</v>
      </c>
      <c r="G35" s="27"/>
      <c r="H35" s="91"/>
      <c r="I35" s="98"/>
      <c r="J35" s="139"/>
      <c r="K35" s="140"/>
      <c r="L35" s="24" t="s">
        <v>118</v>
      </c>
      <c r="M35" s="264"/>
      <c r="N35" s="265"/>
      <c r="O35" s="136">
        <f t="shared" si="0"/>
        <v>0</v>
      </c>
      <c r="P35" s="91"/>
      <c r="Q35" s="91"/>
      <c r="R35" s="63" t="str">
        <f>_xlfn.XLOOKUP(C35&amp;D35&amp;E35&amp;F35,[1]报价模版!$X:$X,[1]报价模版!$Y:$Y,"",0)</f>
        <v/>
      </c>
    </row>
    <row r="36" spans="1:19" s="3" customFormat="1" ht="14.5" customHeight="1">
      <c r="A36" s="24"/>
      <c r="B36" s="24"/>
      <c r="C36" s="360" t="s">
        <v>24</v>
      </c>
      <c r="D36" s="361" t="s">
        <v>115</v>
      </c>
      <c r="E36" s="362" t="s">
        <v>129</v>
      </c>
      <c r="F36" s="22" t="s">
        <v>151</v>
      </c>
      <c r="G36" s="27"/>
      <c r="H36" s="91"/>
      <c r="I36" s="187"/>
      <c r="J36" s="137"/>
      <c r="K36" s="137"/>
      <c r="L36" s="24" t="s">
        <v>118</v>
      </c>
      <c r="M36" s="264"/>
      <c r="N36" s="265"/>
      <c r="O36" s="136">
        <f t="shared" si="0"/>
        <v>0</v>
      </c>
      <c r="P36" s="91"/>
      <c r="Q36" s="91"/>
      <c r="R36" s="85"/>
      <c r="S36" s="352"/>
    </row>
    <row r="37" spans="1:19" s="3" customFormat="1" ht="14.5" customHeight="1">
      <c r="A37" s="24"/>
      <c r="B37" s="24"/>
      <c r="C37" s="360" t="s">
        <v>24</v>
      </c>
      <c r="D37" s="361" t="s">
        <v>115</v>
      </c>
      <c r="E37" s="362" t="s">
        <v>129</v>
      </c>
      <c r="F37" s="22" t="s">
        <v>152</v>
      </c>
      <c r="G37" s="27"/>
      <c r="H37" s="91"/>
      <c r="I37" s="98"/>
      <c r="J37" s="139"/>
      <c r="K37" s="140"/>
      <c r="L37" s="24" t="s">
        <v>118</v>
      </c>
      <c r="M37" s="264"/>
      <c r="N37" s="265"/>
      <c r="O37" s="136">
        <f t="shared" si="0"/>
        <v>0</v>
      </c>
      <c r="P37" s="91"/>
      <c r="Q37" s="91"/>
      <c r="R37" s="63" t="str">
        <f>_xlfn.XLOOKUP(C37&amp;D37&amp;E37&amp;F37,[1]报价模版!$X:$X,[1]报价模版!$Y:$Y,"",0)</f>
        <v/>
      </c>
    </row>
    <row r="38" spans="1:19" s="3" customFormat="1" ht="14.5" customHeight="1">
      <c r="A38" s="24"/>
      <c r="B38" s="24"/>
      <c r="C38" s="360" t="s">
        <v>24</v>
      </c>
      <c r="D38" s="361" t="s">
        <v>115</v>
      </c>
      <c r="E38" s="362" t="s">
        <v>129</v>
      </c>
      <c r="F38" s="22" t="s">
        <v>153</v>
      </c>
      <c r="G38" s="27"/>
      <c r="H38" s="91"/>
      <c r="I38" s="187"/>
      <c r="J38" s="137"/>
      <c r="K38" s="137"/>
      <c r="L38" s="24" t="s">
        <v>118</v>
      </c>
      <c r="M38" s="264"/>
      <c r="N38" s="265"/>
      <c r="O38" s="136">
        <f t="shared" si="0"/>
        <v>0</v>
      </c>
      <c r="P38" s="91"/>
      <c r="Q38" s="91"/>
      <c r="R38" s="85"/>
      <c r="S38" s="352"/>
    </row>
    <row r="39" spans="1:19" s="3" customFormat="1" ht="14.5" customHeight="1">
      <c r="A39" s="24"/>
      <c r="B39" s="24"/>
      <c r="C39" s="360" t="s">
        <v>24</v>
      </c>
      <c r="D39" s="361" t="s">
        <v>115</v>
      </c>
      <c r="E39" s="362" t="s">
        <v>129</v>
      </c>
      <c r="F39" s="22" t="s">
        <v>154</v>
      </c>
      <c r="G39" s="27"/>
      <c r="H39" s="91"/>
      <c r="I39" s="187"/>
      <c r="J39" s="137"/>
      <c r="K39" s="137"/>
      <c r="L39" s="24" t="s">
        <v>118</v>
      </c>
      <c r="M39" s="264"/>
      <c r="N39" s="265"/>
      <c r="O39" s="136">
        <f t="shared" si="0"/>
        <v>0</v>
      </c>
      <c r="P39" s="91"/>
      <c r="Q39" s="91"/>
      <c r="R39" s="85"/>
      <c r="S39" s="352"/>
    </row>
    <row r="40" spans="1:19" s="3" customFormat="1" ht="14.5" customHeight="1">
      <c r="A40" s="24"/>
      <c r="B40" s="24"/>
      <c r="C40" s="360" t="s">
        <v>24</v>
      </c>
      <c r="D40" s="361" t="s">
        <v>115</v>
      </c>
      <c r="E40" s="362" t="s">
        <v>129</v>
      </c>
      <c r="F40" s="22" t="s">
        <v>155</v>
      </c>
      <c r="G40" s="27"/>
      <c r="H40" s="91"/>
      <c r="I40" s="187"/>
      <c r="J40" s="267"/>
      <c r="K40" s="137"/>
      <c r="L40" s="24" t="s">
        <v>118</v>
      </c>
      <c r="M40" s="264"/>
      <c r="N40" s="265"/>
      <c r="O40" s="136">
        <f t="shared" si="0"/>
        <v>0</v>
      </c>
      <c r="P40" s="91"/>
      <c r="Q40" s="91"/>
      <c r="R40" s="85"/>
      <c r="S40" s="352"/>
    </row>
    <row r="41" spans="1:19" s="66" customFormat="1" ht="17">
      <c r="A41" s="104"/>
      <c r="B41" s="104"/>
      <c r="C41" s="208" t="s">
        <v>24</v>
      </c>
      <c r="D41" s="363" t="s">
        <v>115</v>
      </c>
      <c r="E41" s="363" t="s">
        <v>129</v>
      </c>
      <c r="F41" s="237" t="s">
        <v>156</v>
      </c>
      <c r="G41" s="71"/>
      <c r="H41" s="71"/>
      <c r="I41" s="90"/>
      <c r="J41" s="150"/>
      <c r="K41" s="151"/>
      <c r="L41" s="104" t="s">
        <v>118</v>
      </c>
      <c r="M41" s="264"/>
      <c r="N41" s="265"/>
      <c r="O41" s="136">
        <f t="shared" si="0"/>
        <v>0</v>
      </c>
      <c r="P41" s="71"/>
      <c r="Q41" s="71"/>
      <c r="R41" s="63" t="str">
        <f>_xlfn.XLOOKUP(C41&amp;D41&amp;E41&amp;F41,[1]报价模版!$X:$X,[1]报价模版!$Y:$Y,"",0)</f>
        <v/>
      </c>
    </row>
    <row r="42" spans="1:19" s="66" customFormat="1" ht="17">
      <c r="A42" s="104"/>
      <c r="B42" s="104"/>
      <c r="C42" s="208" t="s">
        <v>24</v>
      </c>
      <c r="D42" s="363" t="s">
        <v>115</v>
      </c>
      <c r="E42" s="363" t="s">
        <v>129</v>
      </c>
      <c r="F42" s="237" t="s">
        <v>157</v>
      </c>
      <c r="G42" s="71"/>
      <c r="H42" s="71"/>
      <c r="I42" s="90"/>
      <c r="J42" s="150"/>
      <c r="K42" s="151"/>
      <c r="L42" s="104" t="s">
        <v>118</v>
      </c>
      <c r="M42" s="264"/>
      <c r="N42" s="265"/>
      <c r="O42" s="136">
        <f t="shared" si="0"/>
        <v>0</v>
      </c>
      <c r="P42" s="71"/>
      <c r="Q42" s="71"/>
      <c r="R42" s="63" t="str">
        <f>_xlfn.XLOOKUP(C42&amp;D42&amp;E42&amp;F42,[1]报价模版!$X:$X,[1]报价模版!$Y:$Y,"",0)</f>
        <v/>
      </c>
    </row>
    <row r="43" spans="1:19" s="66" customFormat="1" ht="17">
      <c r="A43" s="104"/>
      <c r="B43" s="104"/>
      <c r="C43" s="208" t="s">
        <v>24</v>
      </c>
      <c r="D43" s="363" t="s">
        <v>115</v>
      </c>
      <c r="E43" s="363" t="s">
        <v>129</v>
      </c>
      <c r="F43" s="237" t="s">
        <v>158</v>
      </c>
      <c r="G43" s="71"/>
      <c r="H43" s="71"/>
      <c r="I43" s="90"/>
      <c r="J43" s="150"/>
      <c r="K43" s="151"/>
      <c r="L43" s="104" t="s">
        <v>118</v>
      </c>
      <c r="M43" s="264"/>
      <c r="N43" s="265"/>
      <c r="O43" s="136">
        <f t="shared" si="0"/>
        <v>0</v>
      </c>
      <c r="P43" s="71"/>
      <c r="Q43" s="71"/>
      <c r="R43" s="63" t="str">
        <f>_xlfn.XLOOKUP(C43&amp;D43&amp;E43&amp;F43,[1]报价模版!$X:$X,[1]报价模版!$Y:$Y,"",0)</f>
        <v/>
      </c>
    </row>
    <row r="44" spans="1:19" s="66" customFormat="1" ht="17">
      <c r="A44" s="104"/>
      <c r="B44" s="104"/>
      <c r="C44" s="208" t="s">
        <v>24</v>
      </c>
      <c r="D44" s="363" t="s">
        <v>115</v>
      </c>
      <c r="E44" s="363" t="s">
        <v>129</v>
      </c>
      <c r="F44" s="237" t="s">
        <v>159</v>
      </c>
      <c r="G44" s="71"/>
      <c r="H44" s="71"/>
      <c r="I44" s="90"/>
      <c r="J44" s="150"/>
      <c r="K44" s="151"/>
      <c r="L44" s="104" t="s">
        <v>118</v>
      </c>
      <c r="M44" s="264"/>
      <c r="N44" s="265"/>
      <c r="O44" s="136">
        <f t="shared" si="0"/>
        <v>0</v>
      </c>
      <c r="P44" s="71"/>
      <c r="Q44" s="71"/>
      <c r="R44" s="63" t="str">
        <f>_xlfn.XLOOKUP(C44&amp;D44&amp;E44&amp;F44,[1]报价模版!$X:$X,[1]报价模版!$Y:$Y,"",0)</f>
        <v/>
      </c>
    </row>
    <row r="45" spans="1:19" s="66" customFormat="1" ht="17">
      <c r="A45" s="104"/>
      <c r="B45" s="104"/>
      <c r="C45" s="208" t="s">
        <v>24</v>
      </c>
      <c r="D45" s="363" t="s">
        <v>115</v>
      </c>
      <c r="E45" s="363" t="s">
        <v>129</v>
      </c>
      <c r="F45" s="237" t="s">
        <v>160</v>
      </c>
      <c r="G45" s="71"/>
      <c r="H45" s="71"/>
      <c r="I45" s="90"/>
      <c r="J45" s="150"/>
      <c r="K45" s="151"/>
      <c r="L45" s="104" t="s">
        <v>118</v>
      </c>
      <c r="M45" s="264"/>
      <c r="N45" s="265"/>
      <c r="O45" s="136">
        <f t="shared" si="0"/>
        <v>0</v>
      </c>
      <c r="P45" s="71"/>
      <c r="Q45" s="71"/>
      <c r="R45" s="63" t="str">
        <f>_xlfn.XLOOKUP(C45&amp;D45&amp;E45&amp;F45,[1]报价模版!$X:$X,[1]报价模版!$Y:$Y,"",0)</f>
        <v/>
      </c>
    </row>
    <row r="46" spans="1:19" s="3" customFormat="1" ht="14.5" customHeight="1">
      <c r="A46" s="24"/>
      <c r="B46" s="24"/>
      <c r="C46" s="360" t="s">
        <v>24</v>
      </c>
      <c r="D46" s="361" t="s">
        <v>115</v>
      </c>
      <c r="E46" s="362" t="s">
        <v>129</v>
      </c>
      <c r="F46" s="22" t="s">
        <v>161</v>
      </c>
      <c r="G46" s="27"/>
      <c r="H46" s="91"/>
      <c r="I46" s="98"/>
      <c r="J46" s="139"/>
      <c r="K46" s="140"/>
      <c r="L46" s="24" t="s">
        <v>118</v>
      </c>
      <c r="M46" s="264"/>
      <c r="N46" s="265"/>
      <c r="O46" s="136">
        <f t="shared" si="0"/>
        <v>0</v>
      </c>
      <c r="P46" s="91"/>
      <c r="Q46" s="91"/>
      <c r="R46" s="63" t="str">
        <f>_xlfn.XLOOKUP(C46&amp;D46&amp;E46&amp;F46,[1]报价模版!$X:$X,[1]报价模版!$Y:$Y,"",0)</f>
        <v/>
      </c>
    </row>
    <row r="47" spans="1:19" s="3" customFormat="1" ht="14.5" customHeight="1">
      <c r="A47" s="24"/>
      <c r="B47" s="24"/>
      <c r="C47" s="360" t="s">
        <v>24</v>
      </c>
      <c r="D47" s="361" t="s">
        <v>115</v>
      </c>
      <c r="E47" s="362" t="s">
        <v>129</v>
      </c>
      <c r="F47" s="22" t="s">
        <v>162</v>
      </c>
      <c r="G47" s="27"/>
      <c r="H47" s="91"/>
      <c r="I47" s="98"/>
      <c r="J47" s="139"/>
      <c r="K47" s="140"/>
      <c r="L47" s="24" t="s">
        <v>118</v>
      </c>
      <c r="M47" s="264"/>
      <c r="N47" s="265"/>
      <c r="O47" s="136">
        <f t="shared" si="0"/>
        <v>0</v>
      </c>
      <c r="P47" s="91"/>
      <c r="Q47" s="91"/>
      <c r="R47" s="63" t="str">
        <f>_xlfn.XLOOKUP(C47&amp;D47&amp;E47&amp;F47,[1]报价模版!$X:$X,[1]报价模版!$Y:$Y,"",0)</f>
        <v/>
      </c>
    </row>
    <row r="48" spans="1:19" s="3" customFormat="1" ht="14.5" customHeight="1">
      <c r="A48" s="24"/>
      <c r="B48" s="24"/>
      <c r="C48" s="360" t="s">
        <v>24</v>
      </c>
      <c r="D48" s="361" t="s">
        <v>115</v>
      </c>
      <c r="E48" s="362" t="s">
        <v>129</v>
      </c>
      <c r="F48" s="22" t="s">
        <v>163</v>
      </c>
      <c r="G48" s="27"/>
      <c r="H48" s="91"/>
      <c r="I48" s="98"/>
      <c r="J48" s="139"/>
      <c r="K48" s="140"/>
      <c r="L48" s="24" t="s">
        <v>118</v>
      </c>
      <c r="M48" s="264"/>
      <c r="N48" s="265"/>
      <c r="O48" s="136">
        <f t="shared" si="0"/>
        <v>0</v>
      </c>
      <c r="P48" s="91"/>
      <c r="Q48" s="91"/>
      <c r="R48" s="63" t="str">
        <f>_xlfn.XLOOKUP(C48&amp;D48&amp;E48&amp;F48,[1]报价模版!$X:$X,[1]报价模版!$Y:$Y,"",0)</f>
        <v/>
      </c>
    </row>
    <row r="49" spans="1:19" s="3" customFormat="1" ht="14.5" customHeight="1">
      <c r="A49" s="24"/>
      <c r="B49" s="24"/>
      <c r="C49" s="360" t="s">
        <v>24</v>
      </c>
      <c r="D49" s="361" t="s">
        <v>115</v>
      </c>
      <c r="E49" s="362" t="s">
        <v>129</v>
      </c>
      <c r="F49" s="22" t="s">
        <v>164</v>
      </c>
      <c r="G49" s="27"/>
      <c r="H49" s="91"/>
      <c r="I49" s="98"/>
      <c r="J49" s="139"/>
      <c r="K49" s="140"/>
      <c r="L49" s="24" t="s">
        <v>118</v>
      </c>
      <c r="M49" s="264"/>
      <c r="N49" s="265"/>
      <c r="O49" s="136">
        <f t="shared" si="0"/>
        <v>0</v>
      </c>
      <c r="P49" s="91"/>
      <c r="Q49" s="91"/>
      <c r="R49" s="63" t="str">
        <f>_xlfn.XLOOKUP(C49&amp;D49&amp;E49&amp;F49,[1]报价模版!$X:$X,[1]报价模版!$Y:$Y,"",0)</f>
        <v/>
      </c>
    </row>
    <row r="50" spans="1:19" s="3" customFormat="1" ht="14.5" customHeight="1">
      <c r="A50" s="24"/>
      <c r="B50" s="24"/>
      <c r="C50" s="360" t="s">
        <v>24</v>
      </c>
      <c r="D50" s="361" t="s">
        <v>115</v>
      </c>
      <c r="E50" s="362" t="s">
        <v>129</v>
      </c>
      <c r="F50" s="22" t="s">
        <v>165</v>
      </c>
      <c r="G50" s="27"/>
      <c r="H50" s="91"/>
      <c r="I50" s="187"/>
      <c r="J50" s="137"/>
      <c r="K50" s="137"/>
      <c r="L50" s="24" t="s">
        <v>118</v>
      </c>
      <c r="M50" s="264"/>
      <c r="N50" s="265"/>
      <c r="O50" s="136">
        <f t="shared" si="0"/>
        <v>0</v>
      </c>
      <c r="P50" s="91"/>
      <c r="Q50" s="91"/>
      <c r="R50" s="85"/>
      <c r="S50" s="352"/>
    </row>
    <row r="51" spans="1:19" s="3" customFormat="1" ht="14.5" customHeight="1">
      <c r="A51" s="24"/>
      <c r="B51" s="24"/>
      <c r="C51" s="360" t="s">
        <v>24</v>
      </c>
      <c r="D51" s="361" t="s">
        <v>115</v>
      </c>
      <c r="E51" s="362" t="s">
        <v>129</v>
      </c>
      <c r="F51" s="22" t="s">
        <v>166</v>
      </c>
      <c r="G51" s="27"/>
      <c r="H51" s="91"/>
      <c r="I51" s="187"/>
      <c r="J51" s="137"/>
      <c r="K51" s="137"/>
      <c r="L51" s="24" t="s">
        <v>118</v>
      </c>
      <c r="M51" s="264"/>
      <c r="N51" s="265"/>
      <c r="O51" s="136">
        <f t="shared" si="0"/>
        <v>0</v>
      </c>
      <c r="P51" s="91"/>
      <c r="Q51" s="91"/>
      <c r="R51" s="85"/>
      <c r="S51" s="352"/>
    </row>
    <row r="52" spans="1:19" s="3" customFormat="1" ht="14.5" customHeight="1">
      <c r="A52" s="24"/>
      <c r="B52" s="24"/>
      <c r="C52" s="360" t="s">
        <v>24</v>
      </c>
      <c r="D52" s="361" t="s">
        <v>115</v>
      </c>
      <c r="E52" s="362" t="s">
        <v>129</v>
      </c>
      <c r="F52" s="22" t="s">
        <v>167</v>
      </c>
      <c r="G52" s="27"/>
      <c r="H52" s="91"/>
      <c r="I52" s="98"/>
      <c r="J52" s="139"/>
      <c r="K52" s="140"/>
      <c r="L52" s="24" t="s">
        <v>118</v>
      </c>
      <c r="M52" s="264"/>
      <c r="N52" s="265"/>
      <c r="O52" s="136">
        <f t="shared" si="0"/>
        <v>0</v>
      </c>
      <c r="P52" s="91"/>
      <c r="Q52" s="91"/>
      <c r="R52" s="63" t="str">
        <f>_xlfn.XLOOKUP(C52&amp;D52&amp;E52&amp;F52,[1]报价模版!$X:$X,[1]报价模版!$Y:$Y,"",0)</f>
        <v/>
      </c>
    </row>
    <row r="53" spans="1:19" s="3" customFormat="1" ht="14.5" customHeight="1">
      <c r="A53" s="24"/>
      <c r="B53" s="24"/>
      <c r="C53" s="360" t="s">
        <v>24</v>
      </c>
      <c r="D53" s="361" t="s">
        <v>115</v>
      </c>
      <c r="E53" s="362" t="s">
        <v>129</v>
      </c>
      <c r="F53" s="364" t="s">
        <v>168</v>
      </c>
      <c r="G53" s="27"/>
      <c r="H53" s="91"/>
      <c r="I53" s="98"/>
      <c r="J53" s="139"/>
      <c r="K53" s="140"/>
      <c r="L53" s="24" t="s">
        <v>118</v>
      </c>
      <c r="M53" s="264"/>
      <c r="N53" s="265"/>
      <c r="O53" s="136">
        <f t="shared" si="0"/>
        <v>0</v>
      </c>
      <c r="P53" s="91"/>
      <c r="Q53" s="91"/>
      <c r="R53" s="63" t="str">
        <f>_xlfn.XLOOKUP(C53&amp;D53&amp;E53&amp;F53,[1]报价模版!$X:$X,[1]报价模版!$Y:$Y,"",0)</f>
        <v/>
      </c>
    </row>
    <row r="54" spans="1:19" s="3" customFormat="1" ht="14.5" customHeight="1">
      <c r="A54" s="24"/>
      <c r="B54" s="24"/>
      <c r="C54" s="360" t="s">
        <v>24</v>
      </c>
      <c r="D54" s="361" t="s">
        <v>115</v>
      </c>
      <c r="E54" s="362" t="s">
        <v>129</v>
      </c>
      <c r="F54" s="22" t="s">
        <v>169</v>
      </c>
      <c r="G54" s="27"/>
      <c r="H54" s="91"/>
      <c r="I54" s="98"/>
      <c r="J54" s="139"/>
      <c r="K54" s="140"/>
      <c r="L54" s="24" t="s">
        <v>118</v>
      </c>
      <c r="M54" s="264"/>
      <c r="N54" s="265"/>
      <c r="O54" s="136">
        <f t="shared" si="0"/>
        <v>0</v>
      </c>
      <c r="P54" s="91"/>
      <c r="Q54" s="91"/>
      <c r="R54" s="63" t="str">
        <f>_xlfn.XLOOKUP(C54&amp;D54&amp;E54&amp;F54,[1]报价模版!$X:$X,[1]报价模版!$Y:$Y,"",0)</f>
        <v/>
      </c>
    </row>
    <row r="55" spans="1:19" s="3" customFormat="1" ht="14.5" customHeight="1">
      <c r="A55" s="24"/>
      <c r="B55" s="24"/>
      <c r="C55" s="360" t="s">
        <v>24</v>
      </c>
      <c r="D55" s="361" t="s">
        <v>115</v>
      </c>
      <c r="E55" s="362" t="s">
        <v>129</v>
      </c>
      <c r="F55" s="22" t="s">
        <v>170</v>
      </c>
      <c r="G55" s="27"/>
      <c r="H55" s="91"/>
      <c r="I55" s="98"/>
      <c r="J55" s="139"/>
      <c r="K55" s="140"/>
      <c r="L55" s="24" t="s">
        <v>118</v>
      </c>
      <c r="M55" s="264"/>
      <c r="N55" s="265"/>
      <c r="O55" s="136">
        <f t="shared" si="0"/>
        <v>0</v>
      </c>
      <c r="P55" s="91"/>
      <c r="Q55" s="91"/>
      <c r="R55" s="63" t="str">
        <f>_xlfn.XLOOKUP(C55&amp;D55&amp;E55&amp;F55,[1]报价模版!$X:$X,[1]报价模版!$Y:$Y,"",0)</f>
        <v/>
      </c>
    </row>
    <row r="56" spans="1:19" s="3" customFormat="1" ht="14.5" customHeight="1">
      <c r="A56" s="24"/>
      <c r="B56" s="24"/>
      <c r="C56" s="360" t="s">
        <v>24</v>
      </c>
      <c r="D56" s="361" t="s">
        <v>115</v>
      </c>
      <c r="E56" s="362" t="s">
        <v>129</v>
      </c>
      <c r="F56" s="22" t="s">
        <v>171</v>
      </c>
      <c r="G56" s="27"/>
      <c r="H56" s="91"/>
      <c r="I56" s="98"/>
      <c r="J56" s="139"/>
      <c r="K56" s="140"/>
      <c r="L56" s="24" t="s">
        <v>118</v>
      </c>
      <c r="M56" s="264"/>
      <c r="N56" s="265"/>
      <c r="O56" s="136">
        <f t="shared" si="0"/>
        <v>0</v>
      </c>
      <c r="P56" s="91"/>
      <c r="Q56" s="91"/>
      <c r="R56" s="63" t="str">
        <f>_xlfn.XLOOKUP(C56&amp;D56&amp;E56&amp;F56,[1]报价模版!$X:$X,[1]报价模版!$Y:$Y,"",0)</f>
        <v/>
      </c>
    </row>
    <row r="57" spans="1:19" s="3" customFormat="1" ht="14.5" customHeight="1">
      <c r="A57" s="24"/>
      <c r="B57" s="24"/>
      <c r="C57" s="360" t="s">
        <v>24</v>
      </c>
      <c r="D57" s="361" t="s">
        <v>115</v>
      </c>
      <c r="E57" s="362" t="s">
        <v>129</v>
      </c>
      <c r="F57" s="22" t="s">
        <v>172</v>
      </c>
      <c r="G57" s="27"/>
      <c r="H57" s="91"/>
      <c r="I57" s="98"/>
      <c r="J57" s="139"/>
      <c r="K57" s="140"/>
      <c r="L57" s="24" t="s">
        <v>118</v>
      </c>
      <c r="M57" s="264"/>
      <c r="N57" s="265"/>
      <c r="O57" s="136">
        <f t="shared" si="0"/>
        <v>0</v>
      </c>
      <c r="P57" s="91"/>
      <c r="Q57" s="91"/>
      <c r="R57" s="63" t="str">
        <f>_xlfn.XLOOKUP(C57&amp;D57&amp;E57&amp;F57,[1]报价模版!$X:$X,[1]报价模版!$Y:$Y,"",0)</f>
        <v/>
      </c>
    </row>
    <row r="58" spans="1:19" s="3" customFormat="1" ht="14.5" customHeight="1">
      <c r="A58" s="24"/>
      <c r="B58" s="24"/>
      <c r="C58" s="360" t="s">
        <v>24</v>
      </c>
      <c r="D58" s="361" t="s">
        <v>115</v>
      </c>
      <c r="E58" s="362" t="s">
        <v>173</v>
      </c>
      <c r="F58" s="22" t="s">
        <v>174</v>
      </c>
      <c r="G58" s="27"/>
      <c r="H58" s="91"/>
      <c r="I58" s="187"/>
      <c r="J58" s="137"/>
      <c r="K58" s="137"/>
      <c r="L58" s="24" t="s">
        <v>118</v>
      </c>
      <c r="M58" s="264"/>
      <c r="N58" s="265"/>
      <c r="O58" s="136">
        <f t="shared" si="0"/>
        <v>0</v>
      </c>
      <c r="P58" s="91"/>
      <c r="Q58" s="91"/>
      <c r="R58" s="85"/>
      <c r="S58" s="352"/>
    </row>
    <row r="59" spans="1:19" s="3" customFormat="1" ht="14.5" customHeight="1">
      <c r="A59" s="24"/>
      <c r="B59" s="24"/>
      <c r="C59" s="360" t="s">
        <v>24</v>
      </c>
      <c r="D59" s="361" t="s">
        <v>115</v>
      </c>
      <c r="E59" s="362" t="s">
        <v>173</v>
      </c>
      <c r="F59" s="22" t="s">
        <v>175</v>
      </c>
      <c r="G59" s="27"/>
      <c r="H59" s="91"/>
      <c r="I59" s="187"/>
      <c r="J59" s="137"/>
      <c r="K59" s="137"/>
      <c r="L59" s="24" t="s">
        <v>118</v>
      </c>
      <c r="M59" s="264"/>
      <c r="N59" s="265"/>
      <c r="O59" s="136">
        <f t="shared" si="0"/>
        <v>0</v>
      </c>
      <c r="P59" s="91"/>
      <c r="Q59" s="91"/>
      <c r="R59" s="85"/>
      <c r="S59" s="352"/>
    </row>
    <row r="60" spans="1:19" s="3" customFormat="1" ht="14.5" customHeight="1">
      <c r="A60" s="24"/>
      <c r="B60" s="24"/>
      <c r="C60" s="360" t="s">
        <v>24</v>
      </c>
      <c r="D60" s="361" t="s">
        <v>115</v>
      </c>
      <c r="E60" s="362" t="s">
        <v>173</v>
      </c>
      <c r="F60" s="22" t="s">
        <v>176</v>
      </c>
      <c r="G60" s="27"/>
      <c r="H60" s="91"/>
      <c r="I60" s="187"/>
      <c r="J60" s="137"/>
      <c r="K60" s="137"/>
      <c r="L60" s="24" t="s">
        <v>118</v>
      </c>
      <c r="M60" s="264"/>
      <c r="N60" s="265"/>
      <c r="O60" s="136">
        <f t="shared" si="0"/>
        <v>0</v>
      </c>
      <c r="P60" s="91"/>
      <c r="Q60" s="91"/>
      <c r="R60" s="85"/>
      <c r="S60" s="352"/>
    </row>
    <row r="61" spans="1:19" s="3" customFormat="1" ht="14.5" customHeight="1">
      <c r="A61" s="24"/>
      <c r="B61" s="24"/>
      <c r="C61" s="360" t="s">
        <v>24</v>
      </c>
      <c r="D61" s="361" t="s">
        <v>115</v>
      </c>
      <c r="E61" s="362" t="s">
        <v>173</v>
      </c>
      <c r="F61" s="22" t="s">
        <v>177</v>
      </c>
      <c r="G61" s="27"/>
      <c r="H61" s="91"/>
      <c r="I61" s="187"/>
      <c r="J61" s="137"/>
      <c r="K61" s="137"/>
      <c r="L61" s="24" t="s">
        <v>118</v>
      </c>
      <c r="M61" s="264"/>
      <c r="N61" s="265"/>
      <c r="O61" s="136">
        <f t="shared" si="0"/>
        <v>0</v>
      </c>
      <c r="P61" s="91"/>
      <c r="Q61" s="91"/>
      <c r="R61" s="85"/>
      <c r="S61" s="352"/>
    </row>
    <row r="62" spans="1:19" s="3" customFormat="1" ht="14.5" customHeight="1">
      <c r="A62" s="24"/>
      <c r="B62" s="24"/>
      <c r="C62" s="360" t="s">
        <v>24</v>
      </c>
      <c r="D62" s="361" t="s">
        <v>115</v>
      </c>
      <c r="E62" s="362" t="s">
        <v>173</v>
      </c>
      <c r="F62" s="22" t="s">
        <v>178</v>
      </c>
      <c r="G62" s="27"/>
      <c r="H62" s="91"/>
      <c r="I62" s="98"/>
      <c r="J62" s="139"/>
      <c r="K62" s="140"/>
      <c r="L62" s="24" t="s">
        <v>118</v>
      </c>
      <c r="M62" s="264"/>
      <c r="N62" s="265"/>
      <c r="O62" s="136">
        <f t="shared" si="0"/>
        <v>0</v>
      </c>
      <c r="P62" s="91"/>
      <c r="Q62" s="91"/>
      <c r="R62" s="63" t="str">
        <f>_xlfn.XLOOKUP(C62&amp;D62&amp;E62&amp;F62,[1]报价模版!$X:$X,[1]报价模版!$Y:$Y,"",0)</f>
        <v/>
      </c>
    </row>
    <row r="63" spans="1:19" s="3" customFormat="1" ht="14.5" customHeight="1">
      <c r="A63" s="24"/>
      <c r="B63" s="24"/>
      <c r="C63" s="360" t="s">
        <v>24</v>
      </c>
      <c r="D63" s="361" t="s">
        <v>115</v>
      </c>
      <c r="E63" s="362" t="s">
        <v>173</v>
      </c>
      <c r="F63" s="22" t="s">
        <v>179</v>
      </c>
      <c r="G63" s="27"/>
      <c r="H63" s="91"/>
      <c r="I63" s="98"/>
      <c r="J63" s="139"/>
      <c r="K63" s="140"/>
      <c r="L63" s="24" t="s">
        <v>118</v>
      </c>
      <c r="M63" s="264"/>
      <c r="N63" s="265"/>
      <c r="O63" s="136">
        <f t="shared" si="0"/>
        <v>0</v>
      </c>
      <c r="P63" s="91"/>
      <c r="Q63" s="91"/>
      <c r="R63" s="63" t="str">
        <f>_xlfn.XLOOKUP(C63&amp;D63&amp;E63&amp;F63,[1]报价模版!$X:$X,[1]报价模版!$Y:$Y,"",0)</f>
        <v/>
      </c>
    </row>
    <row r="64" spans="1:19" s="3" customFormat="1" ht="14.5" customHeight="1">
      <c r="A64" s="24"/>
      <c r="B64" s="24"/>
      <c r="C64" s="360" t="s">
        <v>24</v>
      </c>
      <c r="D64" s="361" t="s">
        <v>115</v>
      </c>
      <c r="E64" s="362" t="s">
        <v>180</v>
      </c>
      <c r="F64" s="22" t="s">
        <v>181</v>
      </c>
      <c r="G64" s="27"/>
      <c r="H64" s="91"/>
      <c r="I64" s="187"/>
      <c r="J64" s="137"/>
      <c r="K64" s="137"/>
      <c r="L64" s="24" t="s">
        <v>124</v>
      </c>
      <c r="M64" s="264"/>
      <c r="N64" s="265"/>
      <c r="O64" s="136">
        <f t="shared" si="0"/>
        <v>0</v>
      </c>
      <c r="P64" s="91"/>
      <c r="Q64" s="91"/>
      <c r="R64" s="85"/>
      <c r="S64" s="352"/>
    </row>
    <row r="65" spans="1:19" s="3" customFormat="1" ht="14.5" customHeight="1">
      <c r="A65" s="24"/>
      <c r="B65" s="24"/>
      <c r="C65" s="360" t="s">
        <v>24</v>
      </c>
      <c r="D65" s="361" t="s">
        <v>115</v>
      </c>
      <c r="E65" s="362" t="s">
        <v>180</v>
      </c>
      <c r="F65" s="22" t="s">
        <v>182</v>
      </c>
      <c r="G65" s="27"/>
      <c r="H65" s="91"/>
      <c r="I65" s="187"/>
      <c r="J65" s="137"/>
      <c r="K65" s="137"/>
      <c r="L65" s="24" t="s">
        <v>124</v>
      </c>
      <c r="M65" s="264"/>
      <c r="N65" s="265"/>
      <c r="O65" s="136">
        <f t="shared" si="0"/>
        <v>0</v>
      </c>
      <c r="P65" s="91"/>
      <c r="Q65" s="91"/>
      <c r="R65" s="85"/>
      <c r="S65" s="352"/>
    </row>
    <row r="66" spans="1:19" s="3" customFormat="1" ht="14.5" customHeight="1">
      <c r="A66" s="24"/>
      <c r="B66" s="24"/>
      <c r="C66" s="360" t="s">
        <v>24</v>
      </c>
      <c r="D66" s="361" t="s">
        <v>115</v>
      </c>
      <c r="E66" s="362" t="s">
        <v>180</v>
      </c>
      <c r="F66" s="22" t="s">
        <v>183</v>
      </c>
      <c r="G66" s="27"/>
      <c r="H66" s="91"/>
      <c r="I66" s="98"/>
      <c r="J66" s="139"/>
      <c r="K66" s="140"/>
      <c r="L66" s="24" t="s">
        <v>124</v>
      </c>
      <c r="M66" s="264"/>
      <c r="N66" s="265"/>
      <c r="O66" s="136">
        <f t="shared" si="0"/>
        <v>0</v>
      </c>
      <c r="P66" s="91"/>
      <c r="Q66" s="91"/>
      <c r="R66" s="63" t="str">
        <f>_xlfn.XLOOKUP(C66&amp;D66&amp;E66&amp;F66,[1]报价模版!$X:$X,[1]报价模版!$Y:$Y,"",0)</f>
        <v/>
      </c>
    </row>
    <row r="67" spans="1:19" s="3" customFormat="1" ht="14.5" customHeight="1">
      <c r="A67" s="24"/>
      <c r="B67" s="24"/>
      <c r="C67" s="360" t="s">
        <v>24</v>
      </c>
      <c r="D67" s="361" t="s">
        <v>115</v>
      </c>
      <c r="E67" s="362" t="s">
        <v>180</v>
      </c>
      <c r="F67" s="22" t="s">
        <v>184</v>
      </c>
      <c r="G67" s="27"/>
      <c r="H67" s="91"/>
      <c r="I67" s="187"/>
      <c r="J67" s="137"/>
      <c r="K67" s="137"/>
      <c r="L67" s="24" t="s">
        <v>124</v>
      </c>
      <c r="M67" s="264"/>
      <c r="N67" s="265"/>
      <c r="O67" s="136">
        <f t="shared" si="0"/>
        <v>0</v>
      </c>
      <c r="P67" s="91"/>
      <c r="Q67" s="91"/>
      <c r="R67" s="85"/>
      <c r="S67" s="352"/>
    </row>
    <row r="68" spans="1:19" s="3" customFormat="1" ht="14.5" customHeight="1">
      <c r="A68" s="24"/>
      <c r="B68" s="24"/>
      <c r="C68" s="360" t="s">
        <v>24</v>
      </c>
      <c r="D68" s="361" t="s">
        <v>115</v>
      </c>
      <c r="E68" s="362" t="s">
        <v>180</v>
      </c>
      <c r="F68" s="22" t="s">
        <v>185</v>
      </c>
      <c r="G68" s="27"/>
      <c r="H68" s="91"/>
      <c r="I68" s="98"/>
      <c r="J68" s="139"/>
      <c r="K68" s="140"/>
      <c r="L68" s="24" t="s">
        <v>124</v>
      </c>
      <c r="M68" s="264"/>
      <c r="N68" s="265"/>
      <c r="O68" s="136">
        <f t="shared" ref="O68:O131" si="1">IF(M68=0,K68*J68,M68*K68*J68)</f>
        <v>0</v>
      </c>
      <c r="P68" s="91"/>
      <c r="Q68" s="91"/>
      <c r="R68" s="63" t="str">
        <f>_xlfn.XLOOKUP(C68&amp;D68&amp;E68&amp;F68,[1]报价模版!$X:$X,[1]报价模版!$Y:$Y,"",0)</f>
        <v/>
      </c>
    </row>
    <row r="69" spans="1:19" s="3" customFormat="1" ht="14.5" customHeight="1">
      <c r="A69" s="24"/>
      <c r="B69" s="24"/>
      <c r="C69" s="360" t="s">
        <v>24</v>
      </c>
      <c r="D69" s="361" t="s">
        <v>115</v>
      </c>
      <c r="E69" s="362" t="s">
        <v>180</v>
      </c>
      <c r="F69" s="22" t="s">
        <v>186</v>
      </c>
      <c r="G69" s="27"/>
      <c r="H69" s="91"/>
      <c r="I69" s="98"/>
      <c r="J69" s="139"/>
      <c r="K69" s="140"/>
      <c r="L69" s="24" t="s">
        <v>124</v>
      </c>
      <c r="M69" s="264"/>
      <c r="N69" s="265"/>
      <c r="O69" s="136">
        <f t="shared" si="1"/>
        <v>0</v>
      </c>
      <c r="P69" s="91"/>
      <c r="Q69" s="91"/>
      <c r="R69" s="63" t="str">
        <f>_xlfn.XLOOKUP(C69&amp;D69&amp;E69&amp;F69,[1]报价模版!$X:$X,[1]报价模版!$Y:$Y,"",0)</f>
        <v/>
      </c>
    </row>
    <row r="70" spans="1:19" s="3" customFormat="1" ht="14.5" customHeight="1">
      <c r="A70" s="24"/>
      <c r="B70" s="24"/>
      <c r="C70" s="360" t="s">
        <v>24</v>
      </c>
      <c r="D70" s="361" t="s">
        <v>115</v>
      </c>
      <c r="E70" s="362" t="s">
        <v>180</v>
      </c>
      <c r="F70" s="22" t="s">
        <v>187</v>
      </c>
      <c r="G70" s="27"/>
      <c r="H70" s="91"/>
      <c r="I70" s="187"/>
      <c r="J70" s="137"/>
      <c r="K70" s="137"/>
      <c r="L70" s="24" t="s">
        <v>124</v>
      </c>
      <c r="M70" s="264"/>
      <c r="N70" s="265"/>
      <c r="O70" s="136">
        <f t="shared" si="1"/>
        <v>0</v>
      </c>
      <c r="P70" s="91"/>
      <c r="Q70" s="91"/>
      <c r="R70" s="85"/>
      <c r="S70" s="352"/>
    </row>
    <row r="71" spans="1:19" s="3" customFormat="1" ht="14.5" customHeight="1">
      <c r="A71" s="24"/>
      <c r="B71" s="24"/>
      <c r="C71" s="360" t="s">
        <v>24</v>
      </c>
      <c r="D71" s="361" t="s">
        <v>115</v>
      </c>
      <c r="E71" s="362" t="s">
        <v>188</v>
      </c>
      <c r="F71" s="22" t="s">
        <v>189</v>
      </c>
      <c r="G71" s="27"/>
      <c r="H71" s="91"/>
      <c r="I71" s="187"/>
      <c r="J71" s="137"/>
      <c r="K71" s="137"/>
      <c r="L71" s="24" t="s">
        <v>124</v>
      </c>
      <c r="M71" s="264"/>
      <c r="N71" s="265"/>
      <c r="O71" s="136">
        <f t="shared" si="1"/>
        <v>0</v>
      </c>
      <c r="P71" s="91"/>
      <c r="Q71" s="91"/>
      <c r="R71" s="85"/>
      <c r="S71" s="352"/>
    </row>
    <row r="72" spans="1:19" s="3" customFormat="1" ht="14.5" customHeight="1">
      <c r="A72" s="24"/>
      <c r="B72" s="24"/>
      <c r="C72" s="360" t="s">
        <v>24</v>
      </c>
      <c r="D72" s="361" t="s">
        <v>115</v>
      </c>
      <c r="E72" s="362" t="s">
        <v>188</v>
      </c>
      <c r="F72" s="22" t="s">
        <v>190</v>
      </c>
      <c r="G72" s="27"/>
      <c r="H72" s="91"/>
      <c r="I72" s="187"/>
      <c r="J72" s="137"/>
      <c r="K72" s="137"/>
      <c r="L72" s="24" t="s">
        <v>124</v>
      </c>
      <c r="M72" s="264"/>
      <c r="N72" s="265"/>
      <c r="O72" s="136">
        <f t="shared" si="1"/>
        <v>0</v>
      </c>
      <c r="P72" s="91"/>
      <c r="Q72" s="91"/>
      <c r="R72" s="85"/>
      <c r="S72" s="352"/>
    </row>
    <row r="73" spans="1:19" s="3" customFormat="1" ht="14.5" customHeight="1">
      <c r="A73" s="24"/>
      <c r="B73" s="24"/>
      <c r="C73" s="360" t="s">
        <v>24</v>
      </c>
      <c r="D73" s="361" t="s">
        <v>115</v>
      </c>
      <c r="E73" s="362" t="s">
        <v>188</v>
      </c>
      <c r="F73" s="22" t="s">
        <v>191</v>
      </c>
      <c r="G73" s="27"/>
      <c r="H73" s="91"/>
      <c r="I73" s="98"/>
      <c r="J73" s="139"/>
      <c r="K73" s="140"/>
      <c r="L73" s="24" t="s">
        <v>124</v>
      </c>
      <c r="M73" s="264"/>
      <c r="N73" s="265"/>
      <c r="O73" s="136">
        <f t="shared" si="1"/>
        <v>0</v>
      </c>
      <c r="P73" s="91"/>
      <c r="Q73" s="91"/>
      <c r="R73" s="63" t="str">
        <f>_xlfn.XLOOKUP(C73&amp;D73&amp;E73&amp;F73,[1]报价模版!$X:$X,[1]报价模版!$Y:$Y,"",0)</f>
        <v/>
      </c>
    </row>
    <row r="74" spans="1:19" s="3" customFormat="1" ht="14.5" customHeight="1">
      <c r="A74" s="24"/>
      <c r="B74" s="24"/>
      <c r="C74" s="360" t="s">
        <v>24</v>
      </c>
      <c r="D74" s="361" t="s">
        <v>115</v>
      </c>
      <c r="E74" s="362" t="s">
        <v>188</v>
      </c>
      <c r="F74" s="22" t="s">
        <v>192</v>
      </c>
      <c r="G74" s="27"/>
      <c r="H74" s="91"/>
      <c r="I74" s="187"/>
      <c r="J74" s="137"/>
      <c r="K74" s="137"/>
      <c r="L74" s="24" t="s">
        <v>124</v>
      </c>
      <c r="M74" s="264"/>
      <c r="N74" s="265"/>
      <c r="O74" s="136">
        <f t="shared" si="1"/>
        <v>0</v>
      </c>
      <c r="P74" s="91"/>
      <c r="Q74" s="91"/>
      <c r="R74" s="85"/>
      <c r="S74" s="352"/>
    </row>
    <row r="75" spans="1:19" s="3" customFormat="1" ht="14.5" customHeight="1">
      <c r="A75" s="24"/>
      <c r="B75" s="24"/>
      <c r="C75" s="360" t="s">
        <v>24</v>
      </c>
      <c r="D75" s="361" t="s">
        <v>115</v>
      </c>
      <c r="E75" s="362" t="s">
        <v>188</v>
      </c>
      <c r="F75" s="22" t="s">
        <v>193</v>
      </c>
      <c r="G75" s="27"/>
      <c r="H75" s="91"/>
      <c r="I75" s="98"/>
      <c r="J75" s="139"/>
      <c r="K75" s="140"/>
      <c r="L75" s="24" t="s">
        <v>124</v>
      </c>
      <c r="M75" s="264"/>
      <c r="N75" s="265"/>
      <c r="O75" s="136">
        <f t="shared" si="1"/>
        <v>0</v>
      </c>
      <c r="P75" s="91"/>
      <c r="Q75" s="91"/>
      <c r="R75" s="63" t="str">
        <f>_xlfn.XLOOKUP(C75&amp;D75&amp;E75&amp;F75,[1]报价模版!$X:$X,[1]报价模版!$Y:$Y,"",0)</f>
        <v/>
      </c>
    </row>
    <row r="76" spans="1:19" s="3" customFormat="1" ht="14.5" customHeight="1">
      <c r="A76" s="24"/>
      <c r="B76" s="24"/>
      <c r="C76" s="360" t="s">
        <v>24</v>
      </c>
      <c r="D76" s="361" t="s">
        <v>115</v>
      </c>
      <c r="E76" s="362" t="s">
        <v>188</v>
      </c>
      <c r="F76" s="22" t="s">
        <v>194</v>
      </c>
      <c r="G76" s="27"/>
      <c r="H76" s="91"/>
      <c r="I76" s="187"/>
      <c r="J76" s="137"/>
      <c r="K76" s="137"/>
      <c r="L76" s="24" t="s">
        <v>124</v>
      </c>
      <c r="M76" s="264"/>
      <c r="N76" s="265"/>
      <c r="O76" s="136">
        <f t="shared" si="1"/>
        <v>0</v>
      </c>
      <c r="P76" s="91"/>
      <c r="Q76" s="91"/>
      <c r="R76" s="85"/>
      <c r="S76" s="352"/>
    </row>
    <row r="77" spans="1:19" s="3" customFormat="1" ht="14.5" customHeight="1">
      <c r="A77" s="24"/>
      <c r="B77" s="24"/>
      <c r="C77" s="360" t="s">
        <v>24</v>
      </c>
      <c r="D77" s="361" t="s">
        <v>115</v>
      </c>
      <c r="E77" s="362" t="s">
        <v>188</v>
      </c>
      <c r="F77" s="22" t="s">
        <v>195</v>
      </c>
      <c r="G77" s="27"/>
      <c r="H77" s="91"/>
      <c r="I77" s="187"/>
      <c r="J77" s="137"/>
      <c r="K77" s="137"/>
      <c r="L77" s="24" t="s">
        <v>124</v>
      </c>
      <c r="M77" s="264"/>
      <c r="N77" s="265"/>
      <c r="O77" s="136">
        <f t="shared" si="1"/>
        <v>0</v>
      </c>
      <c r="P77" s="91"/>
      <c r="Q77" s="91"/>
      <c r="R77" s="85"/>
      <c r="S77" s="352"/>
    </row>
    <row r="78" spans="1:19" s="3" customFormat="1" ht="14.5" customHeight="1">
      <c r="A78" s="24"/>
      <c r="B78" s="24"/>
      <c r="C78" s="360" t="s">
        <v>24</v>
      </c>
      <c r="D78" s="361" t="s">
        <v>115</v>
      </c>
      <c r="E78" s="362" t="s">
        <v>188</v>
      </c>
      <c r="F78" s="22" t="s">
        <v>196</v>
      </c>
      <c r="G78" s="27"/>
      <c r="H78" s="91"/>
      <c r="I78" s="98"/>
      <c r="J78" s="139"/>
      <c r="K78" s="140"/>
      <c r="L78" s="24" t="s">
        <v>124</v>
      </c>
      <c r="M78" s="264"/>
      <c r="N78" s="265"/>
      <c r="O78" s="136">
        <f t="shared" si="1"/>
        <v>0</v>
      </c>
      <c r="P78" s="91"/>
      <c r="Q78" s="91"/>
      <c r="R78" s="63" t="str">
        <f>_xlfn.XLOOKUP(C78&amp;D78&amp;E78&amp;F78,[1]报价模版!$X:$X,[1]报价模版!$Y:$Y,"",0)</f>
        <v/>
      </c>
    </row>
    <row r="79" spans="1:19" s="3" customFormat="1" ht="14.5" customHeight="1">
      <c r="A79" s="24"/>
      <c r="B79" s="24"/>
      <c r="C79" s="360" t="s">
        <v>24</v>
      </c>
      <c r="D79" s="361" t="s">
        <v>115</v>
      </c>
      <c r="E79" s="362" t="s">
        <v>188</v>
      </c>
      <c r="F79" s="22" t="s">
        <v>197</v>
      </c>
      <c r="G79" s="27"/>
      <c r="H79" s="91"/>
      <c r="I79" s="98"/>
      <c r="J79" s="139"/>
      <c r="K79" s="140"/>
      <c r="L79" s="24" t="s">
        <v>124</v>
      </c>
      <c r="M79" s="264"/>
      <c r="N79" s="265"/>
      <c r="O79" s="136">
        <f t="shared" si="1"/>
        <v>0</v>
      </c>
      <c r="P79" s="91"/>
      <c r="Q79" s="91"/>
      <c r="R79" s="63" t="str">
        <f>_xlfn.XLOOKUP(C79&amp;D79&amp;E79&amp;F79,[1]报价模版!$X:$X,[1]报价模版!$Y:$Y,"",0)</f>
        <v/>
      </c>
    </row>
    <row r="80" spans="1:19" s="3" customFormat="1" ht="14.5" customHeight="1">
      <c r="A80" s="24"/>
      <c r="B80" s="24"/>
      <c r="C80" s="360" t="s">
        <v>24</v>
      </c>
      <c r="D80" s="361" t="s">
        <v>115</v>
      </c>
      <c r="E80" s="362" t="s">
        <v>188</v>
      </c>
      <c r="F80" s="22" t="s">
        <v>198</v>
      </c>
      <c r="G80" s="27"/>
      <c r="H80" s="91"/>
      <c r="I80" s="98"/>
      <c r="J80" s="139"/>
      <c r="K80" s="140"/>
      <c r="L80" s="24" t="s">
        <v>124</v>
      </c>
      <c r="M80" s="264"/>
      <c r="N80" s="265"/>
      <c r="O80" s="136">
        <f t="shared" si="1"/>
        <v>0</v>
      </c>
      <c r="P80" s="91"/>
      <c r="Q80" s="91"/>
      <c r="R80" s="63" t="str">
        <f>_xlfn.XLOOKUP(C80&amp;D80&amp;E80&amp;F80,[1]报价模版!$X:$X,[1]报价模版!$Y:$Y,"",0)</f>
        <v/>
      </c>
    </row>
    <row r="81" spans="1:19" s="3" customFormat="1" ht="14.5" customHeight="1">
      <c r="A81" s="24"/>
      <c r="B81" s="24"/>
      <c r="C81" s="360" t="s">
        <v>24</v>
      </c>
      <c r="D81" s="361" t="s">
        <v>115</v>
      </c>
      <c r="E81" s="362" t="s">
        <v>188</v>
      </c>
      <c r="F81" s="22" t="s">
        <v>199</v>
      </c>
      <c r="G81" s="27"/>
      <c r="H81" s="91"/>
      <c r="I81" s="98"/>
      <c r="J81" s="139"/>
      <c r="K81" s="140"/>
      <c r="L81" s="24" t="s">
        <v>118</v>
      </c>
      <c r="M81" s="264"/>
      <c r="N81" s="265"/>
      <c r="O81" s="136">
        <f t="shared" si="1"/>
        <v>0</v>
      </c>
      <c r="P81" s="91"/>
      <c r="Q81" s="91"/>
      <c r="R81" s="63" t="str">
        <f>_xlfn.XLOOKUP(C81&amp;D81&amp;E81&amp;F81,[1]报价模版!$X:$X,[1]报价模版!$Y:$Y,"",0)</f>
        <v/>
      </c>
    </row>
    <row r="82" spans="1:19" s="3" customFormat="1" ht="14.5" customHeight="1">
      <c r="A82" s="24"/>
      <c r="B82" s="24"/>
      <c r="C82" s="360" t="s">
        <v>24</v>
      </c>
      <c r="D82" s="361" t="s">
        <v>115</v>
      </c>
      <c r="E82" s="362" t="s">
        <v>188</v>
      </c>
      <c r="F82" s="22" t="s">
        <v>200</v>
      </c>
      <c r="G82" s="27"/>
      <c r="H82" s="91"/>
      <c r="I82" s="187"/>
      <c r="J82" s="137"/>
      <c r="K82" s="137"/>
      <c r="L82" s="24" t="s">
        <v>118</v>
      </c>
      <c r="M82" s="264"/>
      <c r="N82" s="265"/>
      <c r="O82" s="136">
        <f t="shared" si="1"/>
        <v>0</v>
      </c>
      <c r="P82" s="91"/>
      <c r="Q82" s="91"/>
      <c r="R82" s="85"/>
      <c r="S82" s="352"/>
    </row>
    <row r="83" spans="1:19" s="3" customFormat="1" ht="14.5" customHeight="1">
      <c r="A83" s="24"/>
      <c r="B83" s="24"/>
      <c r="C83" s="360" t="s">
        <v>24</v>
      </c>
      <c r="D83" s="361" t="s">
        <v>201</v>
      </c>
      <c r="E83" s="362" t="s">
        <v>202</v>
      </c>
      <c r="F83" s="22" t="s">
        <v>203</v>
      </c>
      <c r="G83" s="27"/>
      <c r="H83" s="91"/>
      <c r="I83" s="187"/>
      <c r="J83" s="137"/>
      <c r="K83" s="137"/>
      <c r="L83" s="24" t="s">
        <v>118</v>
      </c>
      <c r="M83" s="264"/>
      <c r="N83" s="265"/>
      <c r="O83" s="136">
        <f t="shared" si="1"/>
        <v>0</v>
      </c>
      <c r="P83" s="91"/>
      <c r="Q83" s="91"/>
      <c r="R83" s="85"/>
      <c r="S83" s="352"/>
    </row>
    <row r="84" spans="1:19" s="3" customFormat="1" ht="14.5" customHeight="1">
      <c r="A84" s="24"/>
      <c r="B84" s="24"/>
      <c r="C84" s="360" t="s">
        <v>24</v>
      </c>
      <c r="D84" s="361" t="s">
        <v>201</v>
      </c>
      <c r="E84" s="362" t="s">
        <v>202</v>
      </c>
      <c r="F84" s="22" t="s">
        <v>204</v>
      </c>
      <c r="G84" s="27"/>
      <c r="H84" s="91"/>
      <c r="I84" s="98"/>
      <c r="J84" s="139"/>
      <c r="K84" s="140"/>
      <c r="L84" s="24" t="s">
        <v>118</v>
      </c>
      <c r="M84" s="264"/>
      <c r="N84" s="265"/>
      <c r="O84" s="136">
        <f t="shared" si="1"/>
        <v>0</v>
      </c>
      <c r="P84" s="91"/>
      <c r="Q84" s="91"/>
      <c r="R84" s="63" t="str">
        <f>_xlfn.XLOOKUP(C84&amp;D84&amp;E84&amp;F84,[1]报价模版!$X:$X,[1]报价模版!$Y:$Y,"",0)</f>
        <v/>
      </c>
    </row>
    <row r="85" spans="1:19" s="3" customFormat="1" ht="14.5" customHeight="1">
      <c r="A85" s="24"/>
      <c r="B85" s="24"/>
      <c r="C85" s="360" t="s">
        <v>24</v>
      </c>
      <c r="D85" s="361" t="s">
        <v>201</v>
      </c>
      <c r="E85" s="362" t="s">
        <v>202</v>
      </c>
      <c r="F85" s="22" t="s">
        <v>205</v>
      </c>
      <c r="G85" s="27"/>
      <c r="H85" s="91"/>
      <c r="I85" s="187"/>
      <c r="J85" s="137"/>
      <c r="K85" s="137"/>
      <c r="L85" s="24" t="s">
        <v>118</v>
      </c>
      <c r="M85" s="264"/>
      <c r="N85" s="265"/>
      <c r="O85" s="136">
        <f t="shared" si="1"/>
        <v>0</v>
      </c>
      <c r="P85" s="91"/>
      <c r="Q85" s="91"/>
      <c r="R85" s="85"/>
      <c r="S85" s="352"/>
    </row>
    <row r="86" spans="1:19" s="3" customFormat="1" ht="14.5" customHeight="1">
      <c r="A86" s="24"/>
      <c r="B86" s="24"/>
      <c r="C86" s="360" t="s">
        <v>24</v>
      </c>
      <c r="D86" s="361" t="s">
        <v>201</v>
      </c>
      <c r="E86" s="362" t="s">
        <v>202</v>
      </c>
      <c r="F86" s="22" t="s">
        <v>206</v>
      </c>
      <c r="G86" s="27"/>
      <c r="H86" s="91"/>
      <c r="I86" s="187"/>
      <c r="J86" s="137"/>
      <c r="K86" s="137"/>
      <c r="L86" s="24" t="s">
        <v>118</v>
      </c>
      <c r="M86" s="264"/>
      <c r="N86" s="265"/>
      <c r="O86" s="136">
        <f t="shared" si="1"/>
        <v>0</v>
      </c>
      <c r="P86" s="91"/>
      <c r="Q86" s="91"/>
      <c r="R86" s="85"/>
      <c r="S86" s="352"/>
    </row>
    <row r="87" spans="1:19" s="3" customFormat="1" ht="14.5" customHeight="1">
      <c r="A87" s="24"/>
      <c r="B87" s="24"/>
      <c r="C87" s="360" t="s">
        <v>24</v>
      </c>
      <c r="D87" s="361" t="s">
        <v>201</v>
      </c>
      <c r="E87" s="362" t="s">
        <v>202</v>
      </c>
      <c r="F87" s="22" t="s">
        <v>207</v>
      </c>
      <c r="G87" s="27"/>
      <c r="H87" s="91"/>
      <c r="I87" s="98"/>
      <c r="J87" s="139"/>
      <c r="K87" s="140"/>
      <c r="L87" s="24" t="s">
        <v>118</v>
      </c>
      <c r="M87" s="264"/>
      <c r="N87" s="265"/>
      <c r="O87" s="136">
        <f t="shared" si="1"/>
        <v>0</v>
      </c>
      <c r="P87" s="91"/>
      <c r="Q87" s="91"/>
      <c r="R87" s="63" t="str">
        <f>_xlfn.XLOOKUP(C87&amp;D87&amp;E87&amp;F87,[1]报价模版!$X:$X,[1]报价模版!$Y:$Y,"",0)</f>
        <v/>
      </c>
    </row>
    <row r="88" spans="1:19" s="3" customFormat="1" ht="14.5" customHeight="1">
      <c r="A88" s="24"/>
      <c r="B88" s="24"/>
      <c r="C88" s="360" t="s">
        <v>24</v>
      </c>
      <c r="D88" s="361" t="s">
        <v>201</v>
      </c>
      <c r="E88" s="362" t="s">
        <v>202</v>
      </c>
      <c r="F88" s="22" t="s">
        <v>208</v>
      </c>
      <c r="G88" s="27"/>
      <c r="H88" s="91"/>
      <c r="I88" s="98"/>
      <c r="J88" s="139"/>
      <c r="K88" s="140"/>
      <c r="L88" s="24" t="s">
        <v>118</v>
      </c>
      <c r="M88" s="264"/>
      <c r="N88" s="265"/>
      <c r="O88" s="136">
        <f t="shared" si="1"/>
        <v>0</v>
      </c>
      <c r="P88" s="91"/>
      <c r="Q88" s="91"/>
      <c r="R88" s="63" t="str">
        <f>_xlfn.XLOOKUP(C88&amp;D88&amp;E88&amp;F88,[1]报价模版!$X:$X,[1]报价模版!$Y:$Y,"",0)</f>
        <v/>
      </c>
    </row>
    <row r="89" spans="1:19" s="3" customFormat="1" ht="14.5" customHeight="1">
      <c r="A89" s="24"/>
      <c r="B89" s="24"/>
      <c r="C89" s="360" t="s">
        <v>24</v>
      </c>
      <c r="D89" s="361" t="s">
        <v>201</v>
      </c>
      <c r="E89" s="362" t="s">
        <v>202</v>
      </c>
      <c r="F89" s="22" t="s">
        <v>209</v>
      </c>
      <c r="G89" s="27"/>
      <c r="H89" s="91"/>
      <c r="I89" s="98"/>
      <c r="J89" s="139"/>
      <c r="K89" s="140"/>
      <c r="L89" s="24" t="s">
        <v>118</v>
      </c>
      <c r="M89" s="264"/>
      <c r="N89" s="265"/>
      <c r="O89" s="136">
        <f t="shared" si="1"/>
        <v>0</v>
      </c>
      <c r="P89" s="91"/>
      <c r="Q89" s="91"/>
      <c r="R89" s="63" t="str">
        <f>_xlfn.XLOOKUP(C89&amp;D89&amp;E89&amp;F89,[1]报价模版!$X:$X,[1]报价模版!$Y:$Y,"",0)</f>
        <v/>
      </c>
    </row>
    <row r="90" spans="1:19" s="3" customFormat="1" ht="14.5" customHeight="1">
      <c r="A90" s="24"/>
      <c r="B90" s="24"/>
      <c r="C90" s="360" t="s">
        <v>24</v>
      </c>
      <c r="D90" s="361" t="s">
        <v>201</v>
      </c>
      <c r="E90" s="362" t="s">
        <v>202</v>
      </c>
      <c r="F90" s="22" t="s">
        <v>210</v>
      </c>
      <c r="G90" s="27"/>
      <c r="H90" s="91"/>
      <c r="I90" s="98"/>
      <c r="J90" s="139"/>
      <c r="K90" s="140"/>
      <c r="L90" s="24" t="s">
        <v>118</v>
      </c>
      <c r="M90" s="264"/>
      <c r="N90" s="265"/>
      <c r="O90" s="136">
        <f t="shared" si="1"/>
        <v>0</v>
      </c>
      <c r="P90" s="91"/>
      <c r="Q90" s="91"/>
      <c r="R90" s="63" t="str">
        <f>_xlfn.XLOOKUP(C90&amp;D90&amp;E90&amp;F90,[1]报价模版!$X:$X,[1]报价模版!$Y:$Y,"",0)</f>
        <v/>
      </c>
    </row>
    <row r="91" spans="1:19" s="3" customFormat="1" ht="14.5" customHeight="1">
      <c r="A91" s="24"/>
      <c r="B91" s="24"/>
      <c r="C91" s="360" t="s">
        <v>24</v>
      </c>
      <c r="D91" s="361" t="s">
        <v>201</v>
      </c>
      <c r="E91" s="362" t="s">
        <v>202</v>
      </c>
      <c r="F91" s="22" t="s">
        <v>211</v>
      </c>
      <c r="G91" s="27"/>
      <c r="H91" s="91"/>
      <c r="I91" s="98"/>
      <c r="J91" s="139"/>
      <c r="K91" s="140"/>
      <c r="L91" s="24" t="s">
        <v>118</v>
      </c>
      <c r="M91" s="264"/>
      <c r="N91" s="265"/>
      <c r="O91" s="136">
        <f t="shared" si="1"/>
        <v>0</v>
      </c>
      <c r="P91" s="91"/>
      <c r="Q91" s="91"/>
      <c r="R91" s="63" t="str">
        <f>_xlfn.XLOOKUP(C91&amp;D91&amp;E91&amp;F91,[1]报价模版!$X:$X,[1]报价模版!$Y:$Y,"",0)</f>
        <v/>
      </c>
    </row>
    <row r="92" spans="1:19" s="3" customFormat="1" ht="14.5" customHeight="1">
      <c r="A92" s="24"/>
      <c r="B92" s="24"/>
      <c r="C92" s="360" t="s">
        <v>24</v>
      </c>
      <c r="D92" s="361" t="s">
        <v>201</v>
      </c>
      <c r="E92" s="362" t="s">
        <v>202</v>
      </c>
      <c r="F92" s="22" t="s">
        <v>212</v>
      </c>
      <c r="G92" s="27"/>
      <c r="H92" s="91"/>
      <c r="I92" s="98"/>
      <c r="J92" s="139"/>
      <c r="K92" s="140"/>
      <c r="L92" s="24" t="s">
        <v>118</v>
      </c>
      <c r="M92" s="264"/>
      <c r="N92" s="265"/>
      <c r="O92" s="136">
        <f t="shared" si="1"/>
        <v>0</v>
      </c>
      <c r="P92" s="91"/>
      <c r="Q92" s="91"/>
      <c r="R92" s="63" t="str">
        <f>_xlfn.XLOOKUP(C92&amp;D92&amp;E92&amp;F92,[1]报价模版!$X:$X,[1]报价模版!$Y:$Y,"",0)</f>
        <v/>
      </c>
    </row>
    <row r="93" spans="1:19" s="3" customFormat="1" ht="14.5" customHeight="1">
      <c r="A93" s="24"/>
      <c r="B93" s="24"/>
      <c r="C93" s="360" t="s">
        <v>24</v>
      </c>
      <c r="D93" s="361" t="s">
        <v>201</v>
      </c>
      <c r="E93" s="362" t="s">
        <v>202</v>
      </c>
      <c r="F93" s="22" t="s">
        <v>213</v>
      </c>
      <c r="G93" s="27"/>
      <c r="H93" s="91"/>
      <c r="I93" s="98"/>
      <c r="J93" s="139"/>
      <c r="K93" s="140"/>
      <c r="L93" s="24" t="s">
        <v>118</v>
      </c>
      <c r="M93" s="264"/>
      <c r="N93" s="265"/>
      <c r="O93" s="136">
        <f t="shared" si="1"/>
        <v>0</v>
      </c>
      <c r="P93" s="91"/>
      <c r="Q93" s="91"/>
      <c r="R93" s="63" t="str">
        <f>_xlfn.XLOOKUP(C93&amp;D93&amp;E93&amp;F93,[1]报价模版!$X:$X,[1]报价模版!$Y:$Y,"",0)</f>
        <v/>
      </c>
    </row>
    <row r="94" spans="1:19" s="3" customFormat="1" ht="14.5" customHeight="1">
      <c r="A94" s="24"/>
      <c r="B94" s="24"/>
      <c r="C94" s="360" t="s">
        <v>24</v>
      </c>
      <c r="D94" s="361" t="s">
        <v>201</v>
      </c>
      <c r="E94" s="362" t="s">
        <v>202</v>
      </c>
      <c r="F94" s="22" t="s">
        <v>214</v>
      </c>
      <c r="G94" s="27"/>
      <c r="H94" s="91"/>
      <c r="I94" s="98"/>
      <c r="J94" s="139"/>
      <c r="K94" s="140"/>
      <c r="L94" s="24" t="s">
        <v>118</v>
      </c>
      <c r="M94" s="264"/>
      <c r="N94" s="265"/>
      <c r="O94" s="136">
        <f t="shared" si="1"/>
        <v>0</v>
      </c>
      <c r="P94" s="91"/>
      <c r="Q94" s="91"/>
      <c r="R94" s="63" t="str">
        <f>_xlfn.XLOOKUP(C94&amp;D94&amp;E94&amp;F94,[1]报价模版!$X:$X,[1]报价模版!$Y:$Y,"",0)</f>
        <v/>
      </c>
    </row>
    <row r="95" spans="1:19" s="3" customFormat="1" ht="14.5" customHeight="1">
      <c r="A95" s="24"/>
      <c r="B95" s="24"/>
      <c r="C95" s="360" t="s">
        <v>24</v>
      </c>
      <c r="D95" s="361" t="s">
        <v>201</v>
      </c>
      <c r="E95" s="362" t="s">
        <v>202</v>
      </c>
      <c r="F95" s="22" t="s">
        <v>215</v>
      </c>
      <c r="G95" s="27"/>
      <c r="H95" s="91"/>
      <c r="I95" s="98"/>
      <c r="J95" s="139"/>
      <c r="K95" s="140"/>
      <c r="L95" s="24" t="s">
        <v>118</v>
      </c>
      <c r="M95" s="264"/>
      <c r="N95" s="265"/>
      <c r="O95" s="136">
        <f t="shared" si="1"/>
        <v>0</v>
      </c>
      <c r="P95" s="91"/>
      <c r="Q95" s="91"/>
      <c r="R95" s="63" t="str">
        <f>_xlfn.XLOOKUP(C95&amp;D95&amp;E95&amp;F95,[1]报价模版!$X:$X,[1]报价模版!$Y:$Y,"",0)</f>
        <v/>
      </c>
    </row>
    <row r="96" spans="1:19" s="3" customFormat="1" ht="14.5" customHeight="1">
      <c r="A96" s="24"/>
      <c r="B96" s="24"/>
      <c r="C96" s="360" t="s">
        <v>24</v>
      </c>
      <c r="D96" s="361" t="s">
        <v>201</v>
      </c>
      <c r="E96" s="362" t="s">
        <v>202</v>
      </c>
      <c r="F96" s="22" t="s">
        <v>216</v>
      </c>
      <c r="G96" s="27"/>
      <c r="H96" s="91"/>
      <c r="I96" s="98"/>
      <c r="J96" s="139"/>
      <c r="K96" s="140"/>
      <c r="L96" s="24" t="s">
        <v>124</v>
      </c>
      <c r="M96" s="264"/>
      <c r="N96" s="265"/>
      <c r="O96" s="136">
        <f t="shared" si="1"/>
        <v>0</v>
      </c>
      <c r="P96" s="91"/>
      <c r="Q96" s="91"/>
      <c r="R96" s="63" t="str">
        <f>_xlfn.XLOOKUP(C96&amp;D96&amp;E96&amp;F96,[1]报价模版!$X:$X,[1]报价模版!$Y:$Y,"",0)</f>
        <v/>
      </c>
    </row>
    <row r="97" spans="1:19" s="3" customFormat="1" ht="14.5" customHeight="1">
      <c r="A97" s="24"/>
      <c r="B97" s="24"/>
      <c r="C97" s="360" t="s">
        <v>24</v>
      </c>
      <c r="D97" s="361" t="s">
        <v>201</v>
      </c>
      <c r="E97" s="362" t="s">
        <v>202</v>
      </c>
      <c r="F97" s="22" t="s">
        <v>217</v>
      </c>
      <c r="G97" s="27"/>
      <c r="H97" s="91"/>
      <c r="I97" s="187"/>
      <c r="J97" s="137"/>
      <c r="K97" s="137"/>
      <c r="L97" s="24" t="s">
        <v>118</v>
      </c>
      <c r="M97" s="264"/>
      <c r="N97" s="265"/>
      <c r="O97" s="136">
        <f t="shared" si="1"/>
        <v>0</v>
      </c>
      <c r="P97" s="91"/>
      <c r="Q97" s="91"/>
      <c r="R97" s="85"/>
      <c r="S97" s="352"/>
    </row>
    <row r="98" spans="1:19" s="3" customFormat="1" ht="14.5" customHeight="1">
      <c r="A98" s="24"/>
      <c r="B98" s="24"/>
      <c r="C98" s="360" t="s">
        <v>24</v>
      </c>
      <c r="D98" s="361" t="s">
        <v>201</v>
      </c>
      <c r="E98" s="362" t="s">
        <v>202</v>
      </c>
      <c r="F98" s="22" t="s">
        <v>218</v>
      </c>
      <c r="G98" s="27"/>
      <c r="H98" s="91"/>
      <c r="I98" s="187"/>
      <c r="J98" s="137"/>
      <c r="K98" s="137"/>
      <c r="L98" s="24" t="s">
        <v>118</v>
      </c>
      <c r="M98" s="264"/>
      <c r="N98" s="265"/>
      <c r="O98" s="136">
        <f t="shared" si="1"/>
        <v>0</v>
      </c>
      <c r="P98" s="91"/>
      <c r="Q98" s="91"/>
      <c r="R98" s="85"/>
      <c r="S98" s="352"/>
    </row>
    <row r="99" spans="1:19" s="3" customFormat="1" ht="14.5" customHeight="1">
      <c r="A99" s="24"/>
      <c r="B99" s="24"/>
      <c r="C99" s="360" t="s">
        <v>24</v>
      </c>
      <c r="D99" s="361" t="s">
        <v>201</v>
      </c>
      <c r="E99" s="362" t="s">
        <v>219</v>
      </c>
      <c r="F99" s="22" t="s">
        <v>220</v>
      </c>
      <c r="G99" s="27"/>
      <c r="H99" s="91"/>
      <c r="I99" s="98"/>
      <c r="J99" s="139"/>
      <c r="K99" s="140"/>
      <c r="L99" s="24" t="s">
        <v>118</v>
      </c>
      <c r="M99" s="264"/>
      <c r="N99" s="265"/>
      <c r="O99" s="136">
        <f t="shared" si="1"/>
        <v>0</v>
      </c>
      <c r="P99" s="91"/>
      <c r="Q99" s="91"/>
      <c r="R99" s="63" t="str">
        <f>_xlfn.XLOOKUP(C99&amp;D99&amp;E99&amp;F99,[1]报价模版!$X:$X,[1]报价模版!$Y:$Y,"",0)</f>
        <v/>
      </c>
    </row>
    <row r="100" spans="1:19" s="3" customFormat="1" ht="14.5" customHeight="1">
      <c r="A100" s="24"/>
      <c r="B100" s="24"/>
      <c r="C100" s="360" t="s">
        <v>24</v>
      </c>
      <c r="D100" s="361" t="s">
        <v>201</v>
      </c>
      <c r="E100" s="362" t="s">
        <v>219</v>
      </c>
      <c r="F100" s="22" t="s">
        <v>221</v>
      </c>
      <c r="G100" s="27"/>
      <c r="H100" s="91"/>
      <c r="I100" s="98"/>
      <c r="J100" s="139"/>
      <c r="K100" s="140"/>
      <c r="L100" s="24" t="s">
        <v>118</v>
      </c>
      <c r="M100" s="264"/>
      <c r="N100" s="265"/>
      <c r="O100" s="136">
        <f t="shared" si="1"/>
        <v>0</v>
      </c>
      <c r="P100" s="91"/>
      <c r="Q100" s="91"/>
      <c r="R100" s="63" t="str">
        <f>_xlfn.XLOOKUP(C100&amp;D100&amp;E100&amp;F100,[1]报价模版!$X:$X,[1]报价模版!$Y:$Y,"",0)</f>
        <v/>
      </c>
    </row>
    <row r="101" spans="1:19" s="3" customFormat="1" ht="14.5" customHeight="1">
      <c r="A101" s="24"/>
      <c r="B101" s="24"/>
      <c r="C101" s="360" t="s">
        <v>24</v>
      </c>
      <c r="D101" s="361" t="s">
        <v>201</v>
      </c>
      <c r="E101" s="362" t="s">
        <v>219</v>
      </c>
      <c r="F101" s="22" t="s">
        <v>222</v>
      </c>
      <c r="G101" s="27"/>
      <c r="H101" s="91"/>
      <c r="I101" s="98"/>
      <c r="J101" s="139"/>
      <c r="K101" s="140"/>
      <c r="L101" s="24" t="s">
        <v>118</v>
      </c>
      <c r="M101" s="264"/>
      <c r="N101" s="265"/>
      <c r="O101" s="136">
        <f t="shared" si="1"/>
        <v>0</v>
      </c>
      <c r="P101" s="91"/>
      <c r="Q101" s="91"/>
      <c r="R101" s="63" t="str">
        <f>_xlfn.XLOOKUP(C101&amp;D101&amp;E101&amp;F101,[1]报价模版!$X:$X,[1]报价模版!$Y:$Y,"",0)</f>
        <v/>
      </c>
    </row>
    <row r="102" spans="1:19" s="3" customFormat="1" ht="14.5" customHeight="1">
      <c r="A102" s="24"/>
      <c r="B102" s="24"/>
      <c r="C102" s="360" t="s">
        <v>24</v>
      </c>
      <c r="D102" s="361" t="s">
        <v>201</v>
      </c>
      <c r="E102" s="362" t="s">
        <v>219</v>
      </c>
      <c r="F102" s="22" t="s">
        <v>223</v>
      </c>
      <c r="G102" s="27"/>
      <c r="H102" s="91"/>
      <c r="I102" s="98"/>
      <c r="J102" s="139"/>
      <c r="K102" s="140"/>
      <c r="L102" s="24" t="s">
        <v>118</v>
      </c>
      <c r="M102" s="264"/>
      <c r="N102" s="265"/>
      <c r="O102" s="136">
        <f t="shared" si="1"/>
        <v>0</v>
      </c>
      <c r="P102" s="91"/>
      <c r="Q102" s="91"/>
      <c r="R102" s="63" t="str">
        <f>_xlfn.XLOOKUP(C102&amp;D102&amp;E102&amp;F102,[1]报价模版!$X:$X,[1]报价模版!$Y:$Y,"",0)</f>
        <v/>
      </c>
    </row>
    <row r="103" spans="1:19" s="3" customFormat="1" ht="14.5" customHeight="1">
      <c r="A103" s="24"/>
      <c r="B103" s="24"/>
      <c r="C103" s="360" t="s">
        <v>24</v>
      </c>
      <c r="D103" s="361" t="s">
        <v>201</v>
      </c>
      <c r="E103" s="362" t="s">
        <v>219</v>
      </c>
      <c r="F103" s="22" t="s">
        <v>224</v>
      </c>
      <c r="G103" s="27"/>
      <c r="H103" s="91"/>
      <c r="I103" s="98"/>
      <c r="J103" s="139"/>
      <c r="K103" s="140"/>
      <c r="L103" s="24" t="s">
        <v>118</v>
      </c>
      <c r="M103" s="264"/>
      <c r="N103" s="265"/>
      <c r="O103" s="136">
        <f t="shared" si="1"/>
        <v>0</v>
      </c>
      <c r="P103" s="91"/>
      <c r="Q103" s="91"/>
      <c r="R103" s="63" t="str">
        <f>_xlfn.XLOOKUP(C103&amp;D103&amp;E103&amp;F103,[1]报价模版!$X:$X,[1]报价模版!$Y:$Y,"",0)</f>
        <v/>
      </c>
    </row>
    <row r="104" spans="1:19" s="3" customFormat="1" ht="14.5" customHeight="1">
      <c r="A104" s="24"/>
      <c r="B104" s="24"/>
      <c r="C104" s="360" t="s">
        <v>24</v>
      </c>
      <c r="D104" s="361" t="s">
        <v>201</v>
      </c>
      <c r="E104" s="362" t="s">
        <v>219</v>
      </c>
      <c r="F104" s="22" t="s">
        <v>225</v>
      </c>
      <c r="G104" s="27"/>
      <c r="H104" s="91"/>
      <c r="I104" s="98"/>
      <c r="J104" s="139"/>
      <c r="K104" s="140"/>
      <c r="L104" s="24" t="s">
        <v>118</v>
      </c>
      <c r="M104" s="264"/>
      <c r="N104" s="265"/>
      <c r="O104" s="136">
        <f t="shared" si="1"/>
        <v>0</v>
      </c>
      <c r="P104" s="91"/>
      <c r="Q104" s="91"/>
      <c r="R104" s="63" t="str">
        <f>_xlfn.XLOOKUP(C104&amp;D104&amp;E104&amp;F104,[1]报价模版!$X:$X,[1]报价模版!$Y:$Y,"",0)</f>
        <v/>
      </c>
    </row>
    <row r="105" spans="1:19" s="3" customFormat="1" ht="14.5" customHeight="1">
      <c r="A105" s="24"/>
      <c r="B105" s="24"/>
      <c r="C105" s="360" t="s">
        <v>24</v>
      </c>
      <c r="D105" s="361" t="s">
        <v>201</v>
      </c>
      <c r="E105" s="362" t="s">
        <v>219</v>
      </c>
      <c r="F105" s="22" t="s">
        <v>226</v>
      </c>
      <c r="G105" s="27"/>
      <c r="H105" s="91"/>
      <c r="I105" s="98"/>
      <c r="J105" s="139"/>
      <c r="K105" s="140"/>
      <c r="L105" s="24" t="s">
        <v>118</v>
      </c>
      <c r="M105" s="264"/>
      <c r="N105" s="265"/>
      <c r="O105" s="136">
        <f t="shared" si="1"/>
        <v>0</v>
      </c>
      <c r="P105" s="91"/>
      <c r="Q105" s="91"/>
      <c r="R105" s="63" t="str">
        <f>_xlfn.XLOOKUP(C105&amp;D105&amp;E105&amp;F105,[1]报价模版!$X:$X,[1]报价模版!$Y:$Y,"",0)</f>
        <v/>
      </c>
    </row>
    <row r="106" spans="1:19" s="3" customFormat="1" ht="14.5" customHeight="1">
      <c r="A106" s="24"/>
      <c r="B106" s="24"/>
      <c r="C106" s="360" t="s">
        <v>24</v>
      </c>
      <c r="D106" s="361" t="s">
        <v>201</v>
      </c>
      <c r="E106" s="362" t="s">
        <v>219</v>
      </c>
      <c r="F106" s="22" t="s">
        <v>227</v>
      </c>
      <c r="G106" s="27"/>
      <c r="H106" s="91"/>
      <c r="I106" s="98"/>
      <c r="J106" s="139"/>
      <c r="K106" s="140"/>
      <c r="L106" s="24" t="s">
        <v>118</v>
      </c>
      <c r="M106" s="264"/>
      <c r="N106" s="265"/>
      <c r="O106" s="136">
        <f t="shared" si="1"/>
        <v>0</v>
      </c>
      <c r="P106" s="91"/>
      <c r="Q106" s="91"/>
      <c r="R106" s="63" t="str">
        <f>_xlfn.XLOOKUP(C106&amp;D106&amp;E106&amp;F106,[1]报价模版!$X:$X,[1]报价模版!$Y:$Y,"",0)</f>
        <v/>
      </c>
    </row>
    <row r="107" spans="1:19" s="3" customFormat="1" ht="14.5" customHeight="1">
      <c r="A107" s="24"/>
      <c r="B107" s="24"/>
      <c r="C107" s="360" t="s">
        <v>24</v>
      </c>
      <c r="D107" s="361" t="s">
        <v>201</v>
      </c>
      <c r="E107" s="362" t="s">
        <v>219</v>
      </c>
      <c r="F107" s="22" t="s">
        <v>228</v>
      </c>
      <c r="G107" s="27"/>
      <c r="H107" s="91"/>
      <c r="I107" s="98"/>
      <c r="J107" s="139"/>
      <c r="K107" s="140"/>
      <c r="L107" s="24" t="s">
        <v>118</v>
      </c>
      <c r="M107" s="264"/>
      <c r="N107" s="265"/>
      <c r="O107" s="136">
        <f t="shared" si="1"/>
        <v>0</v>
      </c>
      <c r="P107" s="91"/>
      <c r="Q107" s="91"/>
      <c r="R107" s="63" t="str">
        <f>_xlfn.XLOOKUP(C107&amp;D107&amp;E107&amp;F107,[1]报价模版!$X:$X,[1]报价模版!$Y:$Y,"",0)</f>
        <v/>
      </c>
    </row>
    <row r="108" spans="1:19" s="3" customFormat="1" ht="14.5" customHeight="1">
      <c r="A108" s="24"/>
      <c r="B108" s="24"/>
      <c r="C108" s="360" t="s">
        <v>24</v>
      </c>
      <c r="D108" s="361" t="s">
        <v>201</v>
      </c>
      <c r="E108" s="362" t="s">
        <v>219</v>
      </c>
      <c r="F108" s="22" t="s">
        <v>229</v>
      </c>
      <c r="G108" s="27"/>
      <c r="H108" s="91"/>
      <c r="I108" s="98"/>
      <c r="J108" s="139"/>
      <c r="K108" s="140"/>
      <c r="L108" s="24" t="s">
        <v>118</v>
      </c>
      <c r="M108" s="264"/>
      <c r="N108" s="265"/>
      <c r="O108" s="136">
        <f t="shared" si="1"/>
        <v>0</v>
      </c>
      <c r="P108" s="91"/>
      <c r="Q108" s="91"/>
      <c r="R108" s="63" t="str">
        <f>_xlfn.XLOOKUP(C108&amp;D108&amp;E108&amp;F108,[1]报价模版!$X:$X,[1]报价模版!$Y:$Y,"",0)</f>
        <v/>
      </c>
    </row>
    <row r="109" spans="1:19" s="3" customFormat="1" ht="14.5" customHeight="1">
      <c r="A109" s="24"/>
      <c r="B109" s="24"/>
      <c r="C109" s="360" t="s">
        <v>24</v>
      </c>
      <c r="D109" s="361" t="s">
        <v>201</v>
      </c>
      <c r="E109" s="362" t="s">
        <v>219</v>
      </c>
      <c r="F109" s="22" t="s">
        <v>230</v>
      </c>
      <c r="G109" s="27"/>
      <c r="H109" s="91"/>
      <c r="I109" s="187"/>
      <c r="J109" s="137"/>
      <c r="K109" s="137"/>
      <c r="L109" s="24" t="s">
        <v>118</v>
      </c>
      <c r="M109" s="264"/>
      <c r="N109" s="265"/>
      <c r="O109" s="136">
        <f t="shared" si="1"/>
        <v>0</v>
      </c>
      <c r="P109" s="91"/>
      <c r="Q109" s="91"/>
      <c r="R109" s="85"/>
      <c r="S109" s="352"/>
    </row>
    <row r="110" spans="1:19" s="3" customFormat="1" ht="14.5" customHeight="1">
      <c r="A110" s="24"/>
      <c r="B110" s="24"/>
      <c r="C110" s="360" t="s">
        <v>24</v>
      </c>
      <c r="D110" s="361" t="s">
        <v>201</v>
      </c>
      <c r="E110" s="362" t="s">
        <v>219</v>
      </c>
      <c r="F110" s="22" t="s">
        <v>231</v>
      </c>
      <c r="G110" s="27"/>
      <c r="H110" s="91"/>
      <c r="I110" s="98"/>
      <c r="J110" s="139"/>
      <c r="K110" s="140"/>
      <c r="L110" s="24" t="s">
        <v>118</v>
      </c>
      <c r="M110" s="264"/>
      <c r="N110" s="265"/>
      <c r="O110" s="136">
        <f t="shared" si="1"/>
        <v>0</v>
      </c>
      <c r="P110" s="91"/>
      <c r="Q110" s="91"/>
      <c r="R110" s="63" t="str">
        <f>_xlfn.XLOOKUP(C110&amp;D110&amp;E110&amp;F110,[1]报价模版!$X:$X,[1]报价模版!$Y:$Y,"",0)</f>
        <v/>
      </c>
    </row>
    <row r="111" spans="1:19" s="66" customFormat="1" ht="17">
      <c r="A111" s="104"/>
      <c r="B111" s="104"/>
      <c r="C111" s="208" t="s">
        <v>24</v>
      </c>
      <c r="D111" s="363" t="s">
        <v>201</v>
      </c>
      <c r="E111" s="363" t="s">
        <v>219</v>
      </c>
      <c r="F111" s="237" t="s">
        <v>232</v>
      </c>
      <c r="G111" s="71"/>
      <c r="H111" s="71"/>
      <c r="I111" s="90"/>
      <c r="J111" s="150"/>
      <c r="K111" s="151"/>
      <c r="L111" s="104" t="s">
        <v>118</v>
      </c>
      <c r="M111" s="264"/>
      <c r="N111" s="265"/>
      <c r="O111" s="136">
        <f t="shared" si="1"/>
        <v>0</v>
      </c>
      <c r="P111" s="71"/>
      <c r="Q111" s="71"/>
      <c r="R111" s="63" t="str">
        <f>_xlfn.XLOOKUP(C111&amp;D111&amp;E111&amp;F111,[1]报价模版!$X:$X,[1]报价模版!$Y:$Y,"",0)</f>
        <v/>
      </c>
    </row>
    <row r="112" spans="1:19" s="66" customFormat="1" ht="17">
      <c r="A112" s="104"/>
      <c r="B112" s="104"/>
      <c r="C112" s="208" t="s">
        <v>24</v>
      </c>
      <c r="D112" s="363" t="s">
        <v>201</v>
      </c>
      <c r="E112" s="363" t="s">
        <v>219</v>
      </c>
      <c r="F112" s="237" t="s">
        <v>233</v>
      </c>
      <c r="G112" s="71"/>
      <c r="H112" s="91"/>
      <c r="I112" s="90"/>
      <c r="J112" s="153"/>
      <c r="K112" s="137"/>
      <c r="L112" s="104" t="s">
        <v>118</v>
      </c>
      <c r="M112" s="264"/>
      <c r="N112" s="265"/>
      <c r="O112" s="136">
        <f t="shared" si="1"/>
        <v>0</v>
      </c>
      <c r="P112" s="91"/>
      <c r="Q112" s="91"/>
      <c r="R112" s="85"/>
      <c r="S112" s="352"/>
    </row>
    <row r="113" spans="1:19" s="3" customFormat="1" ht="14.5" customHeight="1">
      <c r="A113" s="24"/>
      <c r="B113" s="24"/>
      <c r="C113" s="360" t="s">
        <v>24</v>
      </c>
      <c r="D113" s="361" t="s">
        <v>201</v>
      </c>
      <c r="E113" s="362" t="s">
        <v>234</v>
      </c>
      <c r="F113" s="362" t="s">
        <v>235</v>
      </c>
      <c r="G113" s="27"/>
      <c r="H113" s="91"/>
      <c r="I113" s="98"/>
      <c r="J113" s="139"/>
      <c r="K113" s="140"/>
      <c r="L113" s="24" t="s">
        <v>118</v>
      </c>
      <c r="M113" s="264"/>
      <c r="N113" s="265"/>
      <c r="O113" s="136">
        <f t="shared" si="1"/>
        <v>0</v>
      </c>
      <c r="P113" s="91"/>
      <c r="Q113" s="91"/>
      <c r="R113" s="63" t="str">
        <f>_xlfn.XLOOKUP(C113&amp;D113&amp;E113&amp;F113,[1]报价模版!$X:$X,[1]报价模版!$Y:$Y,"",0)</f>
        <v/>
      </c>
    </row>
    <row r="114" spans="1:19" s="3" customFormat="1" ht="14.5" customHeight="1">
      <c r="A114" s="24"/>
      <c r="B114" s="24"/>
      <c r="C114" s="360" t="s">
        <v>24</v>
      </c>
      <c r="D114" s="361" t="s">
        <v>201</v>
      </c>
      <c r="E114" s="362" t="s">
        <v>236</v>
      </c>
      <c r="F114" s="365" t="s">
        <v>237</v>
      </c>
      <c r="G114" s="27"/>
      <c r="H114" s="91"/>
      <c r="I114" s="187"/>
      <c r="J114" s="137"/>
      <c r="K114" s="137"/>
      <c r="L114" s="24" t="s">
        <v>118</v>
      </c>
      <c r="M114" s="264"/>
      <c r="N114" s="265"/>
      <c r="O114" s="136">
        <f t="shared" si="1"/>
        <v>0</v>
      </c>
      <c r="P114" s="91"/>
      <c r="Q114" s="91"/>
      <c r="R114" s="85"/>
      <c r="S114" s="352"/>
    </row>
    <row r="115" spans="1:19" s="3" customFormat="1" ht="14.5" customHeight="1">
      <c r="A115" s="24"/>
      <c r="B115" s="24"/>
      <c r="C115" s="360" t="s">
        <v>24</v>
      </c>
      <c r="D115" s="361" t="s">
        <v>201</v>
      </c>
      <c r="E115" s="362" t="s">
        <v>236</v>
      </c>
      <c r="F115" s="365" t="s">
        <v>238</v>
      </c>
      <c r="G115" s="27"/>
      <c r="H115" s="91"/>
      <c r="I115" s="98"/>
      <c r="J115" s="139"/>
      <c r="K115" s="140"/>
      <c r="L115" s="24" t="s">
        <v>118</v>
      </c>
      <c r="M115" s="264"/>
      <c r="N115" s="265"/>
      <c r="O115" s="136">
        <f t="shared" si="1"/>
        <v>0</v>
      </c>
      <c r="P115" s="91"/>
      <c r="Q115" s="91"/>
      <c r="R115" s="63" t="str">
        <f>_xlfn.XLOOKUP(C115&amp;D115&amp;E115&amp;F115,[1]报价模版!$X:$X,[1]报价模版!$Y:$Y,"",0)</f>
        <v/>
      </c>
    </row>
    <row r="116" spans="1:19" s="3" customFormat="1" ht="14.5" customHeight="1">
      <c r="A116" s="24"/>
      <c r="B116" s="24"/>
      <c r="C116" s="360" t="s">
        <v>24</v>
      </c>
      <c r="D116" s="361" t="s">
        <v>201</v>
      </c>
      <c r="E116" s="362" t="s">
        <v>236</v>
      </c>
      <c r="F116" s="365" t="s">
        <v>239</v>
      </c>
      <c r="G116" s="27"/>
      <c r="H116" s="91"/>
      <c r="I116" s="187"/>
      <c r="J116" s="137"/>
      <c r="K116" s="137"/>
      <c r="L116" s="24" t="s">
        <v>118</v>
      </c>
      <c r="M116" s="264"/>
      <c r="N116" s="265"/>
      <c r="O116" s="136">
        <f t="shared" si="1"/>
        <v>0</v>
      </c>
      <c r="P116" s="91"/>
      <c r="Q116" s="91"/>
      <c r="R116" s="85"/>
      <c r="S116" s="352"/>
    </row>
    <row r="117" spans="1:19" s="3" customFormat="1" ht="14.5" customHeight="1">
      <c r="A117" s="24"/>
      <c r="B117" s="24"/>
      <c r="C117" s="360" t="s">
        <v>24</v>
      </c>
      <c r="D117" s="361" t="s">
        <v>201</v>
      </c>
      <c r="E117" s="362" t="s">
        <v>240</v>
      </c>
      <c r="F117" s="22" t="s">
        <v>241</v>
      </c>
      <c r="G117" s="27"/>
      <c r="H117" s="91"/>
      <c r="I117" s="98"/>
      <c r="J117" s="139"/>
      <c r="K117" s="140"/>
      <c r="L117" s="24" t="s">
        <v>118</v>
      </c>
      <c r="M117" s="264"/>
      <c r="N117" s="265"/>
      <c r="O117" s="136">
        <f t="shared" si="1"/>
        <v>0</v>
      </c>
      <c r="P117" s="91"/>
      <c r="Q117" s="91"/>
      <c r="R117" s="63" t="str">
        <f>_xlfn.XLOOKUP(C117&amp;D117&amp;E117&amp;F117,[1]报价模版!$X:$X,[1]报价模版!$Y:$Y,"",0)</f>
        <v/>
      </c>
    </row>
    <row r="118" spans="1:19" s="3" customFormat="1" ht="14.5" customHeight="1">
      <c r="A118" s="24"/>
      <c r="B118" s="24"/>
      <c r="C118" s="360" t="s">
        <v>24</v>
      </c>
      <c r="D118" s="361" t="s">
        <v>201</v>
      </c>
      <c r="E118" s="362" t="s">
        <v>240</v>
      </c>
      <c r="F118" s="22" t="s">
        <v>242</v>
      </c>
      <c r="G118" s="27"/>
      <c r="H118" s="91"/>
      <c r="I118" s="98"/>
      <c r="J118" s="139"/>
      <c r="K118" s="140"/>
      <c r="L118" s="24" t="s">
        <v>118</v>
      </c>
      <c r="M118" s="264"/>
      <c r="N118" s="265"/>
      <c r="O118" s="136">
        <f t="shared" si="1"/>
        <v>0</v>
      </c>
      <c r="P118" s="91"/>
      <c r="Q118" s="91"/>
      <c r="R118" s="63" t="str">
        <f>_xlfn.XLOOKUP(C118&amp;D118&amp;E118&amp;F118,[1]报价模版!$X:$X,[1]报价模版!$Y:$Y,"",0)</f>
        <v/>
      </c>
    </row>
    <row r="119" spans="1:19" s="3" customFormat="1" ht="14.5" customHeight="1">
      <c r="A119" s="24"/>
      <c r="B119" s="24"/>
      <c r="C119" s="360" t="s">
        <v>24</v>
      </c>
      <c r="D119" s="361" t="s">
        <v>201</v>
      </c>
      <c r="E119" s="362" t="s">
        <v>240</v>
      </c>
      <c r="F119" s="22" t="s">
        <v>243</v>
      </c>
      <c r="G119" s="27"/>
      <c r="H119" s="91"/>
      <c r="I119" s="187"/>
      <c r="J119" s="137"/>
      <c r="K119" s="137"/>
      <c r="L119" s="24" t="s">
        <v>118</v>
      </c>
      <c r="M119" s="264"/>
      <c r="N119" s="265"/>
      <c r="O119" s="136">
        <f t="shared" si="1"/>
        <v>0</v>
      </c>
      <c r="P119" s="91"/>
      <c r="Q119" s="91"/>
      <c r="R119" s="85"/>
      <c r="S119" s="352"/>
    </row>
    <row r="120" spans="1:19" s="3" customFormat="1" ht="14.5" customHeight="1">
      <c r="A120" s="24"/>
      <c r="B120" s="24"/>
      <c r="C120" s="360" t="s">
        <v>24</v>
      </c>
      <c r="D120" s="361" t="s">
        <v>201</v>
      </c>
      <c r="E120" s="362" t="s">
        <v>240</v>
      </c>
      <c r="F120" s="22" t="s">
        <v>244</v>
      </c>
      <c r="G120" s="27"/>
      <c r="H120" s="91"/>
      <c r="I120" s="187"/>
      <c r="J120" s="137"/>
      <c r="K120" s="137"/>
      <c r="L120" s="24" t="s">
        <v>118</v>
      </c>
      <c r="M120" s="264"/>
      <c r="N120" s="265"/>
      <c r="O120" s="136">
        <f t="shared" si="1"/>
        <v>0</v>
      </c>
      <c r="P120" s="91"/>
      <c r="Q120" s="91"/>
      <c r="R120" s="85"/>
      <c r="S120" s="352"/>
    </row>
    <row r="121" spans="1:19" s="3" customFormat="1" ht="14.5" customHeight="1">
      <c r="A121" s="24"/>
      <c r="B121" s="24"/>
      <c r="C121" s="360" t="s">
        <v>24</v>
      </c>
      <c r="D121" s="361" t="s">
        <v>201</v>
      </c>
      <c r="E121" s="362" t="s">
        <v>240</v>
      </c>
      <c r="F121" s="22" t="s">
        <v>245</v>
      </c>
      <c r="G121" s="27"/>
      <c r="H121" s="91"/>
      <c r="I121" s="187"/>
      <c r="J121" s="137"/>
      <c r="K121" s="137"/>
      <c r="L121" s="24" t="s">
        <v>118</v>
      </c>
      <c r="M121" s="264"/>
      <c r="N121" s="265"/>
      <c r="O121" s="136">
        <f t="shared" si="1"/>
        <v>0</v>
      </c>
      <c r="P121" s="91"/>
      <c r="Q121" s="91"/>
      <c r="R121" s="85"/>
      <c r="S121" s="352"/>
    </row>
    <row r="122" spans="1:19" s="3" customFormat="1" ht="14.5" customHeight="1">
      <c r="A122" s="24"/>
      <c r="B122" s="24"/>
      <c r="C122" s="360" t="s">
        <v>24</v>
      </c>
      <c r="D122" s="361" t="s">
        <v>201</v>
      </c>
      <c r="E122" s="362" t="s">
        <v>240</v>
      </c>
      <c r="F122" s="22" t="s">
        <v>246</v>
      </c>
      <c r="G122" s="27"/>
      <c r="H122" s="91"/>
      <c r="I122" s="98"/>
      <c r="J122" s="139"/>
      <c r="K122" s="140"/>
      <c r="L122" s="24" t="s">
        <v>118</v>
      </c>
      <c r="M122" s="264"/>
      <c r="N122" s="265"/>
      <c r="O122" s="136">
        <f t="shared" si="1"/>
        <v>0</v>
      </c>
      <c r="P122" s="91"/>
      <c r="Q122" s="91"/>
      <c r="R122" s="63" t="str">
        <f>_xlfn.XLOOKUP(C122&amp;D122&amp;E122&amp;F122,[1]报价模版!$X:$X,[1]报价模版!$Y:$Y,"",0)</f>
        <v/>
      </c>
    </row>
    <row r="123" spans="1:19" s="3" customFormat="1" ht="14.5" customHeight="1">
      <c r="A123" s="24"/>
      <c r="B123" s="24"/>
      <c r="C123" s="360" t="s">
        <v>24</v>
      </c>
      <c r="D123" s="361" t="s">
        <v>201</v>
      </c>
      <c r="E123" s="362" t="s">
        <v>240</v>
      </c>
      <c r="F123" s="22" t="s">
        <v>247</v>
      </c>
      <c r="G123" s="27"/>
      <c r="H123" s="91"/>
      <c r="I123" s="187"/>
      <c r="J123" s="137"/>
      <c r="K123" s="137"/>
      <c r="L123" s="24" t="s">
        <v>118</v>
      </c>
      <c r="M123" s="264"/>
      <c r="N123" s="265"/>
      <c r="O123" s="136">
        <f t="shared" si="1"/>
        <v>0</v>
      </c>
      <c r="P123" s="91"/>
      <c r="Q123" s="91"/>
      <c r="R123" s="85"/>
      <c r="S123" s="352"/>
    </row>
    <row r="124" spans="1:19" s="3" customFormat="1" ht="14.5" customHeight="1">
      <c r="A124" s="24"/>
      <c r="B124" s="24"/>
      <c r="C124" s="360" t="s">
        <v>24</v>
      </c>
      <c r="D124" s="361" t="s">
        <v>201</v>
      </c>
      <c r="E124" s="362" t="s">
        <v>240</v>
      </c>
      <c r="F124" s="22" t="s">
        <v>248</v>
      </c>
      <c r="G124" s="27"/>
      <c r="H124" s="91"/>
      <c r="I124" s="98"/>
      <c r="J124" s="139"/>
      <c r="K124" s="140"/>
      <c r="L124" s="24" t="s">
        <v>118</v>
      </c>
      <c r="M124" s="264"/>
      <c r="N124" s="265"/>
      <c r="O124" s="136">
        <f t="shared" si="1"/>
        <v>0</v>
      </c>
      <c r="P124" s="91"/>
      <c r="Q124" s="91"/>
      <c r="R124" s="63" t="str">
        <f>_xlfn.XLOOKUP(C124&amp;D124&amp;E124&amp;F124,[1]报价模版!$X:$X,[1]报价模版!$Y:$Y,"",0)</f>
        <v/>
      </c>
    </row>
    <row r="125" spans="1:19" s="3" customFormat="1" ht="14.5" customHeight="1">
      <c r="A125" s="24"/>
      <c r="B125" s="24"/>
      <c r="C125" s="360" t="s">
        <v>24</v>
      </c>
      <c r="D125" s="361" t="s">
        <v>201</v>
      </c>
      <c r="E125" s="362" t="s">
        <v>240</v>
      </c>
      <c r="F125" s="22" t="s">
        <v>249</v>
      </c>
      <c r="G125" s="27"/>
      <c r="H125" s="91"/>
      <c r="I125" s="187"/>
      <c r="J125" s="137"/>
      <c r="K125" s="137"/>
      <c r="L125" s="24" t="s">
        <v>118</v>
      </c>
      <c r="M125" s="264"/>
      <c r="N125" s="265"/>
      <c r="O125" s="136">
        <f t="shared" si="1"/>
        <v>0</v>
      </c>
      <c r="P125" s="91"/>
      <c r="Q125" s="91"/>
      <c r="R125" s="85"/>
      <c r="S125" s="352"/>
    </row>
    <row r="126" spans="1:19" s="3" customFormat="1" ht="14.5" customHeight="1">
      <c r="A126" s="24"/>
      <c r="B126" s="24"/>
      <c r="C126" s="360" t="s">
        <v>24</v>
      </c>
      <c r="D126" s="361" t="s">
        <v>201</v>
      </c>
      <c r="E126" s="362" t="s">
        <v>240</v>
      </c>
      <c r="F126" s="22" t="s">
        <v>250</v>
      </c>
      <c r="G126" s="27"/>
      <c r="H126" s="91"/>
      <c r="I126" s="98"/>
      <c r="J126" s="139"/>
      <c r="K126" s="140"/>
      <c r="L126" s="24" t="s">
        <v>118</v>
      </c>
      <c r="M126" s="264"/>
      <c r="N126" s="265"/>
      <c r="O126" s="136">
        <f t="shared" si="1"/>
        <v>0</v>
      </c>
      <c r="P126" s="91"/>
      <c r="Q126" s="91"/>
      <c r="R126" s="63" t="str">
        <f>_xlfn.XLOOKUP(C126&amp;D126&amp;E126&amp;F126,[1]报价模版!$X:$X,[1]报价模版!$Y:$Y,"",0)</f>
        <v/>
      </c>
    </row>
    <row r="127" spans="1:19" s="3" customFormat="1" ht="14.5" customHeight="1">
      <c r="A127" s="24"/>
      <c r="B127" s="24"/>
      <c r="C127" s="360" t="s">
        <v>24</v>
      </c>
      <c r="D127" s="361" t="s">
        <v>201</v>
      </c>
      <c r="E127" s="362" t="s">
        <v>240</v>
      </c>
      <c r="F127" s="22" t="s">
        <v>251</v>
      </c>
      <c r="G127" s="27"/>
      <c r="H127" s="91"/>
      <c r="I127" s="98"/>
      <c r="J127" s="139"/>
      <c r="K127" s="140"/>
      <c r="L127" s="24" t="s">
        <v>118</v>
      </c>
      <c r="M127" s="264"/>
      <c r="N127" s="265"/>
      <c r="O127" s="136">
        <f t="shared" si="1"/>
        <v>0</v>
      </c>
      <c r="P127" s="91"/>
      <c r="Q127" s="91"/>
      <c r="R127" s="63" t="str">
        <f>_xlfn.XLOOKUP(C127&amp;D127&amp;E127&amp;F127,[1]报价模版!$X:$X,[1]报价模版!$Y:$Y,"",0)</f>
        <v/>
      </c>
    </row>
    <row r="128" spans="1:19" s="3" customFormat="1" ht="14.5" customHeight="1">
      <c r="A128" s="24"/>
      <c r="B128" s="24"/>
      <c r="C128" s="360" t="s">
        <v>24</v>
      </c>
      <c r="D128" s="361" t="s">
        <v>201</v>
      </c>
      <c r="E128" s="362" t="s">
        <v>240</v>
      </c>
      <c r="F128" s="22" t="s">
        <v>252</v>
      </c>
      <c r="G128" s="27"/>
      <c r="H128" s="91"/>
      <c r="I128" s="98"/>
      <c r="J128" s="139"/>
      <c r="K128" s="140"/>
      <c r="L128" s="24" t="s">
        <v>118</v>
      </c>
      <c r="M128" s="264"/>
      <c r="N128" s="265"/>
      <c r="O128" s="136">
        <f t="shared" si="1"/>
        <v>0</v>
      </c>
      <c r="P128" s="91"/>
      <c r="Q128" s="91"/>
      <c r="R128" s="63" t="str">
        <f>_xlfn.XLOOKUP(C128&amp;D128&amp;E128&amp;F128,[1]报价模版!$X:$X,[1]报价模版!$Y:$Y,"",0)</f>
        <v/>
      </c>
    </row>
    <row r="129" spans="1:19" s="3" customFormat="1" ht="14.5" customHeight="1">
      <c r="A129" s="24"/>
      <c r="B129" s="24"/>
      <c r="C129" s="360" t="s">
        <v>24</v>
      </c>
      <c r="D129" s="361" t="s">
        <v>201</v>
      </c>
      <c r="E129" s="362" t="s">
        <v>240</v>
      </c>
      <c r="F129" s="22" t="s">
        <v>253</v>
      </c>
      <c r="G129" s="27"/>
      <c r="H129" s="91"/>
      <c r="I129" s="98"/>
      <c r="J129" s="139"/>
      <c r="K129" s="140"/>
      <c r="L129" s="24" t="s">
        <v>118</v>
      </c>
      <c r="M129" s="264"/>
      <c r="N129" s="265"/>
      <c r="O129" s="136">
        <f t="shared" si="1"/>
        <v>0</v>
      </c>
      <c r="P129" s="91"/>
      <c r="Q129" s="91"/>
      <c r="R129" s="63" t="str">
        <f>_xlfn.XLOOKUP(C129&amp;D129&amp;E129&amp;F129,[1]报价模版!$X:$X,[1]报价模版!$Y:$Y,"",0)</f>
        <v/>
      </c>
    </row>
    <row r="130" spans="1:19" s="3" customFormat="1" ht="14.5" customHeight="1">
      <c r="A130" s="24"/>
      <c r="B130" s="24"/>
      <c r="C130" s="360" t="s">
        <v>24</v>
      </c>
      <c r="D130" s="361" t="s">
        <v>201</v>
      </c>
      <c r="E130" s="362" t="s">
        <v>240</v>
      </c>
      <c r="F130" s="22" t="s">
        <v>254</v>
      </c>
      <c r="G130" s="27"/>
      <c r="H130" s="91"/>
      <c r="I130" s="98"/>
      <c r="J130" s="139"/>
      <c r="K130" s="140"/>
      <c r="L130" s="24" t="s">
        <v>118</v>
      </c>
      <c r="M130" s="264"/>
      <c r="N130" s="265"/>
      <c r="O130" s="136">
        <f t="shared" si="1"/>
        <v>0</v>
      </c>
      <c r="P130" s="91"/>
      <c r="Q130" s="91"/>
      <c r="R130" s="63" t="str">
        <f>_xlfn.XLOOKUP(C130&amp;D130&amp;E130&amp;F130,[1]报价模版!$X:$X,[1]报价模版!$Y:$Y,"",0)</f>
        <v/>
      </c>
    </row>
    <row r="131" spans="1:19" s="3" customFormat="1" ht="14.5" customHeight="1">
      <c r="A131" s="104"/>
      <c r="B131" s="24"/>
      <c r="C131" s="208" t="s">
        <v>24</v>
      </c>
      <c r="D131" s="363" t="s">
        <v>201</v>
      </c>
      <c r="E131" s="363" t="s">
        <v>240</v>
      </c>
      <c r="F131" s="237" t="s">
        <v>255</v>
      </c>
      <c r="G131" s="27"/>
      <c r="H131" s="91"/>
      <c r="I131" s="98"/>
      <c r="J131" s="139"/>
      <c r="K131" s="140"/>
      <c r="L131" s="24" t="s">
        <v>118</v>
      </c>
      <c r="M131" s="264"/>
      <c r="N131" s="265"/>
      <c r="O131" s="136">
        <f t="shared" si="1"/>
        <v>0</v>
      </c>
      <c r="P131" s="91"/>
      <c r="Q131" s="91"/>
      <c r="R131" s="63" t="str">
        <f>_xlfn.XLOOKUP(C131&amp;D131&amp;E131&amp;F131,[1]报价模版!$X:$X,[1]报价模版!$Y:$Y,"",0)</f>
        <v/>
      </c>
    </row>
    <row r="132" spans="1:19" s="3" customFormat="1" ht="14.5" customHeight="1">
      <c r="A132" s="24"/>
      <c r="B132" s="24"/>
      <c r="C132" s="360" t="s">
        <v>24</v>
      </c>
      <c r="D132" s="361" t="s">
        <v>201</v>
      </c>
      <c r="E132" s="362" t="s">
        <v>256</v>
      </c>
      <c r="F132" s="22" t="s">
        <v>257</v>
      </c>
      <c r="G132" s="27"/>
      <c r="H132" s="91"/>
      <c r="I132" s="98"/>
      <c r="J132" s="139"/>
      <c r="K132" s="140"/>
      <c r="L132" s="24" t="s">
        <v>118</v>
      </c>
      <c r="M132" s="264"/>
      <c r="N132" s="265"/>
      <c r="O132" s="136">
        <f t="shared" ref="O132:O195" si="2">IF(M132=0,K132*J132,M132*K132*J132)</f>
        <v>0</v>
      </c>
      <c r="P132" s="91"/>
      <c r="Q132" s="91"/>
      <c r="R132" s="63" t="str">
        <f>_xlfn.XLOOKUP(C132&amp;D132&amp;E132&amp;F132,[1]报价模版!$X:$X,[1]报价模版!$Y:$Y,"",0)</f>
        <v/>
      </c>
    </row>
    <row r="133" spans="1:19" s="3" customFormat="1" ht="14.5" customHeight="1">
      <c r="A133" s="24"/>
      <c r="B133" s="24"/>
      <c r="C133" s="360" t="s">
        <v>24</v>
      </c>
      <c r="D133" s="361" t="s">
        <v>201</v>
      </c>
      <c r="E133" s="362" t="s">
        <v>256</v>
      </c>
      <c r="F133" s="22" t="s">
        <v>258</v>
      </c>
      <c r="G133" s="27"/>
      <c r="H133" s="91"/>
      <c r="I133" s="98"/>
      <c r="J133" s="139"/>
      <c r="K133" s="140"/>
      <c r="L133" s="24" t="s">
        <v>118</v>
      </c>
      <c r="M133" s="264"/>
      <c r="N133" s="265"/>
      <c r="O133" s="136">
        <f t="shared" si="2"/>
        <v>0</v>
      </c>
      <c r="P133" s="91"/>
      <c r="Q133" s="91"/>
      <c r="R133" s="63" t="str">
        <f>_xlfn.XLOOKUP(C133&amp;D133&amp;E133&amp;F133,[1]报价模版!$X:$X,[1]报价模版!$Y:$Y,"",0)</f>
        <v/>
      </c>
    </row>
    <row r="134" spans="1:19" s="3" customFormat="1" ht="14.5" customHeight="1">
      <c r="A134" s="24"/>
      <c r="B134" s="24"/>
      <c r="C134" s="360" t="s">
        <v>24</v>
      </c>
      <c r="D134" s="361" t="s">
        <v>201</v>
      </c>
      <c r="E134" s="362" t="s">
        <v>256</v>
      </c>
      <c r="F134" s="22" t="s">
        <v>259</v>
      </c>
      <c r="G134" s="27"/>
      <c r="H134" s="91"/>
      <c r="I134" s="187"/>
      <c r="J134" s="137"/>
      <c r="K134" s="137"/>
      <c r="L134" s="24" t="s">
        <v>118</v>
      </c>
      <c r="M134" s="264"/>
      <c r="N134" s="265"/>
      <c r="O134" s="136">
        <f t="shared" si="2"/>
        <v>0</v>
      </c>
      <c r="P134" s="91"/>
      <c r="Q134" s="91"/>
      <c r="R134" s="85"/>
      <c r="S134" s="352"/>
    </row>
    <row r="135" spans="1:19" s="3" customFormat="1" ht="14.5" customHeight="1">
      <c r="A135" s="24"/>
      <c r="B135" s="24"/>
      <c r="C135" s="360" t="s">
        <v>24</v>
      </c>
      <c r="D135" s="361" t="s">
        <v>201</v>
      </c>
      <c r="E135" s="362" t="s">
        <v>256</v>
      </c>
      <c r="F135" s="22" t="s">
        <v>260</v>
      </c>
      <c r="G135" s="27"/>
      <c r="H135" s="91"/>
      <c r="I135" s="98"/>
      <c r="J135" s="139"/>
      <c r="K135" s="140"/>
      <c r="L135" s="24" t="s">
        <v>118</v>
      </c>
      <c r="M135" s="264"/>
      <c r="N135" s="265"/>
      <c r="O135" s="136">
        <f t="shared" si="2"/>
        <v>0</v>
      </c>
      <c r="P135" s="91"/>
      <c r="Q135" s="91"/>
      <c r="R135" s="63" t="str">
        <f>_xlfn.XLOOKUP(C135&amp;D135&amp;E135&amp;F135,[1]报价模版!$X:$X,[1]报价模版!$Y:$Y,"",0)</f>
        <v/>
      </c>
    </row>
    <row r="136" spans="1:19" s="3" customFormat="1" ht="14.5" customHeight="1">
      <c r="A136" s="24"/>
      <c r="B136" s="24"/>
      <c r="C136" s="360" t="s">
        <v>24</v>
      </c>
      <c r="D136" s="361" t="s">
        <v>201</v>
      </c>
      <c r="E136" s="362" t="s">
        <v>256</v>
      </c>
      <c r="F136" s="22" t="s">
        <v>261</v>
      </c>
      <c r="G136" s="27"/>
      <c r="H136" s="91"/>
      <c r="I136" s="98"/>
      <c r="J136" s="139"/>
      <c r="K136" s="140"/>
      <c r="L136" s="24" t="s">
        <v>118</v>
      </c>
      <c r="M136" s="264"/>
      <c r="N136" s="265"/>
      <c r="O136" s="136">
        <f t="shared" si="2"/>
        <v>0</v>
      </c>
      <c r="P136" s="91"/>
      <c r="Q136" s="91"/>
      <c r="R136" s="63" t="str">
        <f>_xlfn.XLOOKUP(C136&amp;D136&amp;E136&amp;F136,[1]报价模版!$X:$X,[1]报价模版!$Y:$Y,"",0)</f>
        <v/>
      </c>
    </row>
    <row r="137" spans="1:19" s="3" customFormat="1" ht="14.5" customHeight="1">
      <c r="A137" s="24"/>
      <c r="B137" s="24"/>
      <c r="C137" s="360" t="s">
        <v>24</v>
      </c>
      <c r="D137" s="361" t="s">
        <v>201</v>
      </c>
      <c r="E137" s="362" t="s">
        <v>256</v>
      </c>
      <c r="F137" s="22" t="s">
        <v>262</v>
      </c>
      <c r="G137" s="27"/>
      <c r="H137" s="91"/>
      <c r="I137" s="98"/>
      <c r="J137" s="139"/>
      <c r="K137" s="140"/>
      <c r="L137" s="24" t="s">
        <v>118</v>
      </c>
      <c r="M137" s="264"/>
      <c r="N137" s="265"/>
      <c r="O137" s="136">
        <f t="shared" si="2"/>
        <v>0</v>
      </c>
      <c r="P137" s="91"/>
      <c r="Q137" s="91"/>
      <c r="R137" s="63" t="str">
        <f>_xlfn.XLOOKUP(C137&amp;D137&amp;E137&amp;F137,[1]报价模版!$X:$X,[1]报价模版!$Y:$Y,"",0)</f>
        <v/>
      </c>
    </row>
    <row r="138" spans="1:19" s="3" customFormat="1" ht="14.5" customHeight="1">
      <c r="A138" s="24"/>
      <c r="B138" s="24"/>
      <c r="C138" s="360" t="s">
        <v>24</v>
      </c>
      <c r="D138" s="361" t="s">
        <v>201</v>
      </c>
      <c r="E138" s="362" t="s">
        <v>256</v>
      </c>
      <c r="F138" s="22" t="s">
        <v>263</v>
      </c>
      <c r="G138" s="27"/>
      <c r="H138" s="91"/>
      <c r="I138" s="98"/>
      <c r="J138" s="139"/>
      <c r="K138" s="140"/>
      <c r="L138" s="24" t="s">
        <v>118</v>
      </c>
      <c r="M138" s="264"/>
      <c r="N138" s="265"/>
      <c r="O138" s="136">
        <f t="shared" si="2"/>
        <v>0</v>
      </c>
      <c r="P138" s="91"/>
      <c r="Q138" s="91"/>
      <c r="R138" s="63" t="str">
        <f>_xlfn.XLOOKUP(C138&amp;D138&amp;E138&amp;F138,[1]报价模版!$X:$X,[1]报价模版!$Y:$Y,"",0)</f>
        <v/>
      </c>
    </row>
    <row r="139" spans="1:19" s="3" customFormat="1" ht="14.5" customHeight="1">
      <c r="A139" s="24"/>
      <c r="B139" s="24"/>
      <c r="C139" s="360" t="s">
        <v>24</v>
      </c>
      <c r="D139" s="361" t="s">
        <v>201</v>
      </c>
      <c r="E139" s="362" t="s">
        <v>256</v>
      </c>
      <c r="F139" s="22" t="s">
        <v>264</v>
      </c>
      <c r="G139" s="27"/>
      <c r="H139" s="91"/>
      <c r="I139" s="98"/>
      <c r="J139" s="139"/>
      <c r="K139" s="140"/>
      <c r="L139" s="24" t="s">
        <v>118</v>
      </c>
      <c r="M139" s="264"/>
      <c r="N139" s="265"/>
      <c r="O139" s="136">
        <f t="shared" si="2"/>
        <v>0</v>
      </c>
      <c r="P139" s="91"/>
      <c r="Q139" s="91"/>
      <c r="R139" s="63" t="str">
        <f>_xlfn.XLOOKUP(C139&amp;D139&amp;E139&amp;F139,[1]报价模版!$X:$X,[1]报价模版!$Y:$Y,"",0)</f>
        <v/>
      </c>
    </row>
    <row r="140" spans="1:19" s="3" customFormat="1" ht="14.5" customHeight="1">
      <c r="A140" s="24"/>
      <c r="B140" s="24"/>
      <c r="C140" s="360" t="s">
        <v>24</v>
      </c>
      <c r="D140" s="361" t="s">
        <v>201</v>
      </c>
      <c r="E140" s="362" t="s">
        <v>256</v>
      </c>
      <c r="F140" s="22" t="s">
        <v>265</v>
      </c>
      <c r="G140" s="27"/>
      <c r="H140" s="91"/>
      <c r="I140" s="98"/>
      <c r="J140" s="139"/>
      <c r="K140" s="140"/>
      <c r="L140" s="24" t="s">
        <v>118</v>
      </c>
      <c r="M140" s="264"/>
      <c r="N140" s="265"/>
      <c r="O140" s="136">
        <f t="shared" si="2"/>
        <v>0</v>
      </c>
      <c r="P140" s="91"/>
      <c r="Q140" s="91"/>
      <c r="R140" s="63" t="str">
        <f>_xlfn.XLOOKUP(C140&amp;D140&amp;E140&amp;F140,[1]报价模版!$X:$X,[1]报价模版!$Y:$Y,"",0)</f>
        <v/>
      </c>
    </row>
    <row r="141" spans="1:19" s="3" customFormat="1" ht="14.5" customHeight="1">
      <c r="A141" s="24"/>
      <c r="B141" s="24"/>
      <c r="C141" s="360" t="s">
        <v>24</v>
      </c>
      <c r="D141" s="361" t="s">
        <v>266</v>
      </c>
      <c r="E141" s="362" t="s">
        <v>267</v>
      </c>
      <c r="F141" s="362" t="s">
        <v>268</v>
      </c>
      <c r="G141" s="27"/>
      <c r="H141" s="91"/>
      <c r="I141" s="187"/>
      <c r="J141" s="137"/>
      <c r="K141" s="137"/>
      <c r="L141" s="24" t="s">
        <v>124</v>
      </c>
      <c r="M141" s="264"/>
      <c r="N141" s="265"/>
      <c r="O141" s="136">
        <f t="shared" si="2"/>
        <v>0</v>
      </c>
      <c r="P141" s="91"/>
      <c r="Q141" s="91"/>
      <c r="R141" s="85"/>
      <c r="S141" s="352"/>
    </row>
    <row r="142" spans="1:19" s="3" customFormat="1" ht="14.5" customHeight="1">
      <c r="A142" s="24"/>
      <c r="B142" s="24"/>
      <c r="C142" s="360" t="s">
        <v>24</v>
      </c>
      <c r="D142" s="361" t="s">
        <v>266</v>
      </c>
      <c r="E142" s="362" t="s">
        <v>267</v>
      </c>
      <c r="F142" s="362" t="s">
        <v>269</v>
      </c>
      <c r="G142" s="27"/>
      <c r="H142" s="91"/>
      <c r="I142" s="187"/>
      <c r="J142" s="137"/>
      <c r="K142" s="137"/>
      <c r="L142" s="24" t="s">
        <v>124</v>
      </c>
      <c r="M142" s="264"/>
      <c r="N142" s="265"/>
      <c r="O142" s="136">
        <f t="shared" si="2"/>
        <v>0</v>
      </c>
      <c r="P142" s="91"/>
      <c r="Q142" s="91"/>
      <c r="R142" s="85"/>
      <c r="S142" s="352"/>
    </row>
    <row r="143" spans="1:19" s="3" customFormat="1" ht="14.5" customHeight="1">
      <c r="A143" s="24"/>
      <c r="B143" s="24"/>
      <c r="C143" s="360" t="s">
        <v>24</v>
      </c>
      <c r="D143" s="361" t="s">
        <v>266</v>
      </c>
      <c r="E143" s="362" t="s">
        <v>267</v>
      </c>
      <c r="F143" s="362" t="s">
        <v>270</v>
      </c>
      <c r="G143" s="27"/>
      <c r="H143" s="91"/>
      <c r="I143" s="98"/>
      <c r="J143" s="139"/>
      <c r="K143" s="140"/>
      <c r="L143" s="24" t="s">
        <v>124</v>
      </c>
      <c r="M143" s="264"/>
      <c r="N143" s="265"/>
      <c r="O143" s="136">
        <f t="shared" si="2"/>
        <v>0</v>
      </c>
      <c r="P143" s="91"/>
      <c r="Q143" s="91"/>
      <c r="R143" s="63" t="str">
        <f>_xlfn.XLOOKUP(C143&amp;D143&amp;E143&amp;F143,[1]报价模版!$X:$X,[1]报价模版!$Y:$Y,"",0)</f>
        <v/>
      </c>
    </row>
    <row r="144" spans="1:19" s="3" customFormat="1" ht="14.5" customHeight="1">
      <c r="A144" s="24"/>
      <c r="B144" s="24"/>
      <c r="C144" s="360" t="s">
        <v>24</v>
      </c>
      <c r="D144" s="361" t="s">
        <v>266</v>
      </c>
      <c r="E144" s="362" t="s">
        <v>267</v>
      </c>
      <c r="F144" s="362" t="s">
        <v>271</v>
      </c>
      <c r="G144" s="27"/>
      <c r="H144" s="91"/>
      <c r="I144" s="98"/>
      <c r="J144" s="139"/>
      <c r="K144" s="140"/>
      <c r="L144" s="24" t="s">
        <v>118</v>
      </c>
      <c r="M144" s="264"/>
      <c r="N144" s="265"/>
      <c r="O144" s="136">
        <f t="shared" si="2"/>
        <v>0</v>
      </c>
      <c r="P144" s="91"/>
      <c r="Q144" s="91"/>
      <c r="R144" s="63" t="str">
        <f>_xlfn.XLOOKUP(C144&amp;D144&amp;E144&amp;F144,[1]报价模版!$X:$X,[1]报价模版!$Y:$Y,"",0)</f>
        <v/>
      </c>
    </row>
    <row r="145" spans="1:19" s="3" customFormat="1" ht="14.5" customHeight="1">
      <c r="A145" s="24"/>
      <c r="B145" s="24"/>
      <c r="C145" s="360" t="s">
        <v>24</v>
      </c>
      <c r="D145" s="361" t="s">
        <v>266</v>
      </c>
      <c r="E145" s="362" t="s">
        <v>267</v>
      </c>
      <c r="F145" s="362" t="s">
        <v>272</v>
      </c>
      <c r="G145" s="27"/>
      <c r="H145" s="91"/>
      <c r="I145" s="187"/>
      <c r="J145" s="137"/>
      <c r="K145" s="137"/>
      <c r="L145" s="24" t="s">
        <v>118</v>
      </c>
      <c r="M145" s="264"/>
      <c r="N145" s="265"/>
      <c r="O145" s="136">
        <f t="shared" si="2"/>
        <v>0</v>
      </c>
      <c r="P145" s="91"/>
      <c r="Q145" s="91"/>
      <c r="R145" s="85"/>
      <c r="S145" s="352"/>
    </row>
    <row r="146" spans="1:19" s="3" customFormat="1" ht="14.5" customHeight="1">
      <c r="A146" s="24"/>
      <c r="B146" s="24"/>
      <c r="C146" s="360" t="s">
        <v>24</v>
      </c>
      <c r="D146" s="361" t="s">
        <v>266</v>
      </c>
      <c r="E146" s="362" t="s">
        <v>267</v>
      </c>
      <c r="F146" s="362" t="s">
        <v>273</v>
      </c>
      <c r="G146" s="27"/>
      <c r="H146" s="91"/>
      <c r="I146" s="187"/>
      <c r="J146" s="137"/>
      <c r="K146" s="137"/>
      <c r="L146" s="24" t="s">
        <v>118</v>
      </c>
      <c r="M146" s="264"/>
      <c r="N146" s="265"/>
      <c r="O146" s="136">
        <f t="shared" si="2"/>
        <v>0</v>
      </c>
      <c r="P146" s="91"/>
      <c r="Q146" s="91"/>
      <c r="R146" s="85"/>
      <c r="S146" s="352"/>
    </row>
    <row r="147" spans="1:19" s="3" customFormat="1" ht="14.5" customHeight="1">
      <c r="A147" s="24"/>
      <c r="B147" s="24"/>
      <c r="C147" s="360" t="s">
        <v>24</v>
      </c>
      <c r="D147" s="361" t="s">
        <v>266</v>
      </c>
      <c r="E147" s="362" t="s">
        <v>267</v>
      </c>
      <c r="F147" s="362" t="s">
        <v>274</v>
      </c>
      <c r="G147" s="27"/>
      <c r="H147" s="91"/>
      <c r="I147" s="187"/>
      <c r="J147" s="137"/>
      <c r="K147" s="137"/>
      <c r="L147" s="24" t="s">
        <v>118</v>
      </c>
      <c r="M147" s="264"/>
      <c r="N147" s="265"/>
      <c r="O147" s="136">
        <f t="shared" si="2"/>
        <v>0</v>
      </c>
      <c r="P147" s="91"/>
      <c r="Q147" s="91"/>
      <c r="R147" s="85"/>
      <c r="S147" s="352"/>
    </row>
    <row r="148" spans="1:19" s="3" customFormat="1" ht="14.5" customHeight="1">
      <c r="A148" s="104"/>
      <c r="B148" s="24"/>
      <c r="C148" s="208" t="s">
        <v>24</v>
      </c>
      <c r="D148" s="363" t="s">
        <v>266</v>
      </c>
      <c r="E148" s="363" t="s">
        <v>275</v>
      </c>
      <c r="F148" s="237" t="s">
        <v>276</v>
      </c>
      <c r="G148" s="27"/>
      <c r="H148" s="91"/>
      <c r="I148" s="187"/>
      <c r="J148" s="137"/>
      <c r="K148" s="137"/>
      <c r="L148" s="24" t="s">
        <v>124</v>
      </c>
      <c r="M148" s="264"/>
      <c r="N148" s="265"/>
      <c r="O148" s="136">
        <f t="shared" si="2"/>
        <v>0</v>
      </c>
      <c r="P148" s="91"/>
      <c r="Q148" s="91"/>
      <c r="R148" s="85"/>
      <c r="S148" s="352"/>
    </row>
    <row r="149" spans="1:19" s="3" customFormat="1" ht="14.5" customHeight="1">
      <c r="A149" s="104"/>
      <c r="B149" s="24"/>
      <c r="C149" s="208" t="s">
        <v>24</v>
      </c>
      <c r="D149" s="363" t="s">
        <v>266</v>
      </c>
      <c r="E149" s="363" t="s">
        <v>275</v>
      </c>
      <c r="F149" s="237" t="s">
        <v>277</v>
      </c>
      <c r="G149" s="27"/>
      <c r="H149" s="91"/>
      <c r="I149" s="187"/>
      <c r="J149" s="137"/>
      <c r="K149" s="137"/>
      <c r="L149" s="24" t="s">
        <v>124</v>
      </c>
      <c r="M149" s="264"/>
      <c r="N149" s="265"/>
      <c r="O149" s="136">
        <f t="shared" si="2"/>
        <v>0</v>
      </c>
      <c r="P149" s="91"/>
      <c r="Q149" s="91"/>
      <c r="R149" s="85"/>
      <c r="S149" s="352"/>
    </row>
    <row r="150" spans="1:19" s="3" customFormat="1" ht="14.5" customHeight="1">
      <c r="A150" s="24"/>
      <c r="B150" s="24"/>
      <c r="C150" s="360" t="s">
        <v>24</v>
      </c>
      <c r="D150" s="361" t="s">
        <v>266</v>
      </c>
      <c r="E150" s="362" t="s">
        <v>278</v>
      </c>
      <c r="F150" s="22" t="s">
        <v>279</v>
      </c>
      <c r="G150" s="27"/>
      <c r="H150" s="91"/>
      <c r="I150" s="187"/>
      <c r="J150" s="137"/>
      <c r="K150" s="137"/>
      <c r="L150" s="24" t="s">
        <v>124</v>
      </c>
      <c r="M150" s="264"/>
      <c r="N150" s="265"/>
      <c r="O150" s="136">
        <f t="shared" si="2"/>
        <v>0</v>
      </c>
      <c r="P150" s="91"/>
      <c r="Q150" s="91"/>
      <c r="R150" s="85"/>
      <c r="S150" s="352"/>
    </row>
    <row r="151" spans="1:19" s="3" customFormat="1" ht="14.5" customHeight="1">
      <c r="A151" s="24"/>
      <c r="B151" s="24"/>
      <c r="C151" s="360" t="s">
        <v>24</v>
      </c>
      <c r="D151" s="361" t="s">
        <v>266</v>
      </c>
      <c r="E151" s="362" t="s">
        <v>278</v>
      </c>
      <c r="F151" s="362" t="s">
        <v>280</v>
      </c>
      <c r="G151" s="27"/>
      <c r="H151" s="91"/>
      <c r="I151" s="187"/>
      <c r="J151" s="137"/>
      <c r="K151" s="137"/>
      <c r="L151" s="24" t="s">
        <v>281</v>
      </c>
      <c r="M151" s="264"/>
      <c r="N151" s="265"/>
      <c r="O151" s="136">
        <f t="shared" si="2"/>
        <v>0</v>
      </c>
      <c r="P151" s="91"/>
      <c r="Q151" s="91"/>
      <c r="R151" s="85"/>
      <c r="S151" s="352"/>
    </row>
    <row r="152" spans="1:19" s="3" customFormat="1" ht="14.5" customHeight="1">
      <c r="A152" s="27"/>
      <c r="B152" s="24"/>
      <c r="C152" s="360" t="s">
        <v>24</v>
      </c>
      <c r="D152" s="361" t="s">
        <v>266</v>
      </c>
      <c r="E152" s="362" t="s">
        <v>282</v>
      </c>
      <c r="F152" s="31" t="s">
        <v>283</v>
      </c>
      <c r="G152" s="27"/>
      <c r="H152" s="91"/>
      <c r="I152" s="187"/>
      <c r="J152" s="137"/>
      <c r="K152" s="137"/>
      <c r="L152" s="24" t="s">
        <v>118</v>
      </c>
      <c r="M152" s="264"/>
      <c r="N152" s="265"/>
      <c r="O152" s="136">
        <f t="shared" si="2"/>
        <v>0</v>
      </c>
      <c r="P152" s="91"/>
      <c r="Q152" s="91"/>
      <c r="R152" s="85"/>
      <c r="S152" s="352"/>
    </row>
    <row r="153" spans="1:19" s="3" customFormat="1" ht="14.5" customHeight="1">
      <c r="A153" s="27"/>
      <c r="B153" s="24"/>
      <c r="C153" s="360" t="s">
        <v>24</v>
      </c>
      <c r="D153" s="361" t="s">
        <v>266</v>
      </c>
      <c r="E153" s="362" t="s">
        <v>282</v>
      </c>
      <c r="F153" s="31" t="s">
        <v>284</v>
      </c>
      <c r="G153" s="27"/>
      <c r="H153" s="91"/>
      <c r="I153" s="187"/>
      <c r="J153" s="137"/>
      <c r="K153" s="137"/>
      <c r="L153" s="24" t="s">
        <v>118</v>
      </c>
      <c r="M153" s="264"/>
      <c r="N153" s="265"/>
      <c r="O153" s="136">
        <f t="shared" si="2"/>
        <v>0</v>
      </c>
      <c r="P153" s="91"/>
      <c r="Q153" s="91"/>
      <c r="R153" s="85"/>
      <c r="S153" s="352"/>
    </row>
    <row r="154" spans="1:19" s="3" customFormat="1" ht="14.5" customHeight="1">
      <c r="A154" s="24"/>
      <c r="B154" s="24"/>
      <c r="C154" s="360" t="s">
        <v>24</v>
      </c>
      <c r="D154" s="361" t="s">
        <v>266</v>
      </c>
      <c r="E154" s="362" t="s">
        <v>282</v>
      </c>
      <c r="F154" s="22" t="s">
        <v>285</v>
      </c>
      <c r="G154" s="27"/>
      <c r="H154" s="91"/>
      <c r="I154" s="187"/>
      <c r="J154" s="137"/>
      <c r="K154" s="137"/>
      <c r="L154" s="24" t="s">
        <v>118</v>
      </c>
      <c r="M154" s="264"/>
      <c r="N154" s="265"/>
      <c r="O154" s="136">
        <f t="shared" si="2"/>
        <v>0</v>
      </c>
      <c r="P154" s="91"/>
      <c r="Q154" s="91"/>
      <c r="R154" s="85"/>
      <c r="S154" s="352"/>
    </row>
    <row r="155" spans="1:19" s="3" customFormat="1" ht="14.5" customHeight="1">
      <c r="A155" s="24"/>
      <c r="B155" s="24"/>
      <c r="C155" s="360" t="s">
        <v>24</v>
      </c>
      <c r="D155" s="361" t="s">
        <v>266</v>
      </c>
      <c r="E155" s="362" t="s">
        <v>282</v>
      </c>
      <c r="F155" s="22" t="s">
        <v>286</v>
      </c>
      <c r="G155" s="27"/>
      <c r="H155" s="91"/>
      <c r="I155" s="187"/>
      <c r="J155" s="137"/>
      <c r="K155" s="137"/>
      <c r="L155" s="24" t="s">
        <v>118</v>
      </c>
      <c r="M155" s="264"/>
      <c r="N155" s="265"/>
      <c r="O155" s="136">
        <f t="shared" si="2"/>
        <v>0</v>
      </c>
      <c r="P155" s="91"/>
      <c r="Q155" s="91"/>
      <c r="R155" s="85"/>
      <c r="S155" s="352"/>
    </row>
    <row r="156" spans="1:19" s="3" customFormat="1" ht="14.5" customHeight="1">
      <c r="A156" s="24"/>
      <c r="B156" s="24"/>
      <c r="C156" s="360" t="s">
        <v>24</v>
      </c>
      <c r="D156" s="361" t="s">
        <v>266</v>
      </c>
      <c r="E156" s="362" t="s">
        <v>282</v>
      </c>
      <c r="F156" s="22" t="s">
        <v>287</v>
      </c>
      <c r="G156" s="27"/>
      <c r="H156" s="91"/>
      <c r="I156" s="187"/>
      <c r="J156" s="137"/>
      <c r="K156" s="137"/>
      <c r="L156" s="24" t="s">
        <v>118</v>
      </c>
      <c r="M156" s="264"/>
      <c r="N156" s="265"/>
      <c r="O156" s="136">
        <f t="shared" si="2"/>
        <v>0</v>
      </c>
      <c r="P156" s="91"/>
      <c r="Q156" s="91"/>
      <c r="R156" s="85"/>
      <c r="S156" s="352"/>
    </row>
    <row r="157" spans="1:19" s="3" customFormat="1" ht="14.5" customHeight="1">
      <c r="A157" s="24"/>
      <c r="B157" s="24"/>
      <c r="C157" s="360" t="s">
        <v>24</v>
      </c>
      <c r="D157" s="361" t="s">
        <v>266</v>
      </c>
      <c r="E157" s="362" t="s">
        <v>282</v>
      </c>
      <c r="F157" s="22" t="s">
        <v>288</v>
      </c>
      <c r="G157" s="27"/>
      <c r="H157" s="91"/>
      <c r="I157" s="187"/>
      <c r="J157" s="137"/>
      <c r="K157" s="137"/>
      <c r="L157" s="24" t="s">
        <v>118</v>
      </c>
      <c r="M157" s="264"/>
      <c r="N157" s="265"/>
      <c r="O157" s="136">
        <f t="shared" si="2"/>
        <v>0</v>
      </c>
      <c r="P157" s="91"/>
      <c r="Q157" s="91"/>
      <c r="R157" s="85"/>
      <c r="S157" s="352"/>
    </row>
    <row r="158" spans="1:19" s="3" customFormat="1" ht="14.5" customHeight="1">
      <c r="A158" s="24"/>
      <c r="B158" s="24"/>
      <c r="C158" s="360" t="s">
        <v>24</v>
      </c>
      <c r="D158" s="361" t="s">
        <v>266</v>
      </c>
      <c r="E158" s="362" t="s">
        <v>282</v>
      </c>
      <c r="F158" s="22" t="s">
        <v>289</v>
      </c>
      <c r="G158" s="27"/>
      <c r="H158" s="91"/>
      <c r="I158" s="187"/>
      <c r="J158" s="137"/>
      <c r="K158" s="137"/>
      <c r="L158" s="24" t="s">
        <v>118</v>
      </c>
      <c r="M158" s="264"/>
      <c r="N158" s="265"/>
      <c r="O158" s="136">
        <f t="shared" si="2"/>
        <v>0</v>
      </c>
      <c r="P158" s="91"/>
      <c r="Q158" s="91"/>
      <c r="R158" s="85"/>
      <c r="S158" s="352"/>
    </row>
    <row r="159" spans="1:19" s="3" customFormat="1" ht="14.5" customHeight="1">
      <c r="A159" s="24"/>
      <c r="B159" s="24"/>
      <c r="C159" s="360" t="s">
        <v>24</v>
      </c>
      <c r="D159" s="361" t="s">
        <v>266</v>
      </c>
      <c r="E159" s="362" t="s">
        <v>282</v>
      </c>
      <c r="F159" s="22" t="s">
        <v>290</v>
      </c>
      <c r="G159" s="27"/>
      <c r="H159" s="91"/>
      <c r="I159" s="187"/>
      <c r="J159" s="137"/>
      <c r="K159" s="137"/>
      <c r="L159" s="24" t="s">
        <v>118</v>
      </c>
      <c r="M159" s="264"/>
      <c r="N159" s="265"/>
      <c r="O159" s="136">
        <f t="shared" si="2"/>
        <v>0</v>
      </c>
      <c r="P159" s="91"/>
      <c r="Q159" s="91"/>
      <c r="R159" s="85"/>
      <c r="S159" s="352"/>
    </row>
    <row r="160" spans="1:19" s="3" customFormat="1" ht="14.5" customHeight="1">
      <c r="A160" s="24"/>
      <c r="B160" s="24"/>
      <c r="C160" s="360" t="s">
        <v>24</v>
      </c>
      <c r="D160" s="361" t="s">
        <v>266</v>
      </c>
      <c r="E160" s="362" t="s">
        <v>282</v>
      </c>
      <c r="F160" s="22" t="s">
        <v>291</v>
      </c>
      <c r="G160" s="27"/>
      <c r="H160" s="91"/>
      <c r="I160" s="98"/>
      <c r="J160" s="139"/>
      <c r="K160" s="140"/>
      <c r="L160" s="24" t="s">
        <v>118</v>
      </c>
      <c r="M160" s="264"/>
      <c r="N160" s="265"/>
      <c r="O160" s="136">
        <f t="shared" si="2"/>
        <v>0</v>
      </c>
      <c r="P160" s="91"/>
      <c r="Q160" s="91"/>
      <c r="R160" s="63" t="str">
        <f>_xlfn.XLOOKUP(C160&amp;D160&amp;E160&amp;F160,[1]报价模版!$X:$X,[1]报价模版!$Y:$Y,"",0)</f>
        <v/>
      </c>
    </row>
    <row r="161" spans="1:19" s="3" customFormat="1" ht="14.5" customHeight="1">
      <c r="A161" s="24"/>
      <c r="B161" s="24"/>
      <c r="C161" s="360" t="s">
        <v>24</v>
      </c>
      <c r="D161" s="361" t="s">
        <v>266</v>
      </c>
      <c r="E161" s="362" t="s">
        <v>282</v>
      </c>
      <c r="F161" s="22" t="s">
        <v>292</v>
      </c>
      <c r="G161" s="27"/>
      <c r="H161" s="91"/>
      <c r="I161" s="98"/>
      <c r="J161" s="139"/>
      <c r="K161" s="140"/>
      <c r="L161" s="24" t="s">
        <v>118</v>
      </c>
      <c r="M161" s="264"/>
      <c r="N161" s="265"/>
      <c r="O161" s="136">
        <f t="shared" si="2"/>
        <v>0</v>
      </c>
      <c r="P161" s="91"/>
      <c r="Q161" s="91"/>
      <c r="R161" s="63" t="str">
        <f>_xlfn.XLOOKUP(C161&amp;D161&amp;E161&amp;F161,[1]报价模版!$X:$X,[1]报价模版!$Y:$Y,"",0)</f>
        <v/>
      </c>
    </row>
    <row r="162" spans="1:19" s="3" customFormat="1" ht="14.5" customHeight="1">
      <c r="A162" s="24"/>
      <c r="B162" s="24"/>
      <c r="C162" s="360" t="s">
        <v>24</v>
      </c>
      <c r="D162" s="361" t="s">
        <v>266</v>
      </c>
      <c r="E162" s="362" t="s">
        <v>282</v>
      </c>
      <c r="F162" s="22" t="s">
        <v>293</v>
      </c>
      <c r="G162" s="27"/>
      <c r="H162" s="91"/>
      <c r="I162" s="98"/>
      <c r="J162" s="139"/>
      <c r="K162" s="140"/>
      <c r="L162" s="24" t="s">
        <v>118</v>
      </c>
      <c r="M162" s="264"/>
      <c r="N162" s="265"/>
      <c r="O162" s="136">
        <f t="shared" si="2"/>
        <v>0</v>
      </c>
      <c r="P162" s="91"/>
      <c r="Q162" s="91"/>
      <c r="R162" s="63" t="str">
        <f>_xlfn.XLOOKUP(C162&amp;D162&amp;E162&amp;F162,[1]报价模版!$X:$X,[1]报价模版!$Y:$Y,"",0)</f>
        <v/>
      </c>
    </row>
    <row r="163" spans="1:19" s="3" customFormat="1" ht="14.5" customHeight="1">
      <c r="A163" s="24"/>
      <c r="B163" s="24"/>
      <c r="C163" s="360" t="s">
        <v>24</v>
      </c>
      <c r="D163" s="361" t="s">
        <v>266</v>
      </c>
      <c r="E163" s="362" t="s">
        <v>282</v>
      </c>
      <c r="F163" s="22" t="s">
        <v>294</v>
      </c>
      <c r="G163" s="27"/>
      <c r="H163" s="91"/>
      <c r="I163" s="187"/>
      <c r="J163" s="137"/>
      <c r="K163" s="137"/>
      <c r="L163" s="24" t="s">
        <v>118</v>
      </c>
      <c r="M163" s="264"/>
      <c r="N163" s="265"/>
      <c r="O163" s="136">
        <f t="shared" si="2"/>
        <v>0</v>
      </c>
      <c r="P163" s="91"/>
      <c r="Q163" s="91"/>
      <c r="R163" s="85"/>
      <c r="S163" s="352"/>
    </row>
    <row r="164" spans="1:19" s="3" customFormat="1" ht="14.5" customHeight="1">
      <c r="A164" s="24"/>
      <c r="B164" s="24"/>
      <c r="C164" s="360" t="s">
        <v>24</v>
      </c>
      <c r="D164" s="361" t="s">
        <v>266</v>
      </c>
      <c r="E164" s="362" t="s">
        <v>282</v>
      </c>
      <c r="F164" s="22" t="s">
        <v>295</v>
      </c>
      <c r="G164" s="27"/>
      <c r="H164" s="91"/>
      <c r="I164" s="187"/>
      <c r="J164" s="137"/>
      <c r="K164" s="137"/>
      <c r="L164" s="24" t="s">
        <v>118</v>
      </c>
      <c r="M164" s="264"/>
      <c r="N164" s="265"/>
      <c r="O164" s="136">
        <f t="shared" si="2"/>
        <v>0</v>
      </c>
      <c r="P164" s="91"/>
      <c r="Q164" s="91"/>
      <c r="R164" s="85"/>
      <c r="S164" s="352"/>
    </row>
    <row r="165" spans="1:19" s="3" customFormat="1" ht="14.5" customHeight="1">
      <c r="A165" s="24"/>
      <c r="B165" s="24"/>
      <c r="C165" s="360" t="s">
        <v>24</v>
      </c>
      <c r="D165" s="361" t="s">
        <v>266</v>
      </c>
      <c r="E165" s="362" t="s">
        <v>282</v>
      </c>
      <c r="F165" s="22" t="s">
        <v>296</v>
      </c>
      <c r="G165" s="27"/>
      <c r="H165" s="91"/>
      <c r="I165" s="187"/>
      <c r="J165" s="137"/>
      <c r="K165" s="137"/>
      <c r="L165" s="24" t="s">
        <v>118</v>
      </c>
      <c r="M165" s="264"/>
      <c r="N165" s="265"/>
      <c r="O165" s="136">
        <f t="shared" si="2"/>
        <v>0</v>
      </c>
      <c r="P165" s="91"/>
      <c r="Q165" s="91"/>
      <c r="R165" s="85"/>
      <c r="S165" s="352"/>
    </row>
    <row r="166" spans="1:19" s="3" customFormat="1" ht="14.5" customHeight="1">
      <c r="A166" s="24"/>
      <c r="B166" s="24"/>
      <c r="C166" s="360" t="s">
        <v>24</v>
      </c>
      <c r="D166" s="361" t="s">
        <v>266</v>
      </c>
      <c r="E166" s="362" t="s">
        <v>282</v>
      </c>
      <c r="F166" s="22" t="s">
        <v>297</v>
      </c>
      <c r="G166" s="27"/>
      <c r="H166" s="91"/>
      <c r="I166" s="187"/>
      <c r="J166" s="137"/>
      <c r="K166" s="137"/>
      <c r="L166" s="24" t="s">
        <v>118</v>
      </c>
      <c r="M166" s="264"/>
      <c r="N166" s="265"/>
      <c r="O166" s="136">
        <f t="shared" si="2"/>
        <v>0</v>
      </c>
      <c r="P166" s="91"/>
      <c r="Q166" s="91"/>
      <c r="R166" s="85"/>
      <c r="S166" s="352"/>
    </row>
    <row r="167" spans="1:19" s="3" customFormat="1" ht="14.5" customHeight="1">
      <c r="A167" s="24"/>
      <c r="B167" s="24"/>
      <c r="C167" s="360" t="s">
        <v>24</v>
      </c>
      <c r="D167" s="361" t="s">
        <v>266</v>
      </c>
      <c r="E167" s="362" t="s">
        <v>282</v>
      </c>
      <c r="F167" s="22" t="s">
        <v>298</v>
      </c>
      <c r="G167" s="27"/>
      <c r="H167" s="91"/>
      <c r="I167" s="187"/>
      <c r="J167" s="137"/>
      <c r="K167" s="137"/>
      <c r="L167" s="24" t="s">
        <v>118</v>
      </c>
      <c r="M167" s="264"/>
      <c r="N167" s="265"/>
      <c r="O167" s="136">
        <f t="shared" si="2"/>
        <v>0</v>
      </c>
      <c r="P167" s="91"/>
      <c r="Q167" s="91"/>
      <c r="R167" s="85"/>
      <c r="S167" s="352"/>
    </row>
    <row r="168" spans="1:19" s="3" customFormat="1" ht="14.5" customHeight="1">
      <c r="A168" s="24"/>
      <c r="B168" s="24"/>
      <c r="C168" s="360" t="s">
        <v>24</v>
      </c>
      <c r="D168" s="361" t="s">
        <v>266</v>
      </c>
      <c r="E168" s="362" t="s">
        <v>282</v>
      </c>
      <c r="F168" s="22" t="s">
        <v>299</v>
      </c>
      <c r="G168" s="27"/>
      <c r="H168" s="91"/>
      <c r="I168" s="98"/>
      <c r="J168" s="139"/>
      <c r="K168" s="140"/>
      <c r="L168" s="24" t="s">
        <v>118</v>
      </c>
      <c r="M168" s="264"/>
      <c r="N168" s="265"/>
      <c r="O168" s="136">
        <f t="shared" si="2"/>
        <v>0</v>
      </c>
      <c r="P168" s="91"/>
      <c r="Q168" s="91"/>
      <c r="R168" s="63" t="str">
        <f>_xlfn.XLOOKUP(C168&amp;D168&amp;E168&amp;F168,[1]报价模版!$X:$X,[1]报价模版!$Y:$Y,"",0)</f>
        <v/>
      </c>
    </row>
    <row r="169" spans="1:19" s="3" customFormat="1" ht="14.5" customHeight="1">
      <c r="A169" s="24"/>
      <c r="B169" s="24"/>
      <c r="C169" s="360" t="s">
        <v>24</v>
      </c>
      <c r="D169" s="361" t="s">
        <v>266</v>
      </c>
      <c r="E169" s="362" t="s">
        <v>282</v>
      </c>
      <c r="F169" s="22" t="s">
        <v>300</v>
      </c>
      <c r="G169" s="27"/>
      <c r="H169" s="91"/>
      <c r="I169" s="187"/>
      <c r="J169" s="137"/>
      <c r="K169" s="137"/>
      <c r="L169" s="24" t="s">
        <v>118</v>
      </c>
      <c r="M169" s="264"/>
      <c r="N169" s="265"/>
      <c r="O169" s="136">
        <f t="shared" si="2"/>
        <v>0</v>
      </c>
      <c r="P169" s="91"/>
      <c r="Q169" s="91"/>
      <c r="R169" s="85"/>
      <c r="S169" s="352"/>
    </row>
    <row r="170" spans="1:19" s="3" customFormat="1" ht="14.5" customHeight="1">
      <c r="A170" s="27"/>
      <c r="B170" s="24"/>
      <c r="C170" s="360" t="s">
        <v>24</v>
      </c>
      <c r="D170" s="361" t="s">
        <v>266</v>
      </c>
      <c r="E170" s="362" t="s">
        <v>282</v>
      </c>
      <c r="F170" s="22" t="s">
        <v>301</v>
      </c>
      <c r="G170" s="27"/>
      <c r="H170" s="91"/>
      <c r="I170" s="98"/>
      <c r="J170" s="139"/>
      <c r="K170" s="140"/>
      <c r="L170" s="24" t="s">
        <v>118</v>
      </c>
      <c r="M170" s="264"/>
      <c r="N170" s="265"/>
      <c r="O170" s="136">
        <f t="shared" si="2"/>
        <v>0</v>
      </c>
      <c r="P170" s="91"/>
      <c r="Q170" s="91"/>
      <c r="R170" s="63" t="str">
        <f>_xlfn.XLOOKUP(C170&amp;D170&amp;E170&amp;F170,[1]报价模版!$X:$X,[1]报价模版!$Y:$Y,"",0)</f>
        <v/>
      </c>
    </row>
    <row r="171" spans="1:19" s="3" customFormat="1" ht="14.5" customHeight="1">
      <c r="A171" s="27"/>
      <c r="B171" s="24"/>
      <c r="C171" s="360" t="s">
        <v>24</v>
      </c>
      <c r="D171" s="361" t="s">
        <v>266</v>
      </c>
      <c r="E171" s="362" t="s">
        <v>282</v>
      </c>
      <c r="F171" s="22" t="s">
        <v>302</v>
      </c>
      <c r="G171" s="27"/>
      <c r="H171" s="91"/>
      <c r="I171" s="98"/>
      <c r="J171" s="139"/>
      <c r="K171" s="140"/>
      <c r="L171" s="24" t="s">
        <v>118</v>
      </c>
      <c r="M171" s="264"/>
      <c r="N171" s="265"/>
      <c r="O171" s="136">
        <f t="shared" si="2"/>
        <v>0</v>
      </c>
      <c r="P171" s="91"/>
      <c r="Q171" s="91"/>
      <c r="R171" s="63" t="str">
        <f>_xlfn.XLOOKUP(C171&amp;D171&amp;E171&amp;F171,[1]报价模版!$X:$X,[1]报价模版!$Y:$Y,"",0)</f>
        <v/>
      </c>
    </row>
    <row r="172" spans="1:19" s="3" customFormat="1" ht="14.5" customHeight="1">
      <c r="A172" s="24"/>
      <c r="B172" s="24"/>
      <c r="C172" s="360" t="s">
        <v>24</v>
      </c>
      <c r="D172" s="361" t="s">
        <v>266</v>
      </c>
      <c r="E172" s="362" t="s">
        <v>282</v>
      </c>
      <c r="F172" s="22" t="s">
        <v>303</v>
      </c>
      <c r="G172" s="27"/>
      <c r="H172" s="91"/>
      <c r="I172" s="187"/>
      <c r="J172" s="137"/>
      <c r="K172" s="137"/>
      <c r="L172" s="24" t="s">
        <v>118</v>
      </c>
      <c r="M172" s="264"/>
      <c r="N172" s="265"/>
      <c r="O172" s="136">
        <f t="shared" si="2"/>
        <v>0</v>
      </c>
      <c r="P172" s="91"/>
      <c r="Q172" s="91"/>
      <c r="R172" s="85"/>
      <c r="S172" s="352"/>
    </row>
    <row r="173" spans="1:19" s="3" customFormat="1" ht="14.5" customHeight="1">
      <c r="A173" s="24"/>
      <c r="B173" s="24"/>
      <c r="C173" s="360" t="s">
        <v>24</v>
      </c>
      <c r="D173" s="361" t="s">
        <v>266</v>
      </c>
      <c r="E173" s="362" t="s">
        <v>282</v>
      </c>
      <c r="F173" s="22" t="s">
        <v>304</v>
      </c>
      <c r="G173" s="27"/>
      <c r="H173" s="91"/>
      <c r="I173" s="187"/>
      <c r="J173" s="137"/>
      <c r="K173" s="137"/>
      <c r="L173" s="24" t="s">
        <v>118</v>
      </c>
      <c r="M173" s="264"/>
      <c r="N173" s="265"/>
      <c r="O173" s="136">
        <f t="shared" si="2"/>
        <v>0</v>
      </c>
      <c r="P173" s="91"/>
      <c r="Q173" s="91"/>
      <c r="R173" s="85"/>
      <c r="S173" s="352"/>
    </row>
    <row r="174" spans="1:19" s="3" customFormat="1" ht="14.5" customHeight="1">
      <c r="A174" s="24"/>
      <c r="B174" s="24"/>
      <c r="C174" s="360" t="s">
        <v>24</v>
      </c>
      <c r="D174" s="361" t="s">
        <v>266</v>
      </c>
      <c r="E174" s="362" t="s">
        <v>282</v>
      </c>
      <c r="F174" s="22" t="s">
        <v>305</v>
      </c>
      <c r="G174" s="27"/>
      <c r="H174" s="91"/>
      <c r="I174" s="187"/>
      <c r="J174" s="137"/>
      <c r="K174" s="137"/>
      <c r="L174" s="24" t="s">
        <v>118</v>
      </c>
      <c r="M174" s="264"/>
      <c r="N174" s="265"/>
      <c r="O174" s="136">
        <f t="shared" si="2"/>
        <v>0</v>
      </c>
      <c r="P174" s="91"/>
      <c r="Q174" s="91"/>
      <c r="R174" s="85"/>
      <c r="S174" s="352"/>
    </row>
    <row r="175" spans="1:19" s="3" customFormat="1" ht="14.5" customHeight="1">
      <c r="A175" s="24"/>
      <c r="B175" s="24"/>
      <c r="C175" s="360" t="s">
        <v>24</v>
      </c>
      <c r="D175" s="361" t="s">
        <v>266</v>
      </c>
      <c r="E175" s="362" t="s">
        <v>282</v>
      </c>
      <c r="F175" s="22" t="s">
        <v>306</v>
      </c>
      <c r="G175" s="27"/>
      <c r="H175" s="91"/>
      <c r="I175" s="187"/>
      <c r="J175" s="137"/>
      <c r="K175" s="137"/>
      <c r="L175" s="24" t="s">
        <v>118</v>
      </c>
      <c r="M175" s="264"/>
      <c r="N175" s="265"/>
      <c r="O175" s="136">
        <f t="shared" si="2"/>
        <v>0</v>
      </c>
      <c r="P175" s="91"/>
      <c r="Q175" s="91"/>
      <c r="R175" s="85"/>
      <c r="S175" s="352"/>
    </row>
    <row r="176" spans="1:19" s="3" customFormat="1" ht="14.5" customHeight="1">
      <c r="A176" s="24"/>
      <c r="B176" s="24"/>
      <c r="C176" s="360" t="s">
        <v>24</v>
      </c>
      <c r="D176" s="361" t="s">
        <v>266</v>
      </c>
      <c r="E176" s="362" t="s">
        <v>282</v>
      </c>
      <c r="F176" s="22" t="s">
        <v>307</v>
      </c>
      <c r="G176" s="27"/>
      <c r="H176" s="91"/>
      <c r="I176" s="187"/>
      <c r="J176" s="137"/>
      <c r="K176" s="137"/>
      <c r="L176" s="24" t="s">
        <v>118</v>
      </c>
      <c r="M176" s="264"/>
      <c r="N176" s="265"/>
      <c r="O176" s="136">
        <f t="shared" si="2"/>
        <v>0</v>
      </c>
      <c r="P176" s="91"/>
      <c r="Q176" s="91"/>
      <c r="R176" s="85"/>
      <c r="S176" s="352"/>
    </row>
    <row r="177" spans="1:19" s="3" customFormat="1" ht="14.5" customHeight="1">
      <c r="A177" s="24"/>
      <c r="B177" s="24"/>
      <c r="C177" s="360" t="s">
        <v>24</v>
      </c>
      <c r="D177" s="361" t="s">
        <v>266</v>
      </c>
      <c r="E177" s="362" t="s">
        <v>282</v>
      </c>
      <c r="F177" s="22" t="s">
        <v>308</v>
      </c>
      <c r="G177" s="27"/>
      <c r="H177" s="91"/>
      <c r="I177" s="187"/>
      <c r="J177" s="137"/>
      <c r="K177" s="137"/>
      <c r="L177" s="24" t="s">
        <v>118</v>
      </c>
      <c r="M177" s="264"/>
      <c r="N177" s="265"/>
      <c r="O177" s="136">
        <f t="shared" si="2"/>
        <v>0</v>
      </c>
      <c r="P177" s="91"/>
      <c r="Q177" s="91"/>
      <c r="R177" s="85"/>
      <c r="S177" s="352"/>
    </row>
    <row r="178" spans="1:19" s="3" customFormat="1" ht="14.5" customHeight="1">
      <c r="A178" s="24"/>
      <c r="B178" s="24"/>
      <c r="C178" s="360" t="s">
        <v>24</v>
      </c>
      <c r="D178" s="361" t="s">
        <v>266</v>
      </c>
      <c r="E178" s="362" t="s">
        <v>282</v>
      </c>
      <c r="F178" s="22" t="s">
        <v>309</v>
      </c>
      <c r="G178" s="27"/>
      <c r="H178" s="91"/>
      <c r="I178" s="98"/>
      <c r="J178" s="139"/>
      <c r="K178" s="140"/>
      <c r="L178" s="24" t="s">
        <v>118</v>
      </c>
      <c r="M178" s="264"/>
      <c r="N178" s="265"/>
      <c r="O178" s="136">
        <f t="shared" si="2"/>
        <v>0</v>
      </c>
      <c r="P178" s="91"/>
      <c r="Q178" s="91"/>
      <c r="R178" s="63" t="str">
        <f>_xlfn.XLOOKUP(C178&amp;D178&amp;E178&amp;F178,[1]报价模版!$X:$X,[1]报价模版!$Y:$Y,"",0)</f>
        <v/>
      </c>
    </row>
    <row r="179" spans="1:19" s="3" customFormat="1" ht="14.5" customHeight="1">
      <c r="A179" s="24"/>
      <c r="B179" s="24"/>
      <c r="C179" s="360" t="s">
        <v>24</v>
      </c>
      <c r="D179" s="361" t="s">
        <v>266</v>
      </c>
      <c r="E179" s="362" t="s">
        <v>282</v>
      </c>
      <c r="F179" s="22" t="s">
        <v>310</v>
      </c>
      <c r="G179" s="27"/>
      <c r="H179" s="91"/>
      <c r="I179" s="98"/>
      <c r="J179" s="139"/>
      <c r="K179" s="140"/>
      <c r="L179" s="24" t="s">
        <v>118</v>
      </c>
      <c r="M179" s="264"/>
      <c r="N179" s="265"/>
      <c r="O179" s="136">
        <f t="shared" si="2"/>
        <v>0</v>
      </c>
      <c r="P179" s="91"/>
      <c r="Q179" s="91"/>
      <c r="R179" s="63" t="str">
        <f>_xlfn.XLOOKUP(C179&amp;D179&amp;E179&amp;F179,[1]报价模版!$X:$X,[1]报价模版!$Y:$Y,"",0)</f>
        <v/>
      </c>
    </row>
    <row r="180" spans="1:19" s="3" customFormat="1" ht="14.5" customHeight="1">
      <c r="A180" s="24"/>
      <c r="B180" s="24"/>
      <c r="C180" s="360" t="s">
        <v>24</v>
      </c>
      <c r="D180" s="361" t="s">
        <v>266</v>
      </c>
      <c r="E180" s="362" t="s">
        <v>282</v>
      </c>
      <c r="F180" s="22" t="s">
        <v>311</v>
      </c>
      <c r="G180" s="27"/>
      <c r="H180" s="91"/>
      <c r="I180" s="187"/>
      <c r="J180" s="137"/>
      <c r="K180" s="137"/>
      <c r="L180" s="24" t="s">
        <v>118</v>
      </c>
      <c r="M180" s="264"/>
      <c r="N180" s="265"/>
      <c r="O180" s="136">
        <f t="shared" si="2"/>
        <v>0</v>
      </c>
      <c r="P180" s="91"/>
      <c r="Q180" s="91"/>
      <c r="R180" s="85"/>
      <c r="S180" s="352"/>
    </row>
    <row r="181" spans="1:19" s="3" customFormat="1" ht="14.5" customHeight="1">
      <c r="A181" s="104"/>
      <c r="B181" s="24"/>
      <c r="C181" s="208" t="s">
        <v>24</v>
      </c>
      <c r="D181" s="363" t="s">
        <v>266</v>
      </c>
      <c r="E181" s="363" t="s">
        <v>282</v>
      </c>
      <c r="F181" s="237" t="s">
        <v>312</v>
      </c>
      <c r="G181" s="27"/>
      <c r="H181" s="91"/>
      <c r="I181" s="98"/>
      <c r="J181" s="139"/>
      <c r="K181" s="140"/>
      <c r="L181" s="24" t="s">
        <v>118</v>
      </c>
      <c r="M181" s="264"/>
      <c r="N181" s="265"/>
      <c r="O181" s="136">
        <f t="shared" si="2"/>
        <v>0</v>
      </c>
      <c r="P181" s="91"/>
      <c r="Q181" s="91"/>
      <c r="R181" s="63" t="str">
        <f>_xlfn.XLOOKUP(C181&amp;D181&amp;E181&amp;F181,[1]报价模版!$X:$X,[1]报价模版!$Y:$Y,"",0)</f>
        <v/>
      </c>
    </row>
    <row r="182" spans="1:19" s="3" customFormat="1" ht="14.5" customHeight="1">
      <c r="A182" s="24"/>
      <c r="B182" s="24"/>
      <c r="C182" s="360" t="s">
        <v>24</v>
      </c>
      <c r="D182" s="361" t="s">
        <v>266</v>
      </c>
      <c r="E182" s="362" t="s">
        <v>313</v>
      </c>
      <c r="F182" s="22" t="s">
        <v>314</v>
      </c>
      <c r="G182" s="27"/>
      <c r="H182" s="91"/>
      <c r="I182" s="187"/>
      <c r="J182" s="137"/>
      <c r="K182" s="137"/>
      <c r="L182" s="24" t="s">
        <v>118</v>
      </c>
      <c r="M182" s="264"/>
      <c r="N182" s="265"/>
      <c r="O182" s="136">
        <f t="shared" si="2"/>
        <v>0</v>
      </c>
      <c r="P182" s="91"/>
      <c r="Q182" s="91"/>
      <c r="R182" s="85"/>
      <c r="S182" s="352"/>
    </row>
    <row r="183" spans="1:19" s="3" customFormat="1" ht="14.5" customHeight="1">
      <c r="A183" s="24"/>
      <c r="B183" s="24"/>
      <c r="C183" s="360" t="s">
        <v>24</v>
      </c>
      <c r="D183" s="361" t="s">
        <v>266</v>
      </c>
      <c r="E183" s="362" t="s">
        <v>315</v>
      </c>
      <c r="F183" s="22" t="s">
        <v>316</v>
      </c>
      <c r="G183" s="27"/>
      <c r="H183" s="91"/>
      <c r="I183" s="187"/>
      <c r="J183" s="137"/>
      <c r="K183" s="137"/>
      <c r="L183" s="24" t="s">
        <v>118</v>
      </c>
      <c r="M183" s="264"/>
      <c r="N183" s="265"/>
      <c r="O183" s="136">
        <f t="shared" si="2"/>
        <v>0</v>
      </c>
      <c r="P183" s="91"/>
      <c r="Q183" s="91"/>
      <c r="R183" s="85"/>
      <c r="S183" s="352"/>
    </row>
    <row r="184" spans="1:19" s="3" customFormat="1" ht="14.5" customHeight="1">
      <c r="A184" s="24"/>
      <c r="B184" s="24"/>
      <c r="C184" s="360" t="s">
        <v>24</v>
      </c>
      <c r="D184" s="361" t="s">
        <v>266</v>
      </c>
      <c r="E184" s="362" t="s">
        <v>317</v>
      </c>
      <c r="F184" s="22" t="s">
        <v>318</v>
      </c>
      <c r="G184" s="27"/>
      <c r="H184" s="91"/>
      <c r="I184" s="187"/>
      <c r="J184" s="137"/>
      <c r="K184" s="137"/>
      <c r="L184" s="24" t="s">
        <v>118</v>
      </c>
      <c r="M184" s="264"/>
      <c r="N184" s="265"/>
      <c r="O184" s="136">
        <f t="shared" si="2"/>
        <v>0</v>
      </c>
      <c r="P184" s="91"/>
      <c r="Q184" s="91"/>
      <c r="R184" s="85"/>
      <c r="S184" s="352"/>
    </row>
    <row r="185" spans="1:19" s="3" customFormat="1" ht="14.5" customHeight="1">
      <c r="A185" s="24"/>
      <c r="B185" s="24"/>
      <c r="C185" s="360" t="s">
        <v>24</v>
      </c>
      <c r="D185" s="361" t="s">
        <v>266</v>
      </c>
      <c r="E185" s="362" t="s">
        <v>319</v>
      </c>
      <c r="F185" s="22" t="s">
        <v>320</v>
      </c>
      <c r="G185" s="27"/>
      <c r="H185" s="91"/>
      <c r="I185" s="187"/>
      <c r="J185" s="137"/>
      <c r="K185" s="137"/>
      <c r="L185" s="24" t="s">
        <v>118</v>
      </c>
      <c r="M185" s="264"/>
      <c r="N185" s="265"/>
      <c r="O185" s="136">
        <f t="shared" si="2"/>
        <v>0</v>
      </c>
      <c r="P185" s="91"/>
      <c r="Q185" s="91"/>
      <c r="R185" s="85"/>
      <c r="S185" s="352"/>
    </row>
    <row r="186" spans="1:19" s="3" customFormat="1" ht="14.5" customHeight="1">
      <c r="A186" s="24"/>
      <c r="B186" s="24"/>
      <c r="C186" s="360" t="s">
        <v>24</v>
      </c>
      <c r="D186" s="361" t="s">
        <v>266</v>
      </c>
      <c r="E186" s="362" t="s">
        <v>319</v>
      </c>
      <c r="F186" s="22" t="s">
        <v>321</v>
      </c>
      <c r="G186" s="27"/>
      <c r="H186" s="91"/>
      <c r="I186" s="187"/>
      <c r="J186" s="137"/>
      <c r="K186" s="137"/>
      <c r="L186" s="24" t="s">
        <v>118</v>
      </c>
      <c r="M186" s="264"/>
      <c r="N186" s="265"/>
      <c r="O186" s="136">
        <f t="shared" si="2"/>
        <v>0</v>
      </c>
      <c r="P186" s="91"/>
      <c r="Q186" s="91"/>
      <c r="R186" s="85"/>
      <c r="S186" s="352"/>
    </row>
    <row r="187" spans="1:19" s="3" customFormat="1" ht="14.5" customHeight="1">
      <c r="A187" s="24"/>
      <c r="B187" s="24"/>
      <c r="C187" s="360" t="s">
        <v>24</v>
      </c>
      <c r="D187" s="361" t="s">
        <v>266</v>
      </c>
      <c r="E187" s="362" t="s">
        <v>319</v>
      </c>
      <c r="F187" s="22" t="s">
        <v>322</v>
      </c>
      <c r="G187" s="27"/>
      <c r="H187" s="91"/>
      <c r="I187" s="187"/>
      <c r="J187" s="137"/>
      <c r="K187" s="137"/>
      <c r="L187" s="24" t="s">
        <v>118</v>
      </c>
      <c r="M187" s="264"/>
      <c r="N187" s="265"/>
      <c r="O187" s="136">
        <f t="shared" si="2"/>
        <v>0</v>
      </c>
      <c r="P187" s="91"/>
      <c r="Q187" s="91"/>
      <c r="R187" s="85"/>
      <c r="S187" s="352"/>
    </row>
    <row r="188" spans="1:19" s="3" customFormat="1" ht="14.5" customHeight="1">
      <c r="A188" s="24"/>
      <c r="B188" s="24"/>
      <c r="C188" s="360" t="s">
        <v>24</v>
      </c>
      <c r="D188" s="361" t="s">
        <v>266</v>
      </c>
      <c r="E188" s="362" t="s">
        <v>319</v>
      </c>
      <c r="F188" s="22" t="s">
        <v>323</v>
      </c>
      <c r="G188" s="27"/>
      <c r="H188" s="91"/>
      <c r="I188" s="187"/>
      <c r="J188" s="137"/>
      <c r="K188" s="137"/>
      <c r="L188" s="24" t="s">
        <v>118</v>
      </c>
      <c r="M188" s="264"/>
      <c r="N188" s="265"/>
      <c r="O188" s="136">
        <f t="shared" si="2"/>
        <v>0</v>
      </c>
      <c r="P188" s="91"/>
      <c r="Q188" s="91"/>
      <c r="R188" s="85"/>
      <c r="S188" s="352"/>
    </row>
    <row r="189" spans="1:19" s="3" customFormat="1" ht="14.5" customHeight="1">
      <c r="A189" s="24"/>
      <c r="B189" s="24"/>
      <c r="C189" s="360" t="s">
        <v>24</v>
      </c>
      <c r="D189" s="361" t="s">
        <v>266</v>
      </c>
      <c r="E189" s="362" t="s">
        <v>319</v>
      </c>
      <c r="F189" s="22" t="s">
        <v>324</v>
      </c>
      <c r="G189" s="27"/>
      <c r="H189" s="91"/>
      <c r="I189" s="187"/>
      <c r="J189" s="137"/>
      <c r="K189" s="137"/>
      <c r="L189" s="24"/>
      <c r="M189" s="264"/>
      <c r="N189" s="265"/>
      <c r="O189" s="136">
        <f t="shared" si="2"/>
        <v>0</v>
      </c>
      <c r="P189" s="91"/>
      <c r="Q189" s="91"/>
      <c r="R189" s="85"/>
      <c r="S189" s="352"/>
    </row>
    <row r="190" spans="1:19" s="3" customFormat="1" ht="14.5" customHeight="1">
      <c r="A190" s="24"/>
      <c r="B190" s="24"/>
      <c r="C190" s="360" t="s">
        <v>24</v>
      </c>
      <c r="D190" s="361" t="s">
        <v>266</v>
      </c>
      <c r="E190" s="362" t="s">
        <v>319</v>
      </c>
      <c r="F190" s="22" t="s">
        <v>325</v>
      </c>
      <c r="G190" s="27"/>
      <c r="H190" s="91"/>
      <c r="I190" s="98"/>
      <c r="J190" s="139"/>
      <c r="K190" s="140"/>
      <c r="L190" s="24" t="s">
        <v>118</v>
      </c>
      <c r="M190" s="264"/>
      <c r="N190" s="265"/>
      <c r="O190" s="136">
        <f t="shared" si="2"/>
        <v>0</v>
      </c>
      <c r="P190" s="91"/>
      <c r="Q190" s="91"/>
      <c r="R190" s="63" t="str">
        <f>_xlfn.XLOOKUP(C190&amp;D190&amp;E190&amp;F190,[1]报价模版!$X:$X,[1]报价模版!$Y:$Y,"",0)</f>
        <v/>
      </c>
    </row>
    <row r="191" spans="1:19" s="3" customFormat="1" ht="14.5" customHeight="1">
      <c r="A191" s="24"/>
      <c r="B191" s="24"/>
      <c r="C191" s="360" t="s">
        <v>24</v>
      </c>
      <c r="D191" s="361" t="s">
        <v>266</v>
      </c>
      <c r="E191" s="362" t="s">
        <v>319</v>
      </c>
      <c r="F191" s="22" t="s">
        <v>326</v>
      </c>
      <c r="G191" s="27"/>
      <c r="H191" s="91"/>
      <c r="I191" s="187"/>
      <c r="J191" s="137"/>
      <c r="K191" s="137"/>
      <c r="L191" s="24" t="s">
        <v>118</v>
      </c>
      <c r="M191" s="264"/>
      <c r="N191" s="265"/>
      <c r="O191" s="136">
        <f t="shared" si="2"/>
        <v>0</v>
      </c>
      <c r="P191" s="91"/>
      <c r="Q191" s="91"/>
      <c r="R191" s="85"/>
      <c r="S191" s="352"/>
    </row>
    <row r="192" spans="1:19" s="66" customFormat="1" ht="17">
      <c r="A192" s="24"/>
      <c r="B192" s="104"/>
      <c r="C192" s="208" t="s">
        <v>24</v>
      </c>
      <c r="D192" s="363" t="s">
        <v>266</v>
      </c>
      <c r="E192" s="363" t="s">
        <v>327</v>
      </c>
      <c r="F192" s="237" t="s">
        <v>328</v>
      </c>
      <c r="G192" s="71"/>
      <c r="H192" s="91"/>
      <c r="I192" s="90"/>
      <c r="J192" s="153"/>
      <c r="K192" s="137"/>
      <c r="L192" s="24" t="s">
        <v>118</v>
      </c>
      <c r="M192" s="264"/>
      <c r="N192" s="265"/>
      <c r="O192" s="136">
        <f t="shared" si="2"/>
        <v>0</v>
      </c>
      <c r="P192" s="91"/>
      <c r="Q192" s="91"/>
      <c r="R192" s="85"/>
      <c r="S192" s="352"/>
    </row>
    <row r="193" spans="1:19" s="66" customFormat="1" ht="17">
      <c r="A193" s="24"/>
      <c r="B193" s="104"/>
      <c r="C193" s="208" t="s">
        <v>24</v>
      </c>
      <c r="D193" s="363" t="s">
        <v>266</v>
      </c>
      <c r="E193" s="363" t="s">
        <v>327</v>
      </c>
      <c r="F193" s="237" t="s">
        <v>329</v>
      </c>
      <c r="G193" s="71"/>
      <c r="H193" s="91"/>
      <c r="I193" s="90"/>
      <c r="J193" s="153"/>
      <c r="K193" s="137"/>
      <c r="L193" s="24" t="s">
        <v>118</v>
      </c>
      <c r="M193" s="264"/>
      <c r="N193" s="265"/>
      <c r="O193" s="136">
        <f t="shared" si="2"/>
        <v>0</v>
      </c>
      <c r="P193" s="91"/>
      <c r="Q193" s="91"/>
      <c r="R193" s="85"/>
      <c r="S193" s="352"/>
    </row>
    <row r="194" spans="1:19" s="66" customFormat="1" ht="17">
      <c r="A194" s="24"/>
      <c r="B194" s="104"/>
      <c r="C194" s="208" t="s">
        <v>24</v>
      </c>
      <c r="D194" s="363" t="s">
        <v>266</v>
      </c>
      <c r="E194" s="363" t="s">
        <v>327</v>
      </c>
      <c r="F194" s="237" t="s">
        <v>330</v>
      </c>
      <c r="G194" s="71"/>
      <c r="H194" s="71"/>
      <c r="I194" s="90"/>
      <c r="J194" s="150"/>
      <c r="K194" s="151"/>
      <c r="L194" s="24" t="s">
        <v>118</v>
      </c>
      <c r="M194" s="264"/>
      <c r="N194" s="265"/>
      <c r="O194" s="136">
        <f t="shared" si="2"/>
        <v>0</v>
      </c>
      <c r="P194" s="71"/>
      <c r="Q194" s="71"/>
      <c r="R194" s="63" t="str">
        <f>_xlfn.XLOOKUP(C194&amp;D194&amp;E194&amp;F194,[1]报价模版!$X:$X,[1]报价模版!$Y:$Y,"",0)</f>
        <v/>
      </c>
    </row>
    <row r="195" spans="1:19" s="66" customFormat="1" ht="17">
      <c r="A195" s="24"/>
      <c r="B195" s="104"/>
      <c r="C195" s="208" t="s">
        <v>24</v>
      </c>
      <c r="D195" s="363" t="s">
        <v>266</v>
      </c>
      <c r="E195" s="363" t="s">
        <v>327</v>
      </c>
      <c r="F195" s="237" t="s">
        <v>331</v>
      </c>
      <c r="G195" s="71"/>
      <c r="H195" s="71"/>
      <c r="I195" s="90"/>
      <c r="J195" s="150"/>
      <c r="K195" s="151"/>
      <c r="L195" s="24" t="s">
        <v>118</v>
      </c>
      <c r="M195" s="264"/>
      <c r="N195" s="265"/>
      <c r="O195" s="136">
        <f t="shared" si="2"/>
        <v>0</v>
      </c>
      <c r="P195" s="71"/>
      <c r="Q195" s="71"/>
      <c r="R195" s="63" t="str">
        <f>_xlfn.XLOOKUP(C195&amp;D195&amp;E195&amp;F195,[1]报价模版!$X:$X,[1]报价模版!$Y:$Y,"",0)</f>
        <v/>
      </c>
    </row>
    <row r="196" spans="1:19" s="66" customFormat="1" ht="17">
      <c r="A196" s="24"/>
      <c r="B196" s="104"/>
      <c r="C196" s="208" t="s">
        <v>24</v>
      </c>
      <c r="D196" s="363" t="s">
        <v>266</v>
      </c>
      <c r="E196" s="363" t="s">
        <v>327</v>
      </c>
      <c r="F196" s="237" t="s">
        <v>332</v>
      </c>
      <c r="G196" s="71"/>
      <c r="H196" s="71"/>
      <c r="I196" s="90"/>
      <c r="J196" s="150"/>
      <c r="K196" s="151"/>
      <c r="L196" s="24" t="s">
        <v>118</v>
      </c>
      <c r="M196" s="264"/>
      <c r="N196" s="265"/>
      <c r="O196" s="136">
        <f t="shared" ref="O196:O259" si="3">IF(M196=0,K196*J196,M196*K196*J196)</f>
        <v>0</v>
      </c>
      <c r="P196" s="71"/>
      <c r="Q196" s="71"/>
      <c r="R196" s="63" t="str">
        <f>_xlfn.XLOOKUP(C196&amp;D196&amp;E196&amp;F196,[1]报价模版!$X:$X,[1]报价模版!$Y:$Y,"",0)</f>
        <v/>
      </c>
    </row>
    <row r="197" spans="1:19" s="66" customFormat="1" ht="17">
      <c r="A197" s="24"/>
      <c r="B197" s="104"/>
      <c r="C197" s="208" t="s">
        <v>24</v>
      </c>
      <c r="D197" s="363" t="s">
        <v>266</v>
      </c>
      <c r="E197" s="363" t="s">
        <v>327</v>
      </c>
      <c r="F197" s="237" t="s">
        <v>333</v>
      </c>
      <c r="G197" s="71"/>
      <c r="H197" s="71"/>
      <c r="I197" s="90"/>
      <c r="J197" s="150"/>
      <c r="K197" s="151"/>
      <c r="L197" s="24" t="s">
        <v>118</v>
      </c>
      <c r="M197" s="264"/>
      <c r="N197" s="265"/>
      <c r="O197" s="136">
        <f t="shared" si="3"/>
        <v>0</v>
      </c>
      <c r="P197" s="71"/>
      <c r="Q197" s="71"/>
      <c r="R197" s="63" t="str">
        <f>_xlfn.XLOOKUP(C197&amp;D197&amp;E197&amp;F197,[1]报价模版!$X:$X,[1]报价模版!$Y:$Y,"",0)</f>
        <v/>
      </c>
    </row>
    <row r="198" spans="1:19" s="66" customFormat="1" ht="17">
      <c r="A198" s="24"/>
      <c r="B198" s="104"/>
      <c r="C198" s="208" t="s">
        <v>24</v>
      </c>
      <c r="D198" s="363" t="s">
        <v>266</v>
      </c>
      <c r="E198" s="363" t="s">
        <v>327</v>
      </c>
      <c r="F198" s="237" t="s">
        <v>334</v>
      </c>
      <c r="G198" s="71"/>
      <c r="H198" s="71"/>
      <c r="I198" s="90"/>
      <c r="J198" s="150"/>
      <c r="K198" s="151"/>
      <c r="L198" s="24" t="s">
        <v>118</v>
      </c>
      <c r="M198" s="264"/>
      <c r="N198" s="265"/>
      <c r="O198" s="136">
        <f t="shared" si="3"/>
        <v>0</v>
      </c>
      <c r="P198" s="71"/>
      <c r="Q198" s="71"/>
      <c r="R198" s="63" t="str">
        <f>_xlfn.XLOOKUP(C198&amp;D198&amp;E198&amp;F198,[1]报价模版!$X:$X,[1]报价模版!$Y:$Y,"",0)</f>
        <v/>
      </c>
    </row>
    <row r="199" spans="1:19" s="66" customFormat="1" ht="17">
      <c r="A199" s="24"/>
      <c r="B199" s="104"/>
      <c r="C199" s="208" t="s">
        <v>24</v>
      </c>
      <c r="D199" s="363" t="s">
        <v>266</v>
      </c>
      <c r="E199" s="363" t="s">
        <v>327</v>
      </c>
      <c r="F199" s="237" t="s">
        <v>335</v>
      </c>
      <c r="G199" s="71"/>
      <c r="H199" s="71"/>
      <c r="I199" s="90"/>
      <c r="J199" s="150"/>
      <c r="K199" s="151"/>
      <c r="L199" s="24" t="s">
        <v>118</v>
      </c>
      <c r="M199" s="264"/>
      <c r="N199" s="265"/>
      <c r="O199" s="136">
        <f t="shared" si="3"/>
        <v>0</v>
      </c>
      <c r="P199" s="71"/>
      <c r="Q199" s="71"/>
      <c r="R199" s="63" t="str">
        <f>_xlfn.XLOOKUP(C199&amp;D199&amp;E199&amp;F199,[1]报价模版!$X:$X,[1]报价模版!$Y:$Y,"",0)</f>
        <v/>
      </c>
    </row>
    <row r="200" spans="1:19" s="66" customFormat="1" ht="17">
      <c r="A200" s="24"/>
      <c r="B200" s="104"/>
      <c r="C200" s="208" t="s">
        <v>24</v>
      </c>
      <c r="D200" s="363" t="s">
        <v>266</v>
      </c>
      <c r="E200" s="363" t="s">
        <v>327</v>
      </c>
      <c r="F200" s="237" t="s">
        <v>336</v>
      </c>
      <c r="G200" s="71"/>
      <c r="H200" s="71"/>
      <c r="I200" s="90"/>
      <c r="J200" s="150"/>
      <c r="K200" s="151"/>
      <c r="L200" s="24" t="s">
        <v>118</v>
      </c>
      <c r="M200" s="264"/>
      <c r="N200" s="265"/>
      <c r="O200" s="136">
        <f t="shared" si="3"/>
        <v>0</v>
      </c>
      <c r="P200" s="71"/>
      <c r="Q200" s="71"/>
      <c r="R200" s="63" t="str">
        <f>_xlfn.XLOOKUP(C200&amp;D200&amp;E200&amp;F200,[1]报价模版!$X:$X,[1]报价模版!$Y:$Y,"",0)</f>
        <v/>
      </c>
    </row>
    <row r="201" spans="1:19" s="66" customFormat="1" ht="17">
      <c r="A201" s="24"/>
      <c r="B201" s="104"/>
      <c r="C201" s="208" t="s">
        <v>24</v>
      </c>
      <c r="D201" s="363" t="s">
        <v>266</v>
      </c>
      <c r="E201" s="363" t="s">
        <v>327</v>
      </c>
      <c r="F201" s="237" t="s">
        <v>337</v>
      </c>
      <c r="G201" s="71"/>
      <c r="H201" s="71"/>
      <c r="I201" s="90"/>
      <c r="J201" s="150"/>
      <c r="K201" s="151"/>
      <c r="L201" s="24" t="s">
        <v>118</v>
      </c>
      <c r="M201" s="264"/>
      <c r="N201" s="265"/>
      <c r="O201" s="136">
        <f t="shared" si="3"/>
        <v>0</v>
      </c>
      <c r="P201" s="71"/>
      <c r="Q201" s="71"/>
      <c r="R201" s="63" t="str">
        <f>_xlfn.XLOOKUP(C201&amp;D201&amp;E201&amp;F201,[1]报价模版!$X:$X,[1]报价模版!$Y:$Y,"",0)</f>
        <v/>
      </c>
    </row>
    <row r="202" spans="1:19" s="66" customFormat="1" ht="17">
      <c r="A202" s="24"/>
      <c r="B202" s="104"/>
      <c r="C202" s="208" t="s">
        <v>24</v>
      </c>
      <c r="D202" s="363" t="s">
        <v>266</v>
      </c>
      <c r="E202" s="363" t="s">
        <v>327</v>
      </c>
      <c r="F202" s="237" t="s">
        <v>338</v>
      </c>
      <c r="G202" s="71"/>
      <c r="H202" s="71"/>
      <c r="I202" s="90"/>
      <c r="J202" s="150"/>
      <c r="K202" s="151"/>
      <c r="L202" s="24" t="s">
        <v>118</v>
      </c>
      <c r="M202" s="264"/>
      <c r="N202" s="265"/>
      <c r="O202" s="136">
        <f t="shared" si="3"/>
        <v>0</v>
      </c>
      <c r="P202" s="71"/>
      <c r="Q202" s="71"/>
      <c r="R202" s="63" t="str">
        <f>_xlfn.XLOOKUP(C202&amp;D202&amp;E202&amp;F202,[1]报价模版!$X:$X,[1]报价模版!$Y:$Y,"",0)</f>
        <v/>
      </c>
    </row>
    <row r="203" spans="1:19" s="66" customFormat="1" ht="17">
      <c r="A203" s="24"/>
      <c r="B203" s="104"/>
      <c r="C203" s="208" t="s">
        <v>24</v>
      </c>
      <c r="D203" s="363" t="s">
        <v>266</v>
      </c>
      <c r="E203" s="363" t="s">
        <v>327</v>
      </c>
      <c r="F203" s="237" t="s">
        <v>339</v>
      </c>
      <c r="G203" s="71"/>
      <c r="H203" s="91"/>
      <c r="I203" s="90"/>
      <c r="J203" s="153"/>
      <c r="K203" s="137"/>
      <c r="L203" s="24" t="s">
        <v>118</v>
      </c>
      <c r="M203" s="264"/>
      <c r="N203" s="265"/>
      <c r="O203" s="136">
        <f t="shared" si="3"/>
        <v>0</v>
      </c>
      <c r="P203" s="91"/>
      <c r="Q203" s="91"/>
      <c r="R203" s="85"/>
      <c r="S203" s="352"/>
    </row>
    <row r="204" spans="1:19" s="66" customFormat="1" ht="17">
      <c r="A204" s="24"/>
      <c r="B204" s="104"/>
      <c r="C204" s="208" t="s">
        <v>24</v>
      </c>
      <c r="D204" s="363" t="s">
        <v>266</v>
      </c>
      <c r="E204" s="363" t="s">
        <v>327</v>
      </c>
      <c r="F204" s="237" t="s">
        <v>340</v>
      </c>
      <c r="G204" s="71"/>
      <c r="H204" s="71"/>
      <c r="I204" s="90"/>
      <c r="J204" s="150"/>
      <c r="K204" s="151"/>
      <c r="L204" s="24" t="s">
        <v>118</v>
      </c>
      <c r="M204" s="264"/>
      <c r="N204" s="265"/>
      <c r="O204" s="136">
        <f t="shared" si="3"/>
        <v>0</v>
      </c>
      <c r="P204" s="71"/>
      <c r="Q204" s="71"/>
      <c r="R204" s="63" t="str">
        <f>_xlfn.XLOOKUP(C204&amp;D204&amp;E204&amp;F204,[1]报价模版!$X:$X,[1]报价模版!$Y:$Y,"",0)</f>
        <v/>
      </c>
    </row>
    <row r="205" spans="1:19" s="66" customFormat="1" ht="17">
      <c r="A205" s="24"/>
      <c r="B205" s="104"/>
      <c r="C205" s="208" t="s">
        <v>24</v>
      </c>
      <c r="D205" s="363" t="s">
        <v>266</v>
      </c>
      <c r="E205" s="363" t="s">
        <v>327</v>
      </c>
      <c r="F205" s="237" t="s">
        <v>341</v>
      </c>
      <c r="G205" s="71"/>
      <c r="H205" s="71"/>
      <c r="I205" s="90"/>
      <c r="J205" s="150"/>
      <c r="K205" s="151"/>
      <c r="L205" s="24" t="s">
        <v>118</v>
      </c>
      <c r="M205" s="264"/>
      <c r="N205" s="265"/>
      <c r="O205" s="136">
        <f t="shared" si="3"/>
        <v>0</v>
      </c>
      <c r="P205" s="71"/>
      <c r="Q205" s="71"/>
      <c r="R205" s="63" t="str">
        <f>_xlfn.XLOOKUP(C205&amp;D205&amp;E205&amp;F205,[1]报价模版!$X:$X,[1]报价模版!$Y:$Y,"",0)</f>
        <v/>
      </c>
    </row>
    <row r="206" spans="1:19" s="66" customFormat="1" ht="17">
      <c r="A206" s="24"/>
      <c r="B206" s="104"/>
      <c r="C206" s="208" t="s">
        <v>24</v>
      </c>
      <c r="D206" s="363" t="s">
        <v>266</v>
      </c>
      <c r="E206" s="363" t="s">
        <v>327</v>
      </c>
      <c r="F206" s="237" t="s">
        <v>342</v>
      </c>
      <c r="G206" s="71"/>
      <c r="H206" s="71"/>
      <c r="I206" s="90"/>
      <c r="J206" s="150"/>
      <c r="K206" s="151"/>
      <c r="L206" s="24" t="s">
        <v>118</v>
      </c>
      <c r="M206" s="264"/>
      <c r="N206" s="265"/>
      <c r="O206" s="136">
        <f t="shared" si="3"/>
        <v>0</v>
      </c>
      <c r="P206" s="71"/>
      <c r="Q206" s="71"/>
      <c r="R206" s="63" t="str">
        <f>_xlfn.XLOOKUP(C206&amp;D206&amp;E206&amp;F206,[1]报价模版!$X:$X,[1]报价模版!$Y:$Y,"",0)</f>
        <v/>
      </c>
    </row>
    <row r="207" spans="1:19" s="66" customFormat="1" ht="17">
      <c r="A207" s="24"/>
      <c r="B207" s="104"/>
      <c r="C207" s="208" t="s">
        <v>24</v>
      </c>
      <c r="D207" s="363" t="s">
        <v>266</v>
      </c>
      <c r="E207" s="363" t="s">
        <v>327</v>
      </c>
      <c r="F207" s="237" t="s">
        <v>343</v>
      </c>
      <c r="G207" s="71"/>
      <c r="H207" s="71"/>
      <c r="I207" s="90"/>
      <c r="J207" s="150"/>
      <c r="K207" s="151"/>
      <c r="L207" s="24" t="s">
        <v>118</v>
      </c>
      <c r="M207" s="264"/>
      <c r="N207" s="265"/>
      <c r="O207" s="136">
        <f t="shared" si="3"/>
        <v>0</v>
      </c>
      <c r="P207" s="71"/>
      <c r="Q207" s="71"/>
      <c r="R207" s="63" t="str">
        <f>_xlfn.XLOOKUP(C207&amp;D207&amp;E207&amp;F207,[1]报价模版!$X:$X,[1]报价模版!$Y:$Y,"",0)</f>
        <v/>
      </c>
    </row>
    <row r="208" spans="1:19" s="66" customFormat="1" ht="17">
      <c r="A208" s="24"/>
      <c r="B208" s="104"/>
      <c r="C208" s="208" t="s">
        <v>24</v>
      </c>
      <c r="D208" s="363" t="s">
        <v>266</v>
      </c>
      <c r="E208" s="363" t="s">
        <v>327</v>
      </c>
      <c r="F208" s="237" t="s">
        <v>344</v>
      </c>
      <c r="G208" s="71"/>
      <c r="H208" s="71"/>
      <c r="I208" s="90"/>
      <c r="J208" s="150"/>
      <c r="K208" s="151"/>
      <c r="L208" s="24" t="s">
        <v>118</v>
      </c>
      <c r="M208" s="264"/>
      <c r="N208" s="265"/>
      <c r="O208" s="136">
        <f t="shared" si="3"/>
        <v>0</v>
      </c>
      <c r="P208" s="71"/>
      <c r="Q208" s="71"/>
      <c r="R208" s="63" t="str">
        <f>_xlfn.XLOOKUP(C208&amp;D208&amp;E208&amp;F208,[1]报价模版!$X:$X,[1]报价模版!$Y:$Y,"",0)</f>
        <v/>
      </c>
    </row>
    <row r="209" spans="1:19" s="66" customFormat="1" ht="17">
      <c r="A209" s="24"/>
      <c r="B209" s="104"/>
      <c r="C209" s="208" t="s">
        <v>24</v>
      </c>
      <c r="D209" s="363" t="s">
        <v>266</v>
      </c>
      <c r="E209" s="363" t="s">
        <v>327</v>
      </c>
      <c r="F209" s="237" t="s">
        <v>345</v>
      </c>
      <c r="G209" s="71"/>
      <c r="H209" s="91"/>
      <c r="I209" s="90"/>
      <c r="J209" s="153"/>
      <c r="K209" s="137"/>
      <c r="L209" s="24" t="s">
        <v>118</v>
      </c>
      <c r="M209" s="264"/>
      <c r="N209" s="265"/>
      <c r="O209" s="136">
        <f t="shared" si="3"/>
        <v>0</v>
      </c>
      <c r="P209" s="91"/>
      <c r="Q209" s="91"/>
      <c r="R209" s="85"/>
      <c r="S209" s="352"/>
    </row>
    <row r="210" spans="1:19" s="66" customFormat="1" ht="17">
      <c r="A210" s="24"/>
      <c r="B210" s="104"/>
      <c r="C210" s="208" t="s">
        <v>24</v>
      </c>
      <c r="D210" s="363" t="s">
        <v>266</v>
      </c>
      <c r="E210" s="363" t="s">
        <v>327</v>
      </c>
      <c r="F210" s="237" t="s">
        <v>346</v>
      </c>
      <c r="G210" s="71"/>
      <c r="H210" s="91"/>
      <c r="I210" s="90"/>
      <c r="J210" s="153"/>
      <c r="K210" s="137"/>
      <c r="L210" s="24" t="s">
        <v>118</v>
      </c>
      <c r="M210" s="264"/>
      <c r="N210" s="265"/>
      <c r="O210" s="136">
        <f t="shared" si="3"/>
        <v>0</v>
      </c>
      <c r="P210" s="91"/>
      <c r="Q210" s="91"/>
      <c r="R210" s="85"/>
      <c r="S210" s="352"/>
    </row>
    <row r="211" spans="1:19" s="66" customFormat="1" ht="17">
      <c r="A211" s="24"/>
      <c r="B211" s="104"/>
      <c r="C211" s="208" t="s">
        <v>24</v>
      </c>
      <c r="D211" s="363" t="s">
        <v>266</v>
      </c>
      <c r="E211" s="363" t="s">
        <v>327</v>
      </c>
      <c r="F211" s="237" t="s">
        <v>347</v>
      </c>
      <c r="G211" s="71"/>
      <c r="H211" s="91"/>
      <c r="I211" s="90"/>
      <c r="J211" s="153"/>
      <c r="K211" s="137"/>
      <c r="L211" s="24" t="s">
        <v>118</v>
      </c>
      <c r="M211" s="264"/>
      <c r="N211" s="265"/>
      <c r="O211" s="136">
        <f t="shared" si="3"/>
        <v>0</v>
      </c>
      <c r="P211" s="91"/>
      <c r="Q211" s="91"/>
      <c r="R211" s="85"/>
      <c r="S211" s="352"/>
    </row>
    <row r="212" spans="1:19" s="66" customFormat="1" ht="17">
      <c r="A212" s="24"/>
      <c r="B212" s="104"/>
      <c r="C212" s="208" t="s">
        <v>24</v>
      </c>
      <c r="D212" s="363" t="s">
        <v>266</v>
      </c>
      <c r="E212" s="363" t="s">
        <v>327</v>
      </c>
      <c r="F212" s="237" t="s">
        <v>348</v>
      </c>
      <c r="G212" s="71"/>
      <c r="H212" s="91"/>
      <c r="I212" s="90"/>
      <c r="J212" s="153"/>
      <c r="K212" s="137"/>
      <c r="L212" s="24" t="s">
        <v>118</v>
      </c>
      <c r="M212" s="264"/>
      <c r="N212" s="265"/>
      <c r="O212" s="136">
        <f t="shared" si="3"/>
        <v>0</v>
      </c>
      <c r="P212" s="91"/>
      <c r="Q212" s="91"/>
      <c r="R212" s="85"/>
      <c r="S212" s="352"/>
    </row>
    <row r="213" spans="1:19" s="66" customFormat="1" ht="17">
      <c r="A213" s="24"/>
      <c r="B213" s="104"/>
      <c r="C213" s="208" t="s">
        <v>24</v>
      </c>
      <c r="D213" s="363" t="s">
        <v>266</v>
      </c>
      <c r="E213" s="363" t="s">
        <v>327</v>
      </c>
      <c r="F213" s="237" t="s">
        <v>349</v>
      </c>
      <c r="G213" s="71"/>
      <c r="H213" s="71"/>
      <c r="I213" s="90"/>
      <c r="J213" s="150"/>
      <c r="K213" s="151"/>
      <c r="L213" s="24" t="s">
        <v>118</v>
      </c>
      <c r="M213" s="264"/>
      <c r="N213" s="265"/>
      <c r="O213" s="136">
        <f t="shared" si="3"/>
        <v>0</v>
      </c>
      <c r="P213" s="71"/>
      <c r="Q213" s="71"/>
      <c r="R213" s="63" t="str">
        <f>_xlfn.XLOOKUP(C213&amp;D213&amp;E213&amp;F213,[1]报价模版!$X:$X,[1]报价模版!$Y:$Y,"",0)</f>
        <v/>
      </c>
    </row>
    <row r="214" spans="1:19" s="66" customFormat="1" ht="17">
      <c r="A214" s="24"/>
      <c r="B214" s="104"/>
      <c r="C214" s="208" t="s">
        <v>24</v>
      </c>
      <c r="D214" s="363" t="s">
        <v>350</v>
      </c>
      <c r="E214" s="363" t="s">
        <v>351</v>
      </c>
      <c r="F214" s="237" t="s">
        <v>352</v>
      </c>
      <c r="G214" s="71"/>
      <c r="H214" s="91"/>
      <c r="I214" s="90"/>
      <c r="J214" s="153"/>
      <c r="K214" s="137"/>
      <c r="L214" s="104" t="s">
        <v>353</v>
      </c>
      <c r="M214" s="264"/>
      <c r="N214" s="265"/>
      <c r="O214" s="136">
        <f t="shared" si="3"/>
        <v>0</v>
      </c>
      <c r="P214" s="91"/>
      <c r="Q214" s="91"/>
      <c r="R214" s="85"/>
      <c r="S214" s="352"/>
    </row>
    <row r="215" spans="1:19" s="66" customFormat="1" ht="17">
      <c r="A215" s="24"/>
      <c r="B215" s="104"/>
      <c r="C215" s="208" t="s">
        <v>24</v>
      </c>
      <c r="D215" s="363" t="s">
        <v>350</v>
      </c>
      <c r="E215" s="363" t="s">
        <v>351</v>
      </c>
      <c r="F215" s="237" t="s">
        <v>354</v>
      </c>
      <c r="G215" s="71"/>
      <c r="H215" s="71"/>
      <c r="I215" s="90"/>
      <c r="J215" s="150"/>
      <c r="K215" s="151"/>
      <c r="L215" s="104" t="s">
        <v>353</v>
      </c>
      <c r="M215" s="264"/>
      <c r="N215" s="265"/>
      <c r="O215" s="136">
        <f t="shared" si="3"/>
        <v>0</v>
      </c>
      <c r="P215" s="71"/>
      <c r="Q215" s="71"/>
      <c r="R215" s="63" t="str">
        <f>_xlfn.XLOOKUP(C215&amp;D215&amp;E215&amp;F215,[1]报价模版!$X:$X,[1]报价模版!$Y:$Y,"",0)</f>
        <v/>
      </c>
    </row>
    <row r="216" spans="1:19" s="66" customFormat="1" ht="17">
      <c r="A216" s="24"/>
      <c r="B216" s="104"/>
      <c r="C216" s="208" t="s">
        <v>24</v>
      </c>
      <c r="D216" s="363" t="s">
        <v>350</v>
      </c>
      <c r="E216" s="363" t="s">
        <v>351</v>
      </c>
      <c r="F216" s="237" t="s">
        <v>354</v>
      </c>
      <c r="G216" s="71"/>
      <c r="H216" s="71"/>
      <c r="I216" s="90"/>
      <c r="J216" s="150"/>
      <c r="K216" s="151"/>
      <c r="L216" s="104" t="s">
        <v>353</v>
      </c>
      <c r="M216" s="264"/>
      <c r="N216" s="265"/>
      <c r="O216" s="136">
        <f t="shared" si="3"/>
        <v>0</v>
      </c>
      <c r="P216" s="71"/>
      <c r="Q216" s="71"/>
      <c r="R216" s="63" t="str">
        <f>_xlfn.XLOOKUP(C216&amp;D216&amp;E216&amp;F216,[1]报价模版!$X:$X,[1]报价模版!$Y:$Y,"",0)</f>
        <v/>
      </c>
    </row>
    <row r="217" spans="1:19" s="66" customFormat="1" ht="17">
      <c r="A217" s="24"/>
      <c r="B217" s="104"/>
      <c r="C217" s="208" t="s">
        <v>24</v>
      </c>
      <c r="D217" s="363" t="s">
        <v>350</v>
      </c>
      <c r="E217" s="363" t="s">
        <v>351</v>
      </c>
      <c r="F217" s="237" t="s">
        <v>355</v>
      </c>
      <c r="G217" s="71"/>
      <c r="H217" s="91"/>
      <c r="I217" s="90"/>
      <c r="J217" s="153"/>
      <c r="K217" s="137"/>
      <c r="L217" s="104" t="s">
        <v>353</v>
      </c>
      <c r="M217" s="264"/>
      <c r="N217" s="265"/>
      <c r="O217" s="136">
        <f t="shared" si="3"/>
        <v>0</v>
      </c>
      <c r="P217" s="91"/>
      <c r="Q217" s="91"/>
      <c r="R217" s="85"/>
      <c r="S217" s="352"/>
    </row>
    <row r="218" spans="1:19" s="66" customFormat="1" ht="17">
      <c r="A218" s="24"/>
      <c r="B218" s="104"/>
      <c r="C218" s="208" t="s">
        <v>24</v>
      </c>
      <c r="D218" s="363" t="s">
        <v>350</v>
      </c>
      <c r="E218" s="363" t="s">
        <v>351</v>
      </c>
      <c r="F218" s="237" t="s">
        <v>356</v>
      </c>
      <c r="G218" s="71"/>
      <c r="H218" s="91"/>
      <c r="I218" s="90"/>
      <c r="J218" s="153"/>
      <c r="K218" s="137"/>
      <c r="L218" s="104" t="s">
        <v>353</v>
      </c>
      <c r="M218" s="264"/>
      <c r="N218" s="265"/>
      <c r="O218" s="136">
        <f t="shared" si="3"/>
        <v>0</v>
      </c>
      <c r="P218" s="91"/>
      <c r="Q218" s="91"/>
      <c r="R218" s="85"/>
      <c r="S218" s="352"/>
    </row>
    <row r="219" spans="1:19" s="3" customFormat="1" ht="14.5" customHeight="1">
      <c r="A219" s="24"/>
      <c r="B219" s="24"/>
      <c r="C219" s="360" t="s">
        <v>24</v>
      </c>
      <c r="D219" s="361" t="s">
        <v>350</v>
      </c>
      <c r="E219" s="362" t="s">
        <v>351</v>
      </c>
      <c r="F219" s="365" t="s">
        <v>357</v>
      </c>
      <c r="G219" s="27"/>
      <c r="H219" s="91"/>
      <c r="I219" s="187"/>
      <c r="J219" s="137"/>
      <c r="K219" s="137"/>
      <c r="L219" s="24" t="s">
        <v>118</v>
      </c>
      <c r="M219" s="264"/>
      <c r="N219" s="265"/>
      <c r="O219" s="136">
        <f t="shared" si="3"/>
        <v>0</v>
      </c>
      <c r="P219" s="91"/>
      <c r="Q219" s="91"/>
      <c r="R219" s="85"/>
      <c r="S219" s="352"/>
    </row>
    <row r="220" spans="1:19" s="3" customFormat="1" ht="14.5" customHeight="1">
      <c r="A220" s="24"/>
      <c r="B220" s="24"/>
      <c r="C220" s="360" t="s">
        <v>24</v>
      </c>
      <c r="D220" s="361" t="s">
        <v>350</v>
      </c>
      <c r="E220" s="362" t="s">
        <v>351</v>
      </c>
      <c r="F220" s="365" t="s">
        <v>358</v>
      </c>
      <c r="G220" s="27"/>
      <c r="H220" s="91"/>
      <c r="I220" s="187"/>
      <c r="J220" s="137"/>
      <c r="K220" s="137"/>
      <c r="L220" s="24" t="s">
        <v>118</v>
      </c>
      <c r="M220" s="264"/>
      <c r="N220" s="265"/>
      <c r="O220" s="136">
        <f t="shared" si="3"/>
        <v>0</v>
      </c>
      <c r="P220" s="91"/>
      <c r="Q220" s="91"/>
      <c r="R220" s="85"/>
      <c r="S220" s="352"/>
    </row>
    <row r="221" spans="1:19" s="3" customFormat="1" ht="14.5" customHeight="1">
      <c r="A221" s="24"/>
      <c r="B221" s="24"/>
      <c r="C221" s="360" t="s">
        <v>24</v>
      </c>
      <c r="D221" s="361" t="s">
        <v>350</v>
      </c>
      <c r="E221" s="362" t="s">
        <v>351</v>
      </c>
      <c r="F221" s="22" t="s">
        <v>359</v>
      </c>
      <c r="G221" s="27"/>
      <c r="H221" s="91"/>
      <c r="I221" s="187"/>
      <c r="J221" s="137"/>
      <c r="K221" s="137"/>
      <c r="L221" s="24" t="s">
        <v>118</v>
      </c>
      <c r="M221" s="264"/>
      <c r="N221" s="265"/>
      <c r="O221" s="136">
        <f t="shared" si="3"/>
        <v>0</v>
      </c>
      <c r="P221" s="91"/>
      <c r="Q221" s="91"/>
      <c r="R221" s="85"/>
      <c r="S221" s="352"/>
    </row>
    <row r="222" spans="1:19" s="3" customFormat="1" ht="14.5" customHeight="1">
      <c r="A222" s="24"/>
      <c r="B222" s="24"/>
      <c r="C222" s="360" t="s">
        <v>24</v>
      </c>
      <c r="D222" s="361" t="s">
        <v>350</v>
      </c>
      <c r="E222" s="362" t="s">
        <v>351</v>
      </c>
      <c r="F222" s="22" t="s">
        <v>360</v>
      </c>
      <c r="G222" s="27"/>
      <c r="H222" s="91"/>
      <c r="I222" s="187"/>
      <c r="J222" s="137"/>
      <c r="K222" s="137"/>
      <c r="L222" s="24" t="s">
        <v>118</v>
      </c>
      <c r="M222" s="264"/>
      <c r="N222" s="265"/>
      <c r="O222" s="136">
        <f t="shared" si="3"/>
        <v>0</v>
      </c>
      <c r="P222" s="91"/>
      <c r="Q222" s="91"/>
      <c r="R222" s="85"/>
      <c r="S222" s="352"/>
    </row>
    <row r="223" spans="1:19" s="3" customFormat="1" ht="14.5" customHeight="1">
      <c r="A223" s="24"/>
      <c r="B223" s="24"/>
      <c r="C223" s="360" t="s">
        <v>24</v>
      </c>
      <c r="D223" s="361" t="s">
        <v>350</v>
      </c>
      <c r="E223" s="362" t="s">
        <v>351</v>
      </c>
      <c r="F223" s="362" t="s">
        <v>361</v>
      </c>
      <c r="G223" s="27"/>
      <c r="H223" s="91"/>
      <c r="I223" s="98"/>
      <c r="J223" s="139"/>
      <c r="K223" s="140"/>
      <c r="L223" s="24" t="s">
        <v>118</v>
      </c>
      <c r="M223" s="264"/>
      <c r="N223" s="265"/>
      <c r="O223" s="136">
        <f t="shared" si="3"/>
        <v>0</v>
      </c>
      <c r="P223" s="91"/>
      <c r="Q223" s="91"/>
      <c r="R223" s="63" t="str">
        <f>_xlfn.XLOOKUP(C223&amp;D223&amp;E223&amp;F223,[1]报价模版!$X:$X,[1]报价模版!$Y:$Y,"",0)</f>
        <v/>
      </c>
    </row>
    <row r="224" spans="1:19" s="3" customFormat="1" ht="17">
      <c r="A224" s="24"/>
      <c r="B224" s="24"/>
      <c r="C224" s="360" t="s">
        <v>24</v>
      </c>
      <c r="D224" s="361" t="s">
        <v>350</v>
      </c>
      <c r="E224" s="362" t="s">
        <v>351</v>
      </c>
      <c r="F224" s="22" t="s">
        <v>362</v>
      </c>
      <c r="G224" s="27"/>
      <c r="H224" s="91"/>
      <c r="I224" s="187"/>
      <c r="J224" s="137"/>
      <c r="K224" s="137"/>
      <c r="L224" s="24" t="s">
        <v>118</v>
      </c>
      <c r="M224" s="264"/>
      <c r="N224" s="265"/>
      <c r="O224" s="136">
        <f t="shared" si="3"/>
        <v>0</v>
      </c>
      <c r="P224" s="91"/>
      <c r="Q224" s="91"/>
      <c r="R224" s="85"/>
      <c r="S224" s="352"/>
    </row>
    <row r="225" spans="1:19" s="3" customFormat="1" ht="14.5" customHeight="1">
      <c r="A225" s="24"/>
      <c r="B225" s="24"/>
      <c r="C225" s="360" t="s">
        <v>24</v>
      </c>
      <c r="D225" s="361" t="s">
        <v>350</v>
      </c>
      <c r="E225" s="362" t="s">
        <v>351</v>
      </c>
      <c r="F225" s="22" t="s">
        <v>363</v>
      </c>
      <c r="G225" s="27"/>
      <c r="H225" s="91"/>
      <c r="I225" s="187"/>
      <c r="J225" s="137"/>
      <c r="K225" s="137"/>
      <c r="L225" s="24" t="s">
        <v>118</v>
      </c>
      <c r="M225" s="264"/>
      <c r="N225" s="265"/>
      <c r="O225" s="136">
        <f t="shared" si="3"/>
        <v>0</v>
      </c>
      <c r="P225" s="91"/>
      <c r="Q225" s="91"/>
      <c r="R225" s="85"/>
      <c r="S225" s="352"/>
    </row>
    <row r="226" spans="1:19" s="3" customFormat="1" ht="14.5" customHeight="1">
      <c r="A226" s="24"/>
      <c r="B226" s="24"/>
      <c r="C226" s="360" t="s">
        <v>24</v>
      </c>
      <c r="D226" s="361" t="s">
        <v>350</v>
      </c>
      <c r="E226" s="362" t="s">
        <v>351</v>
      </c>
      <c r="F226" s="22" t="s">
        <v>364</v>
      </c>
      <c r="G226" s="27"/>
      <c r="H226" s="91"/>
      <c r="I226" s="98"/>
      <c r="J226" s="139"/>
      <c r="K226" s="140"/>
      <c r="L226" s="24" t="s">
        <v>118</v>
      </c>
      <c r="M226" s="264"/>
      <c r="N226" s="265"/>
      <c r="O226" s="136">
        <f t="shared" si="3"/>
        <v>0</v>
      </c>
      <c r="P226" s="91"/>
      <c r="Q226" s="91"/>
      <c r="R226" s="63" t="str">
        <f>_xlfn.XLOOKUP(C226&amp;D226&amp;E226&amp;F226,[1]报价模版!$X:$X,[1]报价模版!$Y:$Y,"",0)</f>
        <v/>
      </c>
    </row>
    <row r="227" spans="1:19" s="3" customFormat="1" ht="14.5" customHeight="1">
      <c r="A227" s="24"/>
      <c r="B227" s="24"/>
      <c r="C227" s="360" t="s">
        <v>24</v>
      </c>
      <c r="D227" s="361" t="s">
        <v>350</v>
      </c>
      <c r="E227" s="362" t="s">
        <v>351</v>
      </c>
      <c r="F227" s="364" t="s">
        <v>365</v>
      </c>
      <c r="G227" s="27"/>
      <c r="H227" s="91"/>
      <c r="I227" s="187"/>
      <c r="J227" s="137"/>
      <c r="K227" s="137"/>
      <c r="L227" s="24" t="s">
        <v>118</v>
      </c>
      <c r="M227" s="264"/>
      <c r="N227" s="265"/>
      <c r="O227" s="136">
        <f t="shared" si="3"/>
        <v>0</v>
      </c>
      <c r="P227" s="91"/>
      <c r="Q227" s="91"/>
      <c r="R227" s="85"/>
      <c r="S227" s="352"/>
    </row>
    <row r="228" spans="1:19" s="3" customFormat="1" ht="14.5" customHeight="1">
      <c r="A228" s="24"/>
      <c r="B228" s="24"/>
      <c r="C228" s="360" t="s">
        <v>24</v>
      </c>
      <c r="D228" s="361" t="s">
        <v>350</v>
      </c>
      <c r="E228" s="362" t="s">
        <v>351</v>
      </c>
      <c r="F228" s="22" t="s">
        <v>366</v>
      </c>
      <c r="G228" s="27"/>
      <c r="H228" s="91"/>
      <c r="I228" s="187"/>
      <c r="J228" s="137"/>
      <c r="K228" s="137"/>
      <c r="L228" s="24" t="s">
        <v>118</v>
      </c>
      <c r="M228" s="264"/>
      <c r="N228" s="265"/>
      <c r="O228" s="136">
        <f t="shared" si="3"/>
        <v>0</v>
      </c>
      <c r="P228" s="91"/>
      <c r="Q228" s="91"/>
      <c r="R228" s="85"/>
      <c r="S228" s="352"/>
    </row>
    <row r="229" spans="1:19" s="3" customFormat="1" ht="14.5" customHeight="1">
      <c r="A229" s="24"/>
      <c r="B229" s="24"/>
      <c r="C229" s="360" t="s">
        <v>24</v>
      </c>
      <c r="D229" s="361" t="s">
        <v>350</v>
      </c>
      <c r="E229" s="362" t="s">
        <v>367</v>
      </c>
      <c r="F229" s="22" t="s">
        <v>368</v>
      </c>
      <c r="G229" s="27"/>
      <c r="H229" s="91"/>
      <c r="I229" s="187"/>
      <c r="J229" s="137"/>
      <c r="K229" s="137"/>
      <c r="L229" s="24" t="s">
        <v>118</v>
      </c>
      <c r="M229" s="264"/>
      <c r="N229" s="265"/>
      <c r="O229" s="136">
        <f t="shared" si="3"/>
        <v>0</v>
      </c>
      <c r="P229" s="91"/>
      <c r="Q229" s="91"/>
      <c r="R229" s="85"/>
      <c r="S229" s="352"/>
    </row>
    <row r="230" spans="1:19" s="3" customFormat="1" ht="14.5" customHeight="1">
      <c r="A230" s="24"/>
      <c r="B230" s="24"/>
      <c r="C230" s="360" t="s">
        <v>24</v>
      </c>
      <c r="D230" s="361" t="s">
        <v>350</v>
      </c>
      <c r="E230" s="362" t="s">
        <v>367</v>
      </c>
      <c r="F230" s="22" t="s">
        <v>369</v>
      </c>
      <c r="G230" s="27"/>
      <c r="H230" s="91"/>
      <c r="I230" s="187"/>
      <c r="J230" s="137"/>
      <c r="K230" s="137"/>
      <c r="L230" s="24" t="s">
        <v>118</v>
      </c>
      <c r="M230" s="264"/>
      <c r="N230" s="265"/>
      <c r="O230" s="136">
        <f t="shared" si="3"/>
        <v>0</v>
      </c>
      <c r="P230" s="91"/>
      <c r="Q230" s="91"/>
      <c r="R230" s="85"/>
      <c r="S230" s="352"/>
    </row>
    <row r="231" spans="1:19" s="3" customFormat="1" ht="14.5" customHeight="1">
      <c r="A231" s="24"/>
      <c r="B231" s="24"/>
      <c r="C231" s="360" t="s">
        <v>24</v>
      </c>
      <c r="D231" s="361" t="s">
        <v>350</v>
      </c>
      <c r="E231" s="362" t="s">
        <v>367</v>
      </c>
      <c r="F231" s="22" t="s">
        <v>370</v>
      </c>
      <c r="G231" s="27"/>
      <c r="H231" s="91"/>
      <c r="I231" s="187"/>
      <c r="J231" s="137"/>
      <c r="K231" s="137"/>
      <c r="L231" s="24" t="s">
        <v>118</v>
      </c>
      <c r="M231" s="264"/>
      <c r="N231" s="265"/>
      <c r="O231" s="136">
        <f t="shared" si="3"/>
        <v>0</v>
      </c>
      <c r="P231" s="91"/>
      <c r="Q231" s="91"/>
      <c r="R231" s="85"/>
      <c r="S231" s="352"/>
    </row>
    <row r="232" spans="1:19" s="3" customFormat="1" ht="14.5" customHeight="1">
      <c r="A232" s="24"/>
      <c r="B232" s="24"/>
      <c r="C232" s="360" t="s">
        <v>24</v>
      </c>
      <c r="D232" s="361" t="s">
        <v>371</v>
      </c>
      <c r="E232" s="362" t="s">
        <v>372</v>
      </c>
      <c r="F232" s="22" t="s">
        <v>373</v>
      </c>
      <c r="G232" s="27"/>
      <c r="H232" s="91"/>
      <c r="I232" s="187"/>
      <c r="J232" s="137"/>
      <c r="K232" s="137"/>
      <c r="L232" s="24" t="s">
        <v>374</v>
      </c>
      <c r="M232" s="264"/>
      <c r="N232" s="265"/>
      <c r="O232" s="136">
        <f t="shared" si="3"/>
        <v>0</v>
      </c>
      <c r="P232" s="91"/>
      <c r="Q232" s="91"/>
      <c r="R232" s="85"/>
      <c r="S232" s="352"/>
    </row>
    <row r="233" spans="1:19" s="3" customFormat="1" ht="14.5" customHeight="1">
      <c r="A233" s="24"/>
      <c r="B233" s="24"/>
      <c r="C233" s="360" t="s">
        <v>24</v>
      </c>
      <c r="D233" s="361" t="s">
        <v>371</v>
      </c>
      <c r="E233" s="362" t="s">
        <v>372</v>
      </c>
      <c r="F233" s="31" t="s">
        <v>375</v>
      </c>
      <c r="G233" s="27"/>
      <c r="H233" s="91"/>
      <c r="I233" s="98"/>
      <c r="J233" s="139"/>
      <c r="K233" s="140"/>
      <c r="L233" s="24" t="s">
        <v>374</v>
      </c>
      <c r="M233" s="264"/>
      <c r="N233" s="265"/>
      <c r="O233" s="136">
        <f t="shared" si="3"/>
        <v>0</v>
      </c>
      <c r="P233" s="91"/>
      <c r="Q233" s="91"/>
      <c r="R233" s="63" t="str">
        <f>_xlfn.XLOOKUP(C233&amp;D233&amp;E233&amp;F233,[1]报价模版!$X:$X,[1]报价模版!$Y:$Y,"",0)</f>
        <v/>
      </c>
    </row>
    <row r="234" spans="1:19" s="3" customFormat="1" ht="14.5" customHeight="1">
      <c r="A234" s="24"/>
      <c r="B234" s="24"/>
      <c r="C234" s="360" t="s">
        <v>24</v>
      </c>
      <c r="D234" s="361" t="s">
        <v>371</v>
      </c>
      <c r="E234" s="362" t="s">
        <v>372</v>
      </c>
      <c r="F234" s="22" t="s">
        <v>376</v>
      </c>
      <c r="G234" s="27"/>
      <c r="H234" s="91"/>
      <c r="I234" s="98"/>
      <c r="J234" s="139"/>
      <c r="K234" s="140"/>
      <c r="L234" s="24" t="s">
        <v>374</v>
      </c>
      <c r="M234" s="264"/>
      <c r="N234" s="265"/>
      <c r="O234" s="136">
        <f t="shared" si="3"/>
        <v>0</v>
      </c>
      <c r="P234" s="91"/>
      <c r="Q234" s="91"/>
      <c r="R234" s="63" t="str">
        <f>_xlfn.XLOOKUP(C234&amp;D234&amp;E234&amp;F234,[1]报价模版!$X:$X,[1]报价模版!$Y:$Y,"",0)</f>
        <v/>
      </c>
    </row>
    <row r="235" spans="1:19" s="3" customFormat="1" ht="14.5" customHeight="1">
      <c r="A235" s="24"/>
      <c r="B235" s="24"/>
      <c r="C235" s="360" t="s">
        <v>24</v>
      </c>
      <c r="D235" s="361" t="s">
        <v>371</v>
      </c>
      <c r="E235" s="362" t="s">
        <v>372</v>
      </c>
      <c r="F235" s="22" t="s">
        <v>377</v>
      </c>
      <c r="G235" s="27"/>
      <c r="H235" s="91"/>
      <c r="I235" s="187"/>
      <c r="J235" s="137"/>
      <c r="K235" s="137"/>
      <c r="L235" s="24" t="s">
        <v>374</v>
      </c>
      <c r="M235" s="264"/>
      <c r="N235" s="265"/>
      <c r="O235" s="136">
        <f t="shared" si="3"/>
        <v>0</v>
      </c>
      <c r="P235" s="91"/>
      <c r="Q235" s="91"/>
      <c r="R235" s="85"/>
      <c r="S235" s="352"/>
    </row>
    <row r="236" spans="1:19" s="3" customFormat="1" ht="14.5" customHeight="1">
      <c r="A236" s="24"/>
      <c r="B236" s="24"/>
      <c r="C236" s="360" t="s">
        <v>24</v>
      </c>
      <c r="D236" s="361" t="s">
        <v>371</v>
      </c>
      <c r="E236" s="362" t="s">
        <v>372</v>
      </c>
      <c r="F236" s="22" t="s">
        <v>378</v>
      </c>
      <c r="G236" s="27"/>
      <c r="H236" s="91"/>
      <c r="I236" s="187"/>
      <c r="J236" s="137"/>
      <c r="K236" s="137"/>
      <c r="L236" s="24" t="s">
        <v>374</v>
      </c>
      <c r="M236" s="264"/>
      <c r="N236" s="265"/>
      <c r="O236" s="136">
        <f t="shared" si="3"/>
        <v>0</v>
      </c>
      <c r="P236" s="91"/>
      <c r="Q236" s="91"/>
      <c r="R236" s="85"/>
      <c r="S236" s="352"/>
    </row>
    <row r="237" spans="1:19" s="3" customFormat="1" ht="14.5" customHeight="1">
      <c r="A237" s="24"/>
      <c r="B237" s="24"/>
      <c r="C237" s="360" t="s">
        <v>24</v>
      </c>
      <c r="D237" s="361" t="s">
        <v>371</v>
      </c>
      <c r="E237" s="362" t="s">
        <v>372</v>
      </c>
      <c r="F237" s="22" t="s">
        <v>379</v>
      </c>
      <c r="G237" s="27"/>
      <c r="H237" s="91"/>
      <c r="I237" s="187"/>
      <c r="J237" s="137"/>
      <c r="K237" s="137"/>
      <c r="L237" s="24" t="s">
        <v>374</v>
      </c>
      <c r="M237" s="264"/>
      <c r="N237" s="265"/>
      <c r="O237" s="136">
        <f t="shared" si="3"/>
        <v>0</v>
      </c>
      <c r="P237" s="91"/>
      <c r="Q237" s="91"/>
      <c r="R237" s="85"/>
      <c r="S237" s="352"/>
    </row>
    <row r="238" spans="1:19" s="3" customFormat="1" ht="14.5" customHeight="1">
      <c r="A238" s="24"/>
      <c r="B238" s="24"/>
      <c r="C238" s="360" t="s">
        <v>24</v>
      </c>
      <c r="D238" s="361" t="s">
        <v>371</v>
      </c>
      <c r="E238" s="362" t="s">
        <v>372</v>
      </c>
      <c r="F238" s="22" t="s">
        <v>380</v>
      </c>
      <c r="G238" s="27"/>
      <c r="H238" s="91"/>
      <c r="I238" s="187"/>
      <c r="J238" s="137"/>
      <c r="K238" s="137"/>
      <c r="L238" s="24" t="s">
        <v>118</v>
      </c>
      <c r="M238" s="264"/>
      <c r="N238" s="265"/>
      <c r="O238" s="136">
        <f t="shared" si="3"/>
        <v>0</v>
      </c>
      <c r="P238" s="91"/>
      <c r="Q238" s="91"/>
      <c r="R238" s="85"/>
      <c r="S238" s="352"/>
    </row>
    <row r="239" spans="1:19" s="3" customFormat="1" ht="14.5" customHeight="1">
      <c r="A239" s="24"/>
      <c r="B239" s="24"/>
      <c r="C239" s="360" t="s">
        <v>24</v>
      </c>
      <c r="D239" s="361" t="s">
        <v>371</v>
      </c>
      <c r="E239" s="362" t="s">
        <v>372</v>
      </c>
      <c r="F239" s="22" t="s">
        <v>381</v>
      </c>
      <c r="G239" s="27"/>
      <c r="H239" s="91"/>
      <c r="I239" s="187"/>
      <c r="J239" s="137"/>
      <c r="K239" s="137"/>
      <c r="L239" s="24" t="s">
        <v>118</v>
      </c>
      <c r="M239" s="264"/>
      <c r="N239" s="265"/>
      <c r="O239" s="136">
        <f t="shared" si="3"/>
        <v>0</v>
      </c>
      <c r="P239" s="91"/>
      <c r="Q239" s="91"/>
      <c r="R239" s="85"/>
      <c r="S239" s="352"/>
    </row>
    <row r="240" spans="1:19" s="3" customFormat="1" ht="14.5" customHeight="1">
      <c r="A240" s="24"/>
      <c r="B240" s="24"/>
      <c r="C240" s="360" t="s">
        <v>24</v>
      </c>
      <c r="D240" s="361" t="s">
        <v>371</v>
      </c>
      <c r="E240" s="362" t="s">
        <v>372</v>
      </c>
      <c r="F240" s="22" t="s">
        <v>382</v>
      </c>
      <c r="G240" s="27"/>
      <c r="H240" s="91"/>
      <c r="I240" s="187"/>
      <c r="J240" s="137"/>
      <c r="K240" s="137"/>
      <c r="L240" s="24" t="s">
        <v>118</v>
      </c>
      <c r="M240" s="264"/>
      <c r="N240" s="265"/>
      <c r="O240" s="136">
        <f t="shared" si="3"/>
        <v>0</v>
      </c>
      <c r="P240" s="91"/>
      <c r="Q240" s="91"/>
      <c r="R240" s="85"/>
      <c r="S240" s="352"/>
    </row>
    <row r="241" spans="1:19" s="3" customFormat="1" ht="14.5" customHeight="1">
      <c r="A241" s="24"/>
      <c r="B241" s="24"/>
      <c r="C241" s="360" t="s">
        <v>24</v>
      </c>
      <c r="D241" s="361" t="s">
        <v>371</v>
      </c>
      <c r="E241" s="362" t="s">
        <v>372</v>
      </c>
      <c r="F241" s="22" t="s">
        <v>383</v>
      </c>
      <c r="G241" s="27"/>
      <c r="H241" s="91"/>
      <c r="I241" s="98"/>
      <c r="J241" s="139"/>
      <c r="K241" s="140"/>
      <c r="L241" s="24" t="s">
        <v>118</v>
      </c>
      <c r="M241" s="264"/>
      <c r="N241" s="265"/>
      <c r="O241" s="136">
        <f t="shared" si="3"/>
        <v>0</v>
      </c>
      <c r="P241" s="91"/>
      <c r="Q241" s="91"/>
      <c r="R241" s="63" t="str">
        <f>_xlfn.XLOOKUP(C241&amp;D241&amp;E241&amp;F241,[1]报价模版!$X:$X,[1]报价模版!$Y:$Y,"",0)</f>
        <v/>
      </c>
    </row>
    <row r="242" spans="1:19" s="3" customFormat="1" ht="14.5" customHeight="1">
      <c r="A242" s="24"/>
      <c r="B242" s="24"/>
      <c r="C242" s="360" t="s">
        <v>24</v>
      </c>
      <c r="D242" s="361" t="s">
        <v>371</v>
      </c>
      <c r="E242" s="362" t="s">
        <v>372</v>
      </c>
      <c r="F242" s="22" t="s">
        <v>384</v>
      </c>
      <c r="G242" s="27"/>
      <c r="H242" s="91"/>
      <c r="I242" s="98"/>
      <c r="J242" s="139"/>
      <c r="K242" s="140"/>
      <c r="L242" s="24" t="s">
        <v>118</v>
      </c>
      <c r="M242" s="264"/>
      <c r="N242" s="265"/>
      <c r="O242" s="136">
        <f t="shared" si="3"/>
        <v>0</v>
      </c>
      <c r="P242" s="91"/>
      <c r="Q242" s="91"/>
      <c r="R242" s="63" t="str">
        <f>_xlfn.XLOOKUP(C242&amp;D242&amp;E242&amp;F242,[1]报价模版!$X:$X,[1]报价模版!$Y:$Y,"",0)</f>
        <v/>
      </c>
    </row>
    <row r="243" spans="1:19" s="3" customFormat="1" ht="14.5" customHeight="1">
      <c r="A243" s="24"/>
      <c r="B243" s="24"/>
      <c r="C243" s="360" t="s">
        <v>24</v>
      </c>
      <c r="D243" s="361" t="s">
        <v>371</v>
      </c>
      <c r="E243" s="362" t="s">
        <v>372</v>
      </c>
      <c r="F243" s="22" t="s">
        <v>385</v>
      </c>
      <c r="G243" s="27"/>
      <c r="H243" s="91"/>
      <c r="I243" s="187"/>
      <c r="J243" s="137"/>
      <c r="K243" s="137"/>
      <c r="L243" s="24" t="s">
        <v>118</v>
      </c>
      <c r="M243" s="264"/>
      <c r="N243" s="265"/>
      <c r="O243" s="136">
        <f t="shared" si="3"/>
        <v>0</v>
      </c>
      <c r="P243" s="91"/>
      <c r="Q243" s="91"/>
      <c r="R243" s="85"/>
      <c r="S243" s="352"/>
    </row>
    <row r="244" spans="1:19" s="3" customFormat="1" ht="14.5" customHeight="1">
      <c r="A244" s="24"/>
      <c r="B244" s="24"/>
      <c r="C244" s="360" t="s">
        <v>24</v>
      </c>
      <c r="D244" s="361" t="s">
        <v>371</v>
      </c>
      <c r="E244" s="362" t="s">
        <v>372</v>
      </c>
      <c r="F244" s="22" t="s">
        <v>386</v>
      </c>
      <c r="G244" s="27"/>
      <c r="H244" s="91"/>
      <c r="I244" s="98"/>
      <c r="J244" s="139"/>
      <c r="K244" s="140"/>
      <c r="L244" s="24" t="s">
        <v>118</v>
      </c>
      <c r="M244" s="264"/>
      <c r="N244" s="265"/>
      <c r="O244" s="136">
        <f t="shared" si="3"/>
        <v>0</v>
      </c>
      <c r="P244" s="91"/>
      <c r="Q244" s="91"/>
      <c r="R244" s="63" t="str">
        <f>_xlfn.XLOOKUP(C244&amp;D244&amp;E244&amp;F244,[1]报价模版!$X:$X,[1]报价模版!$Y:$Y,"",0)</f>
        <v/>
      </c>
    </row>
    <row r="245" spans="1:19" s="3" customFormat="1" ht="14.5" customHeight="1">
      <c r="A245" s="24"/>
      <c r="B245" s="24"/>
      <c r="C245" s="360" t="s">
        <v>24</v>
      </c>
      <c r="D245" s="361" t="s">
        <v>371</v>
      </c>
      <c r="E245" s="362" t="s">
        <v>372</v>
      </c>
      <c r="F245" s="22" t="s">
        <v>387</v>
      </c>
      <c r="G245" s="27"/>
      <c r="H245" s="91"/>
      <c r="I245" s="98"/>
      <c r="J245" s="139"/>
      <c r="K245" s="140"/>
      <c r="L245" s="24" t="s">
        <v>118</v>
      </c>
      <c r="M245" s="264"/>
      <c r="N245" s="265"/>
      <c r="O245" s="136">
        <f t="shared" si="3"/>
        <v>0</v>
      </c>
      <c r="P245" s="91"/>
      <c r="Q245" s="91"/>
      <c r="R245" s="63" t="str">
        <f>_xlfn.XLOOKUP(C245&amp;D245&amp;E245&amp;F245,[1]报价模版!$X:$X,[1]报价模版!$Y:$Y,"",0)</f>
        <v/>
      </c>
    </row>
    <row r="246" spans="1:19" s="3" customFormat="1" ht="14.5" customHeight="1">
      <c r="A246" s="24"/>
      <c r="B246" s="24"/>
      <c r="C246" s="360" t="s">
        <v>24</v>
      </c>
      <c r="D246" s="361" t="s">
        <v>371</v>
      </c>
      <c r="E246" s="362" t="s">
        <v>372</v>
      </c>
      <c r="F246" s="22" t="s">
        <v>388</v>
      </c>
      <c r="G246" s="27"/>
      <c r="H246" s="91"/>
      <c r="I246" s="98"/>
      <c r="J246" s="139"/>
      <c r="K246" s="140"/>
      <c r="L246" s="24" t="s">
        <v>118</v>
      </c>
      <c r="M246" s="264"/>
      <c r="N246" s="265"/>
      <c r="O246" s="136">
        <f t="shared" si="3"/>
        <v>0</v>
      </c>
      <c r="P246" s="91"/>
      <c r="Q246" s="91"/>
      <c r="R246" s="63" t="str">
        <f>_xlfn.XLOOKUP(C246&amp;D246&amp;E246&amp;F246,[1]报价模版!$X:$X,[1]报价模版!$Y:$Y,"",0)</f>
        <v/>
      </c>
    </row>
    <row r="247" spans="1:19" s="3" customFormat="1" ht="14.5" customHeight="1">
      <c r="A247" s="24"/>
      <c r="B247" s="24"/>
      <c r="C247" s="360" t="s">
        <v>24</v>
      </c>
      <c r="D247" s="361" t="s">
        <v>371</v>
      </c>
      <c r="E247" s="362" t="s">
        <v>389</v>
      </c>
      <c r="F247" s="22" t="s">
        <v>390</v>
      </c>
      <c r="G247" s="27"/>
      <c r="H247" s="91"/>
      <c r="I247" s="187"/>
      <c r="J247" s="137"/>
      <c r="K247" s="137"/>
      <c r="L247" s="24" t="s">
        <v>391</v>
      </c>
      <c r="M247" s="248"/>
      <c r="N247" s="24" t="s">
        <v>102</v>
      </c>
      <c r="O247" s="136">
        <f t="shared" si="3"/>
        <v>0</v>
      </c>
      <c r="P247" s="91"/>
      <c r="Q247" s="91"/>
      <c r="R247" s="85"/>
      <c r="S247" s="352"/>
    </row>
    <row r="248" spans="1:19" s="3" customFormat="1" ht="14.5" customHeight="1">
      <c r="A248" s="24"/>
      <c r="B248" s="24"/>
      <c r="C248" s="360" t="s">
        <v>24</v>
      </c>
      <c r="D248" s="361" t="s">
        <v>371</v>
      </c>
      <c r="E248" s="362" t="s">
        <v>389</v>
      </c>
      <c r="F248" s="22" t="s">
        <v>392</v>
      </c>
      <c r="G248" s="27"/>
      <c r="H248" s="91"/>
      <c r="I248" s="98"/>
      <c r="J248" s="139"/>
      <c r="K248" s="140"/>
      <c r="L248" s="24" t="s">
        <v>391</v>
      </c>
      <c r="M248" s="248"/>
      <c r="N248" s="24" t="s">
        <v>102</v>
      </c>
      <c r="O248" s="136">
        <f t="shared" si="3"/>
        <v>0</v>
      </c>
      <c r="P248" s="91"/>
      <c r="Q248" s="91"/>
      <c r="R248" s="63" t="str">
        <f>_xlfn.XLOOKUP(C248&amp;D248&amp;E248&amp;F248,[1]报价模版!$X:$X,[1]报价模版!$Y:$Y,"",0)</f>
        <v/>
      </c>
    </row>
    <row r="249" spans="1:19" s="3" customFormat="1" ht="14.5" customHeight="1">
      <c r="A249" s="24"/>
      <c r="B249" s="24"/>
      <c r="C249" s="360" t="s">
        <v>24</v>
      </c>
      <c r="D249" s="361" t="s">
        <v>371</v>
      </c>
      <c r="E249" s="362" t="s">
        <v>389</v>
      </c>
      <c r="F249" s="22" t="s">
        <v>393</v>
      </c>
      <c r="G249" s="27"/>
      <c r="H249" s="91"/>
      <c r="I249" s="187"/>
      <c r="J249" s="137"/>
      <c r="K249" s="137"/>
      <c r="L249" s="24" t="s">
        <v>391</v>
      </c>
      <c r="M249" s="248"/>
      <c r="N249" s="24" t="s">
        <v>102</v>
      </c>
      <c r="O249" s="136">
        <f t="shared" si="3"/>
        <v>0</v>
      </c>
      <c r="P249" s="91"/>
      <c r="Q249" s="91"/>
      <c r="R249" s="85"/>
      <c r="S249" s="352"/>
    </row>
    <row r="250" spans="1:19" s="3" customFormat="1" ht="14.5" customHeight="1">
      <c r="A250" s="24"/>
      <c r="B250" s="24"/>
      <c r="C250" s="360" t="s">
        <v>24</v>
      </c>
      <c r="D250" s="361" t="s">
        <v>371</v>
      </c>
      <c r="E250" s="362" t="s">
        <v>389</v>
      </c>
      <c r="F250" s="22" t="s">
        <v>394</v>
      </c>
      <c r="G250" s="27"/>
      <c r="H250" s="91"/>
      <c r="I250" s="187"/>
      <c r="J250" s="137"/>
      <c r="K250" s="137"/>
      <c r="L250" s="24" t="s">
        <v>391</v>
      </c>
      <c r="M250" s="248"/>
      <c r="N250" s="24" t="s">
        <v>102</v>
      </c>
      <c r="O250" s="136">
        <f t="shared" si="3"/>
        <v>0</v>
      </c>
      <c r="P250" s="91"/>
      <c r="Q250" s="91"/>
      <c r="R250" s="85"/>
      <c r="S250" s="352"/>
    </row>
    <row r="251" spans="1:19" s="3" customFormat="1" ht="14.5" customHeight="1">
      <c r="A251" s="24"/>
      <c r="B251" s="24"/>
      <c r="C251" s="360" t="s">
        <v>24</v>
      </c>
      <c r="D251" s="361" t="s">
        <v>371</v>
      </c>
      <c r="E251" s="362" t="s">
        <v>389</v>
      </c>
      <c r="F251" s="22" t="s">
        <v>395</v>
      </c>
      <c r="G251" s="27"/>
      <c r="H251" s="91"/>
      <c r="I251" s="187"/>
      <c r="J251" s="137"/>
      <c r="K251" s="137"/>
      <c r="L251" s="24" t="s">
        <v>391</v>
      </c>
      <c r="M251" s="248"/>
      <c r="N251" s="24" t="s">
        <v>102</v>
      </c>
      <c r="O251" s="136">
        <f t="shared" si="3"/>
        <v>0</v>
      </c>
      <c r="P251" s="91"/>
      <c r="Q251" s="91"/>
      <c r="R251" s="85"/>
      <c r="S251" s="352"/>
    </row>
    <row r="252" spans="1:19" s="3" customFormat="1" ht="14.5" customHeight="1">
      <c r="A252" s="24"/>
      <c r="B252" s="24"/>
      <c r="C252" s="360" t="s">
        <v>24</v>
      </c>
      <c r="D252" s="361" t="s">
        <v>371</v>
      </c>
      <c r="E252" s="362" t="s">
        <v>389</v>
      </c>
      <c r="F252" s="22" t="s">
        <v>396</v>
      </c>
      <c r="G252" s="27"/>
      <c r="H252" s="91"/>
      <c r="I252" s="98"/>
      <c r="J252" s="139"/>
      <c r="K252" s="140"/>
      <c r="L252" s="24" t="s">
        <v>391</v>
      </c>
      <c r="M252" s="248"/>
      <c r="N252" s="24" t="s">
        <v>102</v>
      </c>
      <c r="O252" s="136">
        <f t="shared" si="3"/>
        <v>0</v>
      </c>
      <c r="P252" s="91"/>
      <c r="Q252" s="91"/>
      <c r="R252" s="63" t="str">
        <f>_xlfn.XLOOKUP(C252&amp;D252&amp;E252&amp;F252,[1]报价模版!$X:$X,[1]报价模版!$Y:$Y,"",0)</f>
        <v/>
      </c>
    </row>
    <row r="253" spans="1:19" s="3" customFormat="1" ht="14.5" customHeight="1">
      <c r="A253" s="24"/>
      <c r="B253" s="24"/>
      <c r="C253" s="360" t="s">
        <v>24</v>
      </c>
      <c r="D253" s="361" t="s">
        <v>371</v>
      </c>
      <c r="E253" s="362" t="s">
        <v>389</v>
      </c>
      <c r="F253" s="22" t="s">
        <v>397</v>
      </c>
      <c r="G253" s="27"/>
      <c r="H253" s="91"/>
      <c r="I253" s="98"/>
      <c r="J253" s="139"/>
      <c r="K253" s="140"/>
      <c r="L253" s="24" t="s">
        <v>391</v>
      </c>
      <c r="M253" s="248"/>
      <c r="N253" s="24" t="s">
        <v>102</v>
      </c>
      <c r="O253" s="136">
        <f t="shared" si="3"/>
        <v>0</v>
      </c>
      <c r="P253" s="91"/>
      <c r="Q253" s="91"/>
      <c r="R253" s="63" t="str">
        <f>_xlfn.XLOOKUP(C253&amp;D253&amp;E253&amp;F253,[1]报价模版!$X:$X,[1]报价模版!$Y:$Y,"",0)</f>
        <v/>
      </c>
    </row>
    <row r="254" spans="1:19" s="3" customFormat="1" ht="14.5" customHeight="1">
      <c r="A254" s="24"/>
      <c r="B254" s="24"/>
      <c r="C254" s="360" t="s">
        <v>24</v>
      </c>
      <c r="D254" s="361" t="s">
        <v>371</v>
      </c>
      <c r="E254" s="362" t="s">
        <v>389</v>
      </c>
      <c r="F254" s="22" t="s">
        <v>398</v>
      </c>
      <c r="G254" s="27"/>
      <c r="H254" s="91"/>
      <c r="I254" s="98"/>
      <c r="J254" s="139"/>
      <c r="K254" s="140"/>
      <c r="L254" s="24" t="s">
        <v>391</v>
      </c>
      <c r="M254" s="248"/>
      <c r="N254" s="24" t="s">
        <v>102</v>
      </c>
      <c r="O254" s="136">
        <f t="shared" si="3"/>
        <v>0</v>
      </c>
      <c r="P254" s="91"/>
      <c r="Q254" s="91"/>
      <c r="R254" s="63" t="str">
        <f>_xlfn.XLOOKUP(C254&amp;D254&amp;E254&amp;F254,[1]报价模版!$X:$X,[1]报价模版!$Y:$Y,"",0)</f>
        <v/>
      </c>
    </row>
    <row r="255" spans="1:19" s="3" customFormat="1" ht="14.5" customHeight="1">
      <c r="A255" s="24"/>
      <c r="B255" s="24"/>
      <c r="C255" s="360" t="s">
        <v>24</v>
      </c>
      <c r="D255" s="361" t="s">
        <v>371</v>
      </c>
      <c r="E255" s="362" t="s">
        <v>399</v>
      </c>
      <c r="F255" s="362" t="s">
        <v>399</v>
      </c>
      <c r="G255" s="27"/>
      <c r="H255" s="91"/>
      <c r="I255" s="187"/>
      <c r="J255" s="137"/>
      <c r="K255" s="137"/>
      <c r="L255" s="24" t="s">
        <v>391</v>
      </c>
      <c r="M255" s="248"/>
      <c r="N255" s="24" t="s">
        <v>102</v>
      </c>
      <c r="O255" s="136">
        <f t="shared" si="3"/>
        <v>0</v>
      </c>
      <c r="P255" s="91"/>
      <c r="Q255" s="91"/>
      <c r="R255" s="85"/>
      <c r="S255" s="352"/>
    </row>
    <row r="256" spans="1:19" s="3" customFormat="1" ht="14.5" customHeight="1">
      <c r="A256" s="24"/>
      <c r="B256" s="24"/>
      <c r="C256" s="360" t="s">
        <v>24</v>
      </c>
      <c r="D256" s="361" t="s">
        <v>371</v>
      </c>
      <c r="E256" s="362" t="s">
        <v>400</v>
      </c>
      <c r="F256" s="22" t="s">
        <v>401</v>
      </c>
      <c r="G256" s="27"/>
      <c r="H256" s="91"/>
      <c r="I256" s="187"/>
      <c r="J256" s="137"/>
      <c r="K256" s="137"/>
      <c r="L256" s="24" t="s">
        <v>391</v>
      </c>
      <c r="M256" s="248"/>
      <c r="N256" s="24" t="s">
        <v>102</v>
      </c>
      <c r="O256" s="136">
        <f t="shared" si="3"/>
        <v>0</v>
      </c>
      <c r="P256" s="91"/>
      <c r="Q256" s="91"/>
      <c r="R256" s="85"/>
      <c r="S256" s="352"/>
    </row>
    <row r="257" spans="1:19" s="3" customFormat="1" ht="14.5" customHeight="1">
      <c r="A257" s="24"/>
      <c r="B257" s="24"/>
      <c r="C257" s="360" t="s">
        <v>24</v>
      </c>
      <c r="D257" s="361" t="s">
        <v>371</v>
      </c>
      <c r="E257" s="362" t="s">
        <v>400</v>
      </c>
      <c r="F257" s="22" t="s">
        <v>402</v>
      </c>
      <c r="G257" s="27"/>
      <c r="H257" s="91"/>
      <c r="I257" s="187"/>
      <c r="J257" s="137"/>
      <c r="K257" s="137"/>
      <c r="L257" s="24" t="s">
        <v>391</v>
      </c>
      <c r="M257" s="248"/>
      <c r="N257" s="24" t="s">
        <v>102</v>
      </c>
      <c r="O257" s="136">
        <f t="shared" si="3"/>
        <v>0</v>
      </c>
      <c r="P257" s="91"/>
      <c r="Q257" s="91"/>
      <c r="R257" s="85"/>
      <c r="S257" s="352"/>
    </row>
    <row r="258" spans="1:19" s="3" customFormat="1" ht="14.5" customHeight="1">
      <c r="A258" s="24"/>
      <c r="B258" s="24"/>
      <c r="C258" s="360" t="s">
        <v>24</v>
      </c>
      <c r="D258" s="361" t="s">
        <v>371</v>
      </c>
      <c r="E258" s="362" t="s">
        <v>403</v>
      </c>
      <c r="F258" s="22" t="s">
        <v>404</v>
      </c>
      <c r="G258" s="27"/>
      <c r="H258" s="91"/>
      <c r="I258" s="187"/>
      <c r="J258" s="137"/>
      <c r="K258" s="137"/>
      <c r="L258" s="24" t="s">
        <v>374</v>
      </c>
      <c r="M258" s="248"/>
      <c r="N258" s="24" t="s">
        <v>102</v>
      </c>
      <c r="O258" s="136">
        <f t="shared" si="3"/>
        <v>0</v>
      </c>
      <c r="P258" s="91"/>
      <c r="Q258" s="91"/>
      <c r="R258" s="85"/>
      <c r="S258" s="352"/>
    </row>
    <row r="259" spans="1:19" s="3" customFormat="1" ht="14.5" customHeight="1">
      <c r="A259" s="24"/>
      <c r="B259" s="24"/>
      <c r="C259" s="360" t="s">
        <v>24</v>
      </c>
      <c r="D259" s="361" t="s">
        <v>371</v>
      </c>
      <c r="E259" s="362" t="s">
        <v>403</v>
      </c>
      <c r="F259" s="22" t="s">
        <v>405</v>
      </c>
      <c r="G259" s="27"/>
      <c r="H259" s="91"/>
      <c r="I259" s="187"/>
      <c r="J259" s="137"/>
      <c r="K259" s="137"/>
      <c r="L259" s="24" t="s">
        <v>374</v>
      </c>
      <c r="M259" s="248"/>
      <c r="N259" s="24" t="s">
        <v>102</v>
      </c>
      <c r="O259" s="136">
        <f t="shared" si="3"/>
        <v>0</v>
      </c>
      <c r="P259" s="91"/>
      <c r="Q259" s="91"/>
      <c r="R259" s="85"/>
      <c r="S259" s="352"/>
    </row>
    <row r="260" spans="1:19" s="3" customFormat="1" ht="14.5" customHeight="1">
      <c r="A260" s="24"/>
      <c r="B260" s="24"/>
      <c r="C260" s="360" t="s">
        <v>24</v>
      </c>
      <c r="D260" s="361" t="s">
        <v>371</v>
      </c>
      <c r="E260" s="362" t="s">
        <v>403</v>
      </c>
      <c r="F260" s="22" t="s">
        <v>406</v>
      </c>
      <c r="G260" s="27"/>
      <c r="H260" s="91"/>
      <c r="I260" s="187"/>
      <c r="J260" s="137"/>
      <c r="K260" s="137"/>
      <c r="L260" s="24" t="s">
        <v>374</v>
      </c>
      <c r="M260" s="248"/>
      <c r="N260" s="24" t="s">
        <v>102</v>
      </c>
      <c r="O260" s="136">
        <f t="shared" ref="O260:O315" si="4">IF(M260=0,K260*J260,M260*K260*J260)</f>
        <v>0</v>
      </c>
      <c r="P260" s="91"/>
      <c r="Q260" s="91"/>
      <c r="R260" s="85"/>
      <c r="S260" s="352"/>
    </row>
    <row r="261" spans="1:19" s="3" customFormat="1" ht="14.5" customHeight="1">
      <c r="A261" s="24"/>
      <c r="B261" s="24"/>
      <c r="C261" s="360" t="s">
        <v>24</v>
      </c>
      <c r="D261" s="361" t="s">
        <v>371</v>
      </c>
      <c r="E261" s="362" t="s">
        <v>407</v>
      </c>
      <c r="F261" s="22" t="s">
        <v>408</v>
      </c>
      <c r="G261" s="27"/>
      <c r="H261" s="91"/>
      <c r="I261" s="187"/>
      <c r="J261" s="137"/>
      <c r="K261" s="137"/>
      <c r="L261" s="24" t="s">
        <v>374</v>
      </c>
      <c r="M261" s="248"/>
      <c r="N261" s="24" t="s">
        <v>102</v>
      </c>
      <c r="O261" s="136">
        <f t="shared" si="4"/>
        <v>0</v>
      </c>
      <c r="P261" s="91"/>
      <c r="Q261" s="91"/>
      <c r="R261" s="85"/>
      <c r="S261" s="352"/>
    </row>
    <row r="262" spans="1:19" s="3" customFormat="1" ht="14.5" customHeight="1">
      <c r="A262" s="24"/>
      <c r="B262" s="24"/>
      <c r="C262" s="360" t="s">
        <v>24</v>
      </c>
      <c r="D262" s="361" t="s">
        <v>371</v>
      </c>
      <c r="E262" s="362" t="s">
        <v>409</v>
      </c>
      <c r="F262" s="22" t="s">
        <v>410</v>
      </c>
      <c r="G262" s="27"/>
      <c r="H262" s="91"/>
      <c r="I262" s="187"/>
      <c r="J262" s="137"/>
      <c r="K262" s="137"/>
      <c r="L262" s="24" t="s">
        <v>374</v>
      </c>
      <c r="M262" s="248"/>
      <c r="N262" s="24" t="s">
        <v>102</v>
      </c>
      <c r="O262" s="136">
        <f t="shared" si="4"/>
        <v>0</v>
      </c>
      <c r="P262" s="91"/>
      <c r="Q262" s="91"/>
      <c r="R262" s="85"/>
      <c r="S262" s="352"/>
    </row>
    <row r="263" spans="1:19" s="3" customFormat="1" ht="14.5" customHeight="1">
      <c r="A263" s="24"/>
      <c r="B263" s="24"/>
      <c r="C263" s="360" t="s">
        <v>24</v>
      </c>
      <c r="D263" s="361" t="s">
        <v>371</v>
      </c>
      <c r="E263" s="362" t="s">
        <v>411</v>
      </c>
      <c r="F263" s="22" t="s">
        <v>412</v>
      </c>
      <c r="G263" s="27"/>
      <c r="H263" s="91"/>
      <c r="I263" s="187"/>
      <c r="J263" s="137"/>
      <c r="K263" s="137"/>
      <c r="L263" s="24" t="s">
        <v>374</v>
      </c>
      <c r="M263" s="248"/>
      <c r="N263" s="24" t="s">
        <v>102</v>
      </c>
      <c r="O263" s="136">
        <f t="shared" si="4"/>
        <v>0</v>
      </c>
      <c r="P263" s="91"/>
      <c r="Q263" s="91"/>
      <c r="R263" s="85"/>
      <c r="S263" s="352"/>
    </row>
    <row r="264" spans="1:19" s="3" customFormat="1" ht="14.5" customHeight="1">
      <c r="A264" s="24"/>
      <c r="B264" s="24"/>
      <c r="C264" s="360" t="s">
        <v>24</v>
      </c>
      <c r="D264" s="361" t="s">
        <v>371</v>
      </c>
      <c r="E264" s="362" t="s">
        <v>411</v>
      </c>
      <c r="F264" s="22" t="s">
        <v>413</v>
      </c>
      <c r="G264" s="27"/>
      <c r="H264" s="91"/>
      <c r="I264" s="187"/>
      <c r="J264" s="137"/>
      <c r="K264" s="137"/>
      <c r="L264" s="24" t="s">
        <v>374</v>
      </c>
      <c r="M264" s="248"/>
      <c r="N264" s="24" t="s">
        <v>102</v>
      </c>
      <c r="O264" s="136">
        <f t="shared" si="4"/>
        <v>0</v>
      </c>
      <c r="P264" s="91"/>
      <c r="Q264" s="91"/>
      <c r="R264" s="85"/>
      <c r="S264" s="352"/>
    </row>
    <row r="265" spans="1:19" s="3" customFormat="1" ht="14.5" customHeight="1">
      <c r="A265" s="24"/>
      <c r="B265" s="24"/>
      <c r="C265" s="360" t="s">
        <v>24</v>
      </c>
      <c r="D265" s="361" t="s">
        <v>371</v>
      </c>
      <c r="E265" s="362" t="s">
        <v>414</v>
      </c>
      <c r="F265" s="22" t="s">
        <v>415</v>
      </c>
      <c r="G265" s="27"/>
      <c r="H265" s="91"/>
      <c r="I265" s="187"/>
      <c r="J265" s="137"/>
      <c r="K265" s="137"/>
      <c r="L265" s="24" t="s">
        <v>374</v>
      </c>
      <c r="M265" s="248"/>
      <c r="N265" s="24" t="s">
        <v>102</v>
      </c>
      <c r="O265" s="136">
        <f t="shared" si="4"/>
        <v>0</v>
      </c>
      <c r="P265" s="91"/>
      <c r="Q265" s="91"/>
      <c r="R265" s="85"/>
      <c r="S265" s="352"/>
    </row>
    <row r="266" spans="1:19" s="3" customFormat="1" ht="14.5" customHeight="1">
      <c r="A266" s="24"/>
      <c r="B266" s="24"/>
      <c r="C266" s="207" t="s">
        <v>24</v>
      </c>
      <c r="D266" s="361" t="s">
        <v>371</v>
      </c>
      <c r="E266" s="366" t="s">
        <v>416</v>
      </c>
      <c r="F266" s="31" t="s">
        <v>417</v>
      </c>
      <c r="G266" s="27"/>
      <c r="H266" s="91"/>
      <c r="I266" s="187"/>
      <c r="J266" s="137"/>
      <c r="K266" s="137"/>
      <c r="L266" s="24" t="s">
        <v>118</v>
      </c>
      <c r="M266" s="263"/>
      <c r="N266" s="262"/>
      <c r="O266" s="136">
        <f t="shared" si="4"/>
        <v>0</v>
      </c>
      <c r="P266" s="91"/>
      <c r="Q266" s="91"/>
      <c r="R266" s="85"/>
      <c r="S266" s="352"/>
    </row>
    <row r="267" spans="1:19" s="3" customFormat="1" ht="14.5" customHeight="1">
      <c r="A267" s="24"/>
      <c r="B267" s="24"/>
      <c r="C267" s="207" t="s">
        <v>24</v>
      </c>
      <c r="D267" s="361" t="s">
        <v>371</v>
      </c>
      <c r="E267" s="366" t="s">
        <v>416</v>
      </c>
      <c r="F267" s="31" t="s">
        <v>418</v>
      </c>
      <c r="G267" s="27"/>
      <c r="H267" s="91"/>
      <c r="I267" s="187"/>
      <c r="J267" s="137"/>
      <c r="K267" s="137"/>
      <c r="L267" s="24" t="s">
        <v>118</v>
      </c>
      <c r="M267" s="263"/>
      <c r="N267" s="262"/>
      <c r="O267" s="136">
        <f t="shared" si="4"/>
        <v>0</v>
      </c>
      <c r="P267" s="91"/>
      <c r="Q267" s="91"/>
      <c r="R267" s="85"/>
      <c r="S267" s="352"/>
    </row>
    <row r="268" spans="1:19" s="66" customFormat="1" ht="17">
      <c r="A268" s="104"/>
      <c r="B268" s="104"/>
      <c r="C268" s="208" t="s">
        <v>24</v>
      </c>
      <c r="D268" s="363" t="s">
        <v>371</v>
      </c>
      <c r="E268" s="363" t="s">
        <v>419</v>
      </c>
      <c r="F268" s="156"/>
      <c r="G268" s="71"/>
      <c r="H268" s="71"/>
      <c r="I268" s="90"/>
      <c r="J268" s="150"/>
      <c r="K268" s="151"/>
      <c r="L268" s="104" t="s">
        <v>391</v>
      </c>
      <c r="M268" s="151"/>
      <c r="N268" s="105"/>
      <c r="O268" s="136">
        <f t="shared" si="4"/>
        <v>0</v>
      </c>
      <c r="P268" s="71"/>
      <c r="Q268" s="71"/>
      <c r="R268" s="63" t="str">
        <f>_xlfn.XLOOKUP(C268&amp;D268&amp;E268&amp;F268,[1]报价模版!$X:$X,[1]报价模版!$Y:$Y,"",0)</f>
        <v/>
      </c>
    </row>
    <row r="269" spans="1:19" s="66" customFormat="1" ht="17">
      <c r="A269" s="104"/>
      <c r="B269" s="104"/>
      <c r="C269" s="208" t="s">
        <v>24</v>
      </c>
      <c r="D269" s="363" t="s">
        <v>371</v>
      </c>
      <c r="E269" s="363" t="s">
        <v>420</v>
      </c>
      <c r="F269" s="156"/>
      <c r="G269" s="71"/>
      <c r="H269" s="71"/>
      <c r="I269" s="90"/>
      <c r="J269" s="150"/>
      <c r="K269" s="151"/>
      <c r="L269" s="104" t="s">
        <v>391</v>
      </c>
      <c r="M269" s="151"/>
      <c r="N269" s="105"/>
      <c r="O269" s="136">
        <f t="shared" si="4"/>
        <v>0</v>
      </c>
      <c r="P269" s="71"/>
      <c r="Q269" s="71"/>
      <c r="R269" s="63" t="str">
        <f>_xlfn.XLOOKUP(C269&amp;D269&amp;E269&amp;F269,[1]报价模版!$X:$X,[1]报价模版!$Y:$Y,"",0)</f>
        <v/>
      </c>
    </row>
    <row r="270" spans="1:19" s="66" customFormat="1" ht="17">
      <c r="A270" s="104"/>
      <c r="B270" s="104"/>
      <c r="C270" s="208" t="s">
        <v>24</v>
      </c>
      <c r="D270" s="363" t="s">
        <v>421</v>
      </c>
      <c r="E270" s="363" t="s">
        <v>422</v>
      </c>
      <c r="F270" s="237" t="s">
        <v>423</v>
      </c>
      <c r="G270" s="71"/>
      <c r="H270" s="71"/>
      <c r="I270" s="90"/>
      <c r="J270" s="150"/>
      <c r="K270" s="151"/>
      <c r="L270" s="104" t="s">
        <v>391</v>
      </c>
      <c r="M270" s="151"/>
      <c r="N270" s="105"/>
      <c r="O270" s="136">
        <f t="shared" si="4"/>
        <v>0</v>
      </c>
      <c r="P270" s="71"/>
      <c r="Q270" s="71"/>
      <c r="R270" s="63" t="str">
        <f>_xlfn.XLOOKUP(C270&amp;D270&amp;E270&amp;F270,[1]报价模版!$X:$X,[1]报价模版!$Y:$Y,"",0)</f>
        <v/>
      </c>
    </row>
    <row r="271" spans="1:19" s="66" customFormat="1" ht="17">
      <c r="A271" s="104"/>
      <c r="B271" s="104"/>
      <c r="C271" s="208" t="s">
        <v>24</v>
      </c>
      <c r="D271" s="363" t="s">
        <v>421</v>
      </c>
      <c r="E271" s="363" t="s">
        <v>422</v>
      </c>
      <c r="F271" s="237" t="s">
        <v>424</v>
      </c>
      <c r="G271" s="71"/>
      <c r="H271" s="91"/>
      <c r="I271" s="90"/>
      <c r="J271" s="153"/>
      <c r="K271" s="137"/>
      <c r="L271" s="104" t="s">
        <v>391</v>
      </c>
      <c r="M271" s="248"/>
      <c r="N271" s="24" t="s">
        <v>102</v>
      </c>
      <c r="O271" s="136">
        <f t="shared" si="4"/>
        <v>0</v>
      </c>
      <c r="P271" s="91"/>
      <c r="Q271" s="91"/>
      <c r="R271" s="85"/>
      <c r="S271" s="352"/>
    </row>
    <row r="272" spans="1:19" s="66" customFormat="1" ht="17">
      <c r="A272" s="104"/>
      <c r="B272" s="104"/>
      <c r="C272" s="208" t="s">
        <v>24</v>
      </c>
      <c r="D272" s="363" t="s">
        <v>421</v>
      </c>
      <c r="E272" s="363" t="s">
        <v>422</v>
      </c>
      <c r="F272" s="237" t="s">
        <v>425</v>
      </c>
      <c r="G272" s="71"/>
      <c r="H272" s="91"/>
      <c r="I272" s="90"/>
      <c r="J272" s="153"/>
      <c r="K272" s="137"/>
      <c r="L272" s="104" t="s">
        <v>391</v>
      </c>
      <c r="M272" s="248"/>
      <c r="N272" s="24" t="s">
        <v>102</v>
      </c>
      <c r="O272" s="136">
        <f t="shared" si="4"/>
        <v>0</v>
      </c>
      <c r="P272" s="91"/>
      <c r="Q272" s="91"/>
      <c r="R272" s="85"/>
      <c r="S272" s="352"/>
    </row>
    <row r="273" spans="1:19" s="66" customFormat="1" ht="17">
      <c r="A273" s="104"/>
      <c r="B273" s="104"/>
      <c r="C273" s="208" t="s">
        <v>24</v>
      </c>
      <c r="D273" s="363" t="s">
        <v>421</v>
      </c>
      <c r="E273" s="363" t="s">
        <v>422</v>
      </c>
      <c r="F273" s="237" t="s">
        <v>426</v>
      </c>
      <c r="G273" s="71"/>
      <c r="H273" s="71"/>
      <c r="I273" s="90"/>
      <c r="J273" s="150"/>
      <c r="K273" s="151"/>
      <c r="L273" s="104" t="s">
        <v>391</v>
      </c>
      <c r="M273" s="151"/>
      <c r="N273" s="105"/>
      <c r="O273" s="136">
        <f t="shared" si="4"/>
        <v>0</v>
      </c>
      <c r="P273" s="71"/>
      <c r="Q273" s="71"/>
      <c r="R273" s="63" t="str">
        <f>_xlfn.XLOOKUP(C273&amp;D273&amp;E273&amp;F273,[1]报价模版!$X:$X,[1]报价模版!$Y:$Y,"",0)</f>
        <v/>
      </c>
    </row>
    <row r="274" spans="1:19" s="66" customFormat="1" ht="17">
      <c r="A274" s="104"/>
      <c r="B274" s="104"/>
      <c r="C274" s="208" t="s">
        <v>24</v>
      </c>
      <c r="D274" s="363" t="s">
        <v>421</v>
      </c>
      <c r="E274" s="363" t="s">
        <v>422</v>
      </c>
      <c r="F274" s="237" t="s">
        <v>427</v>
      </c>
      <c r="G274" s="71"/>
      <c r="H274" s="71"/>
      <c r="I274" s="90"/>
      <c r="J274" s="150"/>
      <c r="K274" s="151"/>
      <c r="L274" s="104" t="s">
        <v>391</v>
      </c>
      <c r="M274" s="151"/>
      <c r="N274" s="105"/>
      <c r="O274" s="136">
        <f t="shared" si="4"/>
        <v>0</v>
      </c>
      <c r="P274" s="71"/>
      <c r="Q274" s="71"/>
      <c r="R274" s="63" t="str">
        <f>_xlfn.XLOOKUP(C274&amp;D274&amp;E274&amp;F274,[1]报价模版!$X:$X,[1]报价模版!$Y:$Y,"",0)</f>
        <v/>
      </c>
    </row>
    <row r="275" spans="1:19" s="66" customFormat="1" ht="17">
      <c r="A275" s="104"/>
      <c r="B275" s="104"/>
      <c r="C275" s="208" t="s">
        <v>24</v>
      </c>
      <c r="D275" s="363" t="s">
        <v>421</v>
      </c>
      <c r="E275" s="363" t="s">
        <v>422</v>
      </c>
      <c r="F275" s="237" t="s">
        <v>428</v>
      </c>
      <c r="G275" s="71"/>
      <c r="H275" s="71"/>
      <c r="I275" s="90"/>
      <c r="J275" s="150"/>
      <c r="K275" s="151"/>
      <c r="L275" s="104" t="s">
        <v>391</v>
      </c>
      <c r="M275" s="151"/>
      <c r="N275" s="105"/>
      <c r="O275" s="136">
        <f t="shared" si="4"/>
        <v>0</v>
      </c>
      <c r="P275" s="71"/>
      <c r="Q275" s="71"/>
      <c r="R275" s="63" t="str">
        <f>_xlfn.XLOOKUP(C275&amp;D275&amp;E275&amp;F275,[1]报价模版!$X:$X,[1]报价模版!$Y:$Y,"",0)</f>
        <v/>
      </c>
    </row>
    <row r="276" spans="1:19" s="66" customFormat="1" ht="17">
      <c r="A276" s="104"/>
      <c r="B276" s="104"/>
      <c r="C276" s="208" t="s">
        <v>24</v>
      </c>
      <c r="D276" s="363" t="s">
        <v>421</v>
      </c>
      <c r="E276" s="363" t="s">
        <v>429</v>
      </c>
      <c r="F276" s="237" t="s">
        <v>430</v>
      </c>
      <c r="G276" s="71"/>
      <c r="H276" s="91"/>
      <c r="I276" s="90"/>
      <c r="J276" s="153"/>
      <c r="K276" s="137"/>
      <c r="L276" s="104" t="s">
        <v>391</v>
      </c>
      <c r="M276" s="248"/>
      <c r="N276" s="24" t="s">
        <v>102</v>
      </c>
      <c r="O276" s="136">
        <f t="shared" si="4"/>
        <v>0</v>
      </c>
      <c r="P276" s="91"/>
      <c r="Q276" s="91"/>
      <c r="R276" s="85"/>
      <c r="S276" s="352"/>
    </row>
    <row r="277" spans="1:19" s="66" customFormat="1" ht="17">
      <c r="A277" s="104"/>
      <c r="B277" s="104"/>
      <c r="C277" s="208" t="s">
        <v>24</v>
      </c>
      <c r="D277" s="363" t="s">
        <v>421</v>
      </c>
      <c r="E277" s="363" t="s">
        <v>429</v>
      </c>
      <c r="F277" s="237" t="s">
        <v>431</v>
      </c>
      <c r="G277" s="71"/>
      <c r="H277" s="91"/>
      <c r="I277" s="90"/>
      <c r="J277" s="153"/>
      <c r="K277" s="137"/>
      <c r="L277" s="104" t="s">
        <v>391</v>
      </c>
      <c r="M277" s="248"/>
      <c r="N277" s="24" t="s">
        <v>102</v>
      </c>
      <c r="O277" s="136">
        <f t="shared" si="4"/>
        <v>0</v>
      </c>
      <c r="P277" s="91"/>
      <c r="Q277" s="91"/>
      <c r="R277" s="85"/>
      <c r="S277" s="352"/>
    </row>
    <row r="278" spans="1:19" s="66" customFormat="1" ht="17">
      <c r="A278" s="104"/>
      <c r="B278" s="104"/>
      <c r="C278" s="208" t="s">
        <v>24</v>
      </c>
      <c r="D278" s="363" t="s">
        <v>421</v>
      </c>
      <c r="E278" s="363" t="s">
        <v>429</v>
      </c>
      <c r="F278" s="237" t="s">
        <v>432</v>
      </c>
      <c r="G278" s="71"/>
      <c r="H278" s="71"/>
      <c r="I278" s="90"/>
      <c r="J278" s="150"/>
      <c r="K278" s="151"/>
      <c r="L278" s="104" t="s">
        <v>391</v>
      </c>
      <c r="M278" s="151"/>
      <c r="N278" s="105"/>
      <c r="O278" s="136">
        <f t="shared" si="4"/>
        <v>0</v>
      </c>
      <c r="P278" s="71"/>
      <c r="Q278" s="71"/>
      <c r="R278" s="63" t="str">
        <f>_xlfn.XLOOKUP(C278&amp;D278&amp;E278&amp;F278,[1]报价模版!$X:$X,[1]报价模版!$Y:$Y,"",0)</f>
        <v/>
      </c>
    </row>
    <row r="279" spans="1:19" s="66" customFormat="1" ht="17">
      <c r="A279" s="104"/>
      <c r="B279" s="104"/>
      <c r="C279" s="208" t="s">
        <v>24</v>
      </c>
      <c r="D279" s="363" t="s">
        <v>421</v>
      </c>
      <c r="E279" s="363" t="s">
        <v>433</v>
      </c>
      <c r="F279" s="237" t="s">
        <v>434</v>
      </c>
      <c r="G279" s="71"/>
      <c r="H279" s="71"/>
      <c r="I279" s="90"/>
      <c r="J279" s="150"/>
      <c r="K279" s="151"/>
      <c r="L279" s="104" t="s">
        <v>391</v>
      </c>
      <c r="M279" s="151"/>
      <c r="N279" s="105"/>
      <c r="O279" s="136">
        <f t="shared" si="4"/>
        <v>0</v>
      </c>
      <c r="P279" s="71"/>
      <c r="Q279" s="71"/>
      <c r="R279" s="63" t="str">
        <f>_xlfn.XLOOKUP(C279&amp;D279&amp;E279&amp;F279,[1]报价模版!$X:$X,[1]报价模版!$Y:$Y,"",0)</f>
        <v/>
      </c>
    </row>
    <row r="280" spans="1:19" s="66" customFormat="1" ht="17">
      <c r="A280" s="104"/>
      <c r="B280" s="104"/>
      <c r="C280" s="208" t="s">
        <v>24</v>
      </c>
      <c r="D280" s="363" t="s">
        <v>421</v>
      </c>
      <c r="E280" s="363" t="s">
        <v>433</v>
      </c>
      <c r="F280" s="237" t="s">
        <v>435</v>
      </c>
      <c r="G280" s="71"/>
      <c r="H280" s="91"/>
      <c r="I280" s="90"/>
      <c r="J280" s="153"/>
      <c r="K280" s="137"/>
      <c r="L280" s="104" t="s">
        <v>391</v>
      </c>
      <c r="M280" s="248"/>
      <c r="N280" s="24" t="s">
        <v>102</v>
      </c>
      <c r="O280" s="136">
        <f t="shared" si="4"/>
        <v>0</v>
      </c>
      <c r="P280" s="91"/>
      <c r="Q280" s="91"/>
      <c r="R280" s="85"/>
      <c r="S280" s="352"/>
    </row>
    <row r="281" spans="1:19" s="3" customFormat="1" ht="14.5" customHeight="1">
      <c r="A281" s="24"/>
      <c r="B281" s="24"/>
      <c r="C281" s="360" t="s">
        <v>24</v>
      </c>
      <c r="D281" s="361" t="s">
        <v>436</v>
      </c>
      <c r="E281" s="362" t="s">
        <v>437</v>
      </c>
      <c r="F281" s="22" t="s">
        <v>438</v>
      </c>
      <c r="G281" s="27"/>
      <c r="H281" s="91"/>
      <c r="I281" s="98"/>
      <c r="J281" s="139"/>
      <c r="K281" s="140"/>
      <c r="L281" s="24" t="s">
        <v>80</v>
      </c>
      <c r="M281" s="263"/>
      <c r="N281" s="262"/>
      <c r="O281" s="136">
        <f t="shared" si="4"/>
        <v>0</v>
      </c>
      <c r="P281" s="91"/>
      <c r="Q281" s="91"/>
      <c r="R281" s="63" t="str">
        <f>_xlfn.XLOOKUP(C281&amp;D281&amp;E281&amp;F281,[1]报价模版!$X:$X,[1]报价模版!$Y:$Y,"",0)</f>
        <v/>
      </c>
    </row>
    <row r="282" spans="1:19" s="3" customFormat="1" ht="33" customHeight="1">
      <c r="A282" s="24"/>
      <c r="B282" s="24"/>
      <c r="C282" s="360" t="s">
        <v>24</v>
      </c>
      <c r="D282" s="361" t="s">
        <v>436</v>
      </c>
      <c r="E282" s="362" t="s">
        <v>437</v>
      </c>
      <c r="F282" s="22" t="s">
        <v>439</v>
      </c>
      <c r="G282" s="27"/>
      <c r="H282" s="91"/>
      <c r="I282" s="270"/>
      <c r="J282" s="137"/>
      <c r="K282" s="137"/>
      <c r="L282" s="24" t="s">
        <v>80</v>
      </c>
      <c r="M282" s="263"/>
      <c r="N282" s="262"/>
      <c r="O282" s="136">
        <f t="shared" si="4"/>
        <v>0</v>
      </c>
      <c r="P282" s="91"/>
      <c r="Q282" s="91"/>
      <c r="R282" s="85"/>
      <c r="S282" s="352"/>
    </row>
    <row r="283" spans="1:19" s="3" customFormat="1" ht="14.5" customHeight="1">
      <c r="A283" s="24"/>
      <c r="B283" s="24"/>
      <c r="C283" s="360" t="s">
        <v>24</v>
      </c>
      <c r="D283" s="361" t="s">
        <v>436</v>
      </c>
      <c r="E283" s="19" t="s">
        <v>440</v>
      </c>
      <c r="F283" s="19" t="s">
        <v>441</v>
      </c>
      <c r="G283" s="27"/>
      <c r="H283" s="91"/>
      <c r="I283" s="187"/>
      <c r="J283" s="137"/>
      <c r="K283" s="137"/>
      <c r="L283" s="24" t="s">
        <v>80</v>
      </c>
      <c r="M283" s="263"/>
      <c r="N283" s="262"/>
      <c r="O283" s="136">
        <f t="shared" si="4"/>
        <v>0</v>
      </c>
      <c r="P283" s="91"/>
      <c r="Q283" s="91"/>
      <c r="R283" s="85"/>
      <c r="S283" s="352"/>
    </row>
    <row r="284" spans="1:19" s="3" customFormat="1" ht="14.5" customHeight="1">
      <c r="A284" s="24"/>
      <c r="B284" s="24"/>
      <c r="C284" s="360" t="s">
        <v>24</v>
      </c>
      <c r="D284" s="361" t="s">
        <v>436</v>
      </c>
      <c r="E284" s="19" t="s">
        <v>440</v>
      </c>
      <c r="F284" s="19" t="s">
        <v>442</v>
      </c>
      <c r="G284" s="27"/>
      <c r="H284" s="91"/>
      <c r="I284" s="187"/>
      <c r="J284" s="137"/>
      <c r="K284" s="137"/>
      <c r="L284" s="24" t="s">
        <v>80</v>
      </c>
      <c r="M284" s="263"/>
      <c r="N284" s="262"/>
      <c r="O284" s="136">
        <f t="shared" si="4"/>
        <v>0</v>
      </c>
      <c r="P284" s="91"/>
      <c r="Q284" s="91"/>
      <c r="R284" s="85"/>
      <c r="S284" s="352"/>
    </row>
    <row r="285" spans="1:19" s="3" customFormat="1" ht="14.5" customHeight="1">
      <c r="A285" s="24"/>
      <c r="B285" s="24"/>
      <c r="C285" s="360" t="s">
        <v>24</v>
      </c>
      <c r="D285" s="361" t="s">
        <v>436</v>
      </c>
      <c r="E285" s="19" t="s">
        <v>440</v>
      </c>
      <c r="F285" s="19" t="s">
        <v>443</v>
      </c>
      <c r="G285" s="27"/>
      <c r="H285" s="91"/>
      <c r="I285" s="187"/>
      <c r="J285" s="137"/>
      <c r="K285" s="137"/>
      <c r="L285" s="24" t="s">
        <v>80</v>
      </c>
      <c r="M285" s="263"/>
      <c r="N285" s="262"/>
      <c r="O285" s="136">
        <f t="shared" si="4"/>
        <v>0</v>
      </c>
      <c r="P285" s="91"/>
      <c r="Q285" s="91"/>
      <c r="R285" s="85"/>
      <c r="S285" s="352"/>
    </row>
    <row r="286" spans="1:19" s="3" customFormat="1" ht="14.5" customHeight="1">
      <c r="A286" s="24"/>
      <c r="B286" s="24"/>
      <c r="C286" s="360" t="s">
        <v>24</v>
      </c>
      <c r="D286" s="361" t="s">
        <v>436</v>
      </c>
      <c r="E286" s="19" t="s">
        <v>440</v>
      </c>
      <c r="F286" s="19" t="s">
        <v>444</v>
      </c>
      <c r="G286" s="27"/>
      <c r="H286" s="91"/>
      <c r="I286" s="187"/>
      <c r="J286" s="137"/>
      <c r="K286" s="137"/>
      <c r="L286" s="24" t="s">
        <v>80</v>
      </c>
      <c r="M286" s="263"/>
      <c r="N286" s="262"/>
      <c r="O286" s="136">
        <f t="shared" si="4"/>
        <v>0</v>
      </c>
      <c r="P286" s="91"/>
      <c r="Q286" s="91"/>
      <c r="R286" s="85"/>
      <c r="S286" s="352"/>
    </row>
    <row r="287" spans="1:19" s="3" customFormat="1" ht="14.5" customHeight="1">
      <c r="A287" s="24"/>
      <c r="B287" s="24"/>
      <c r="C287" s="360" t="s">
        <v>24</v>
      </c>
      <c r="D287" s="361" t="s">
        <v>436</v>
      </c>
      <c r="E287" s="362" t="s">
        <v>445</v>
      </c>
      <c r="F287" s="22" t="s">
        <v>446</v>
      </c>
      <c r="G287" s="27"/>
      <c r="H287" s="91"/>
      <c r="I287" s="187"/>
      <c r="J287" s="137"/>
      <c r="K287" s="137"/>
      <c r="L287" s="24" t="s">
        <v>391</v>
      </c>
      <c r="M287" s="248"/>
      <c r="N287" s="24" t="s">
        <v>102</v>
      </c>
      <c r="O287" s="136">
        <f t="shared" si="4"/>
        <v>0</v>
      </c>
      <c r="P287" s="91"/>
      <c r="Q287" s="91"/>
      <c r="R287" s="85"/>
      <c r="S287" s="352"/>
    </row>
    <row r="288" spans="1:19" s="3" customFormat="1" ht="14.5" customHeight="1">
      <c r="A288" s="24"/>
      <c r="B288" s="24"/>
      <c r="C288" s="360" t="s">
        <v>24</v>
      </c>
      <c r="D288" s="361" t="s">
        <v>436</v>
      </c>
      <c r="E288" s="362" t="s">
        <v>445</v>
      </c>
      <c r="F288" s="22" t="s">
        <v>447</v>
      </c>
      <c r="G288" s="27"/>
      <c r="H288" s="91"/>
      <c r="I288" s="187"/>
      <c r="J288" s="137"/>
      <c r="K288" s="137"/>
      <c r="L288" s="24" t="s">
        <v>391</v>
      </c>
      <c r="M288" s="248"/>
      <c r="N288" s="24" t="s">
        <v>102</v>
      </c>
      <c r="O288" s="136">
        <f t="shared" si="4"/>
        <v>0</v>
      </c>
      <c r="P288" s="91"/>
      <c r="Q288" s="91"/>
      <c r="R288" s="85"/>
      <c r="S288" s="352"/>
    </row>
    <row r="289" spans="1:19" s="3" customFormat="1" ht="14.5" customHeight="1">
      <c r="A289" s="24"/>
      <c r="B289" s="24"/>
      <c r="C289" s="360" t="s">
        <v>24</v>
      </c>
      <c r="D289" s="361" t="s">
        <v>436</v>
      </c>
      <c r="E289" s="362" t="s">
        <v>445</v>
      </c>
      <c r="F289" s="22" t="s">
        <v>448</v>
      </c>
      <c r="G289" s="27"/>
      <c r="H289" s="91"/>
      <c r="I289" s="98"/>
      <c r="J289" s="139"/>
      <c r="K289" s="140"/>
      <c r="L289" s="24" t="s">
        <v>391</v>
      </c>
      <c r="M289" s="248"/>
      <c r="N289" s="24" t="s">
        <v>102</v>
      </c>
      <c r="O289" s="136">
        <f t="shared" si="4"/>
        <v>0</v>
      </c>
      <c r="P289" s="91"/>
      <c r="Q289" s="91"/>
      <c r="R289" s="63" t="str">
        <f>_xlfn.XLOOKUP(C289&amp;D289&amp;E289&amp;F289,[1]报价模版!$X:$X,[1]报价模版!$Y:$Y,"",0)</f>
        <v/>
      </c>
    </row>
    <row r="290" spans="1:19" s="3" customFormat="1" ht="14.5" customHeight="1">
      <c r="A290" s="24"/>
      <c r="B290" s="24"/>
      <c r="C290" s="360" t="s">
        <v>24</v>
      </c>
      <c r="D290" s="361" t="s">
        <v>436</v>
      </c>
      <c r="E290" s="362" t="s">
        <v>445</v>
      </c>
      <c r="F290" s="22" t="s">
        <v>449</v>
      </c>
      <c r="G290" s="27"/>
      <c r="H290" s="91"/>
      <c r="I290" s="187"/>
      <c r="J290" s="137"/>
      <c r="K290" s="137"/>
      <c r="L290" s="24" t="s">
        <v>391</v>
      </c>
      <c r="M290" s="248"/>
      <c r="N290" s="24" t="s">
        <v>102</v>
      </c>
      <c r="O290" s="136">
        <f t="shared" si="4"/>
        <v>0</v>
      </c>
      <c r="P290" s="91"/>
      <c r="Q290" s="91"/>
      <c r="R290" s="85"/>
      <c r="S290" s="352"/>
    </row>
    <row r="291" spans="1:19" s="3" customFormat="1" ht="14.5" customHeight="1">
      <c r="A291" s="24"/>
      <c r="B291" s="24"/>
      <c r="C291" s="360" t="s">
        <v>24</v>
      </c>
      <c r="D291" s="361" t="s">
        <v>436</v>
      </c>
      <c r="E291" s="362" t="s">
        <v>445</v>
      </c>
      <c r="F291" s="22" t="s">
        <v>450</v>
      </c>
      <c r="G291" s="27"/>
      <c r="H291" s="91"/>
      <c r="I291" s="187"/>
      <c r="J291" s="137"/>
      <c r="K291" s="137"/>
      <c r="L291" s="24" t="s">
        <v>391</v>
      </c>
      <c r="M291" s="248"/>
      <c r="N291" s="24" t="s">
        <v>102</v>
      </c>
      <c r="O291" s="136">
        <f t="shared" si="4"/>
        <v>0</v>
      </c>
      <c r="P291" s="91"/>
      <c r="Q291" s="91"/>
      <c r="R291" s="85"/>
      <c r="S291" s="352"/>
    </row>
    <row r="292" spans="1:19" s="3" customFormat="1" ht="14.5" customHeight="1">
      <c r="A292" s="24"/>
      <c r="B292" s="24"/>
      <c r="C292" s="360" t="s">
        <v>24</v>
      </c>
      <c r="D292" s="361" t="s">
        <v>436</v>
      </c>
      <c r="E292" s="362" t="s">
        <v>445</v>
      </c>
      <c r="F292" s="22" t="s">
        <v>451</v>
      </c>
      <c r="G292" s="27"/>
      <c r="H292" s="91"/>
      <c r="I292" s="187"/>
      <c r="J292" s="137"/>
      <c r="K292" s="137"/>
      <c r="L292" s="24" t="s">
        <v>391</v>
      </c>
      <c r="M292" s="248"/>
      <c r="N292" s="24" t="s">
        <v>102</v>
      </c>
      <c r="O292" s="136">
        <f t="shared" si="4"/>
        <v>0</v>
      </c>
      <c r="P292" s="91"/>
      <c r="Q292" s="91"/>
      <c r="R292" s="85"/>
      <c r="S292" s="352"/>
    </row>
    <row r="293" spans="1:19" s="3" customFormat="1" ht="14.5" customHeight="1">
      <c r="A293" s="24"/>
      <c r="B293" s="24"/>
      <c r="C293" s="360" t="s">
        <v>24</v>
      </c>
      <c r="D293" s="361" t="s">
        <v>436</v>
      </c>
      <c r="E293" s="362" t="s">
        <v>445</v>
      </c>
      <c r="F293" s="22" t="s">
        <v>452</v>
      </c>
      <c r="G293" s="27"/>
      <c r="H293" s="91"/>
      <c r="I293" s="187"/>
      <c r="J293" s="137"/>
      <c r="K293" s="137"/>
      <c r="L293" s="24" t="s">
        <v>391</v>
      </c>
      <c r="M293" s="248"/>
      <c r="N293" s="24" t="s">
        <v>102</v>
      </c>
      <c r="O293" s="136">
        <f t="shared" si="4"/>
        <v>0</v>
      </c>
      <c r="P293" s="91"/>
      <c r="Q293" s="91"/>
      <c r="R293" s="85"/>
      <c r="S293" s="352"/>
    </row>
    <row r="294" spans="1:19" s="3" customFormat="1" ht="14.5" customHeight="1">
      <c r="A294" s="24"/>
      <c r="B294" s="24"/>
      <c r="C294" s="360" t="s">
        <v>24</v>
      </c>
      <c r="D294" s="361" t="s">
        <v>436</v>
      </c>
      <c r="E294" s="362" t="s">
        <v>445</v>
      </c>
      <c r="F294" s="22" t="s">
        <v>453</v>
      </c>
      <c r="G294" s="27"/>
      <c r="H294" s="91"/>
      <c r="I294" s="98"/>
      <c r="J294" s="139"/>
      <c r="K294" s="140"/>
      <c r="L294" s="24" t="s">
        <v>391</v>
      </c>
      <c r="M294" s="248"/>
      <c r="N294" s="24" t="s">
        <v>102</v>
      </c>
      <c r="O294" s="136">
        <f t="shared" si="4"/>
        <v>0</v>
      </c>
      <c r="P294" s="91"/>
      <c r="Q294" s="91"/>
      <c r="R294" s="63" t="str">
        <f>_xlfn.XLOOKUP(C294&amp;D294&amp;E294&amp;F294,[1]报价模版!$X:$X,[1]报价模版!$Y:$Y,"",0)</f>
        <v/>
      </c>
    </row>
    <row r="295" spans="1:19" s="3" customFormat="1" ht="14.5" customHeight="1">
      <c r="A295" s="24"/>
      <c r="B295" s="24"/>
      <c r="C295" s="360" t="s">
        <v>24</v>
      </c>
      <c r="D295" s="361" t="s">
        <v>436</v>
      </c>
      <c r="E295" s="362" t="s">
        <v>445</v>
      </c>
      <c r="F295" s="22" t="s">
        <v>454</v>
      </c>
      <c r="G295" s="27"/>
      <c r="H295" s="91"/>
      <c r="I295" s="187"/>
      <c r="J295" s="137"/>
      <c r="K295" s="137"/>
      <c r="L295" s="24" t="s">
        <v>391</v>
      </c>
      <c r="M295" s="248"/>
      <c r="N295" s="24" t="s">
        <v>102</v>
      </c>
      <c r="O295" s="136">
        <f t="shared" si="4"/>
        <v>0</v>
      </c>
      <c r="P295" s="91"/>
      <c r="Q295" s="91"/>
      <c r="R295" s="85"/>
      <c r="S295" s="352"/>
    </row>
    <row r="296" spans="1:19" s="3" customFormat="1" ht="14.5" customHeight="1">
      <c r="A296" s="24"/>
      <c r="B296" s="24"/>
      <c r="C296" s="360" t="s">
        <v>24</v>
      </c>
      <c r="D296" s="361" t="s">
        <v>436</v>
      </c>
      <c r="E296" s="362" t="s">
        <v>445</v>
      </c>
      <c r="F296" s="22" t="s">
        <v>455</v>
      </c>
      <c r="G296" s="27"/>
      <c r="H296" s="91"/>
      <c r="I296" s="187"/>
      <c r="J296" s="137"/>
      <c r="K296" s="137"/>
      <c r="L296" s="24" t="s">
        <v>391</v>
      </c>
      <c r="M296" s="263"/>
      <c r="N296" s="262"/>
      <c r="O296" s="136">
        <f t="shared" si="4"/>
        <v>0</v>
      </c>
      <c r="P296" s="91"/>
      <c r="Q296" s="91"/>
      <c r="R296" s="85"/>
      <c r="S296" s="352"/>
    </row>
    <row r="297" spans="1:19" s="3" customFormat="1" ht="14.5" customHeight="1">
      <c r="A297" s="24"/>
      <c r="B297" s="24"/>
      <c r="C297" s="360" t="s">
        <v>24</v>
      </c>
      <c r="D297" s="361" t="s">
        <v>436</v>
      </c>
      <c r="E297" s="362" t="s">
        <v>445</v>
      </c>
      <c r="F297" s="22" t="s">
        <v>456</v>
      </c>
      <c r="G297" s="27"/>
      <c r="H297" s="91"/>
      <c r="I297" s="187"/>
      <c r="J297" s="137"/>
      <c r="K297" s="137"/>
      <c r="L297" s="24" t="s">
        <v>391</v>
      </c>
      <c r="M297" s="263"/>
      <c r="N297" s="262"/>
      <c r="O297" s="136">
        <f t="shared" si="4"/>
        <v>0</v>
      </c>
      <c r="P297" s="91"/>
      <c r="Q297" s="91"/>
      <c r="R297" s="85"/>
      <c r="S297" s="352"/>
    </row>
    <row r="298" spans="1:19" s="3" customFormat="1" ht="14.5" customHeight="1">
      <c r="A298" s="24"/>
      <c r="B298" s="24"/>
      <c r="C298" s="360" t="s">
        <v>24</v>
      </c>
      <c r="D298" s="361" t="s">
        <v>436</v>
      </c>
      <c r="E298" s="362" t="s">
        <v>445</v>
      </c>
      <c r="F298" s="22" t="s">
        <v>457</v>
      </c>
      <c r="G298" s="27"/>
      <c r="H298" s="91"/>
      <c r="I298" s="187"/>
      <c r="J298" s="137"/>
      <c r="K298" s="137"/>
      <c r="L298" s="24" t="s">
        <v>124</v>
      </c>
      <c r="M298" s="263"/>
      <c r="N298" s="262"/>
      <c r="O298" s="136">
        <f t="shared" si="4"/>
        <v>0</v>
      </c>
      <c r="P298" s="91"/>
      <c r="Q298" s="91"/>
      <c r="R298" s="85"/>
      <c r="S298" s="352"/>
    </row>
    <row r="299" spans="1:19" s="3" customFormat="1" ht="14.5" customHeight="1">
      <c r="A299" s="24"/>
      <c r="B299" s="24"/>
      <c r="C299" s="360" t="s">
        <v>24</v>
      </c>
      <c r="D299" s="361" t="s">
        <v>436</v>
      </c>
      <c r="E299" s="362" t="s">
        <v>445</v>
      </c>
      <c r="F299" s="22" t="s">
        <v>458</v>
      </c>
      <c r="G299" s="27"/>
      <c r="H299" s="91"/>
      <c r="I299" s="187"/>
      <c r="J299" s="137"/>
      <c r="K299" s="137"/>
      <c r="L299" s="24" t="s">
        <v>124</v>
      </c>
      <c r="M299" s="263"/>
      <c r="N299" s="262"/>
      <c r="O299" s="136">
        <f t="shared" si="4"/>
        <v>0</v>
      </c>
      <c r="P299" s="91"/>
      <c r="Q299" s="91"/>
      <c r="R299" s="85"/>
      <c r="S299" s="352"/>
    </row>
    <row r="300" spans="1:19" s="3" customFormat="1" ht="14.5" customHeight="1">
      <c r="A300" s="24"/>
      <c r="B300" s="24"/>
      <c r="C300" s="360" t="s">
        <v>24</v>
      </c>
      <c r="D300" s="361" t="s">
        <v>436</v>
      </c>
      <c r="E300" s="362" t="s">
        <v>445</v>
      </c>
      <c r="F300" s="22" t="s">
        <v>459</v>
      </c>
      <c r="G300" s="27"/>
      <c r="H300" s="91"/>
      <c r="I300" s="187"/>
      <c r="J300" s="137"/>
      <c r="K300" s="137"/>
      <c r="L300" s="24" t="s">
        <v>124</v>
      </c>
      <c r="M300" s="263"/>
      <c r="N300" s="262"/>
      <c r="O300" s="136">
        <f t="shared" si="4"/>
        <v>0</v>
      </c>
      <c r="P300" s="91"/>
      <c r="Q300" s="91"/>
      <c r="R300" s="85"/>
      <c r="S300" s="352"/>
    </row>
    <row r="301" spans="1:19" s="3" customFormat="1" ht="14.5" customHeight="1">
      <c r="A301" s="24"/>
      <c r="B301" s="24"/>
      <c r="C301" s="360" t="s">
        <v>24</v>
      </c>
      <c r="D301" s="361" t="s">
        <v>436</v>
      </c>
      <c r="E301" s="362" t="s">
        <v>460</v>
      </c>
      <c r="F301" s="22" t="s">
        <v>461</v>
      </c>
      <c r="G301" s="27"/>
      <c r="H301" s="91"/>
      <c r="I301" s="98"/>
      <c r="J301" s="139"/>
      <c r="K301" s="140"/>
      <c r="L301" s="24" t="s">
        <v>281</v>
      </c>
      <c r="M301" s="248"/>
      <c r="N301" s="24" t="s">
        <v>102</v>
      </c>
      <c r="O301" s="136">
        <f t="shared" si="4"/>
        <v>0</v>
      </c>
      <c r="P301" s="91"/>
      <c r="Q301" s="91"/>
      <c r="R301" s="63" t="str">
        <f>_xlfn.XLOOKUP(C301&amp;D301&amp;E301&amp;F301,[1]报价模版!$X:$X,[1]报价模版!$Y:$Y,"",0)</f>
        <v/>
      </c>
    </row>
    <row r="302" spans="1:19" s="3" customFormat="1" ht="14.5" customHeight="1">
      <c r="A302" s="24"/>
      <c r="B302" s="24"/>
      <c r="C302" s="360" t="s">
        <v>24</v>
      </c>
      <c r="D302" s="361" t="s">
        <v>436</v>
      </c>
      <c r="E302" s="362" t="s">
        <v>460</v>
      </c>
      <c r="F302" s="22" t="s">
        <v>462</v>
      </c>
      <c r="G302" s="27"/>
      <c r="H302" s="91"/>
      <c r="I302" s="98"/>
      <c r="J302" s="139"/>
      <c r="K302" s="140"/>
      <c r="L302" s="24" t="s">
        <v>281</v>
      </c>
      <c r="M302" s="248"/>
      <c r="N302" s="24" t="s">
        <v>102</v>
      </c>
      <c r="O302" s="136">
        <f t="shared" si="4"/>
        <v>0</v>
      </c>
      <c r="P302" s="91"/>
      <c r="Q302" s="91"/>
      <c r="R302" s="63" t="str">
        <f>_xlfn.XLOOKUP(C302&amp;D302&amp;E302&amp;F302,[1]报价模版!$X:$X,[1]报价模版!$Y:$Y,"",0)</f>
        <v/>
      </c>
    </row>
    <row r="303" spans="1:19" s="3" customFormat="1" ht="14.5" customHeight="1">
      <c r="A303" s="24"/>
      <c r="B303" s="24"/>
      <c r="C303" s="360" t="s">
        <v>24</v>
      </c>
      <c r="D303" s="361" t="s">
        <v>436</v>
      </c>
      <c r="E303" s="362" t="s">
        <v>463</v>
      </c>
      <c r="F303" s="22" t="s">
        <v>464</v>
      </c>
      <c r="G303" s="27"/>
      <c r="H303" s="91"/>
      <c r="I303" s="187"/>
      <c r="J303" s="137"/>
      <c r="K303" s="137"/>
      <c r="L303" s="24" t="s">
        <v>391</v>
      </c>
      <c r="M303" s="248"/>
      <c r="N303" s="24" t="s">
        <v>102</v>
      </c>
      <c r="O303" s="136">
        <f t="shared" si="4"/>
        <v>0</v>
      </c>
      <c r="P303" s="91"/>
      <c r="Q303" s="91"/>
      <c r="R303" s="85"/>
      <c r="S303" s="352"/>
    </row>
    <row r="304" spans="1:19" s="3" customFormat="1" ht="14.5" customHeight="1">
      <c r="A304" s="24"/>
      <c r="B304" s="24"/>
      <c r="C304" s="360" t="s">
        <v>24</v>
      </c>
      <c r="D304" s="361" t="s">
        <v>436</v>
      </c>
      <c r="E304" s="362" t="s">
        <v>463</v>
      </c>
      <c r="F304" s="22" t="s">
        <v>465</v>
      </c>
      <c r="G304" s="27"/>
      <c r="H304" s="91"/>
      <c r="I304" s="98"/>
      <c r="J304" s="139"/>
      <c r="K304" s="140"/>
      <c r="L304" s="24" t="s">
        <v>391</v>
      </c>
      <c r="M304" s="248"/>
      <c r="N304" s="24" t="s">
        <v>102</v>
      </c>
      <c r="O304" s="136">
        <f t="shared" si="4"/>
        <v>0</v>
      </c>
      <c r="P304" s="91"/>
      <c r="Q304" s="91"/>
      <c r="R304" s="63" t="str">
        <f>_xlfn.XLOOKUP(C304&amp;D304&amp;E304&amp;F304,[1]报价模版!$X:$X,[1]报价模版!$Y:$Y,"",0)</f>
        <v/>
      </c>
    </row>
    <row r="305" spans="1:19" s="3" customFormat="1" ht="14.5" customHeight="1">
      <c r="A305" s="24"/>
      <c r="B305" s="24"/>
      <c r="C305" s="360" t="s">
        <v>24</v>
      </c>
      <c r="D305" s="361" t="s">
        <v>436</v>
      </c>
      <c r="E305" s="362" t="s">
        <v>463</v>
      </c>
      <c r="F305" s="22" t="s">
        <v>466</v>
      </c>
      <c r="G305" s="27"/>
      <c r="H305" s="91"/>
      <c r="I305" s="187"/>
      <c r="J305" s="137"/>
      <c r="K305" s="137"/>
      <c r="L305" s="24" t="s">
        <v>391</v>
      </c>
      <c r="M305" s="248"/>
      <c r="N305" s="24" t="s">
        <v>102</v>
      </c>
      <c r="O305" s="136">
        <f t="shared" si="4"/>
        <v>0</v>
      </c>
      <c r="P305" s="91"/>
      <c r="Q305" s="91"/>
      <c r="R305" s="85"/>
      <c r="S305" s="352"/>
    </row>
    <row r="306" spans="1:19" s="3" customFormat="1" ht="14.5" customHeight="1">
      <c r="A306" s="24"/>
      <c r="B306" s="24"/>
      <c r="C306" s="360" t="s">
        <v>24</v>
      </c>
      <c r="D306" s="361" t="s">
        <v>436</v>
      </c>
      <c r="E306" s="362" t="s">
        <v>463</v>
      </c>
      <c r="F306" s="22" t="s">
        <v>467</v>
      </c>
      <c r="G306" s="27"/>
      <c r="H306" s="91"/>
      <c r="I306" s="98"/>
      <c r="J306" s="139"/>
      <c r="K306" s="140"/>
      <c r="L306" s="24" t="s">
        <v>391</v>
      </c>
      <c r="M306" s="248"/>
      <c r="N306" s="24" t="s">
        <v>102</v>
      </c>
      <c r="O306" s="136">
        <f t="shared" si="4"/>
        <v>0</v>
      </c>
      <c r="P306" s="91"/>
      <c r="Q306" s="91"/>
      <c r="R306" s="63" t="str">
        <f>_xlfn.XLOOKUP(C306&amp;D306&amp;E306&amp;F306,[1]报价模版!$X:$X,[1]报价模版!$Y:$Y,"",0)</f>
        <v/>
      </c>
    </row>
    <row r="307" spans="1:19" s="3" customFormat="1" ht="14.5" customHeight="1">
      <c r="A307" s="24"/>
      <c r="B307" s="24"/>
      <c r="C307" s="360" t="s">
        <v>24</v>
      </c>
      <c r="D307" s="361" t="s">
        <v>436</v>
      </c>
      <c r="E307" s="362" t="s">
        <v>463</v>
      </c>
      <c r="F307" s="22" t="s">
        <v>468</v>
      </c>
      <c r="G307" s="27"/>
      <c r="H307" s="91"/>
      <c r="I307" s="98"/>
      <c r="J307" s="139"/>
      <c r="K307" s="140"/>
      <c r="L307" s="24" t="s">
        <v>391</v>
      </c>
      <c r="M307" s="248"/>
      <c r="N307" s="24" t="s">
        <v>102</v>
      </c>
      <c r="O307" s="136">
        <f t="shared" si="4"/>
        <v>0</v>
      </c>
      <c r="P307" s="91"/>
      <c r="Q307" s="91"/>
      <c r="R307" s="63" t="str">
        <f>_xlfn.XLOOKUP(C307&amp;D307&amp;E307&amp;F307,[1]报价模版!$X:$X,[1]报价模版!$Y:$Y,"",0)</f>
        <v/>
      </c>
    </row>
    <row r="308" spans="1:19" s="3" customFormat="1" ht="14.5" customHeight="1">
      <c r="A308" s="24"/>
      <c r="B308" s="24"/>
      <c r="C308" s="360" t="s">
        <v>24</v>
      </c>
      <c r="D308" s="361" t="s">
        <v>436</v>
      </c>
      <c r="E308" s="362" t="s">
        <v>469</v>
      </c>
      <c r="F308" s="22" t="s">
        <v>470</v>
      </c>
      <c r="G308" s="27"/>
      <c r="H308" s="91"/>
      <c r="I308" s="187"/>
      <c r="J308" s="137"/>
      <c r="K308" s="137"/>
      <c r="L308" s="24" t="s">
        <v>80</v>
      </c>
      <c r="M308" s="263"/>
      <c r="N308" s="262"/>
      <c r="O308" s="136">
        <f t="shared" si="4"/>
        <v>0</v>
      </c>
      <c r="P308" s="91"/>
      <c r="Q308" s="91"/>
      <c r="R308" s="85"/>
      <c r="S308" s="352"/>
    </row>
    <row r="309" spans="1:19" s="3" customFormat="1" ht="14.5" customHeight="1">
      <c r="A309" s="24"/>
      <c r="B309" s="24"/>
      <c r="C309" s="360" t="s">
        <v>24</v>
      </c>
      <c r="D309" s="361" t="s">
        <v>436</v>
      </c>
      <c r="E309" s="362" t="s">
        <v>469</v>
      </c>
      <c r="F309" s="22" t="s">
        <v>471</v>
      </c>
      <c r="G309" s="27"/>
      <c r="H309" s="91"/>
      <c r="I309" s="187"/>
      <c r="J309" s="137"/>
      <c r="K309" s="137"/>
      <c r="L309" s="24" t="s">
        <v>80</v>
      </c>
      <c r="M309" s="263"/>
      <c r="N309" s="262"/>
      <c r="O309" s="136">
        <f t="shared" si="4"/>
        <v>0</v>
      </c>
      <c r="P309" s="91"/>
      <c r="Q309" s="91"/>
      <c r="R309" s="85"/>
      <c r="S309" s="352"/>
    </row>
    <row r="310" spans="1:19" s="3" customFormat="1" ht="14.5" customHeight="1">
      <c r="A310" s="24"/>
      <c r="B310" s="24"/>
      <c r="C310" s="360" t="s">
        <v>24</v>
      </c>
      <c r="D310" s="361" t="s">
        <v>436</v>
      </c>
      <c r="E310" s="362" t="s">
        <v>469</v>
      </c>
      <c r="F310" s="22" t="s">
        <v>472</v>
      </c>
      <c r="G310" s="27"/>
      <c r="H310" s="91"/>
      <c r="I310" s="187"/>
      <c r="J310" s="137"/>
      <c r="K310" s="137"/>
      <c r="L310" s="24" t="s">
        <v>80</v>
      </c>
      <c r="M310" s="263"/>
      <c r="N310" s="262"/>
      <c r="O310" s="136">
        <f t="shared" si="4"/>
        <v>0</v>
      </c>
      <c r="P310" s="91"/>
      <c r="Q310" s="91"/>
      <c r="R310" s="85"/>
      <c r="S310" s="352"/>
    </row>
    <row r="311" spans="1:19" s="3" customFormat="1" ht="14.5" customHeight="1">
      <c r="A311" s="24"/>
      <c r="B311" s="24"/>
      <c r="C311" s="360" t="s">
        <v>24</v>
      </c>
      <c r="D311" s="361" t="s">
        <v>436</v>
      </c>
      <c r="E311" s="362" t="s">
        <v>469</v>
      </c>
      <c r="F311" s="22" t="s">
        <v>473</v>
      </c>
      <c r="G311" s="27"/>
      <c r="H311" s="91"/>
      <c r="I311" s="187"/>
      <c r="J311" s="137"/>
      <c r="K311" s="137"/>
      <c r="L311" s="24" t="s">
        <v>80</v>
      </c>
      <c r="M311" s="263"/>
      <c r="N311" s="262"/>
      <c r="O311" s="136">
        <f t="shared" si="4"/>
        <v>0</v>
      </c>
      <c r="P311" s="91"/>
      <c r="Q311" s="91"/>
      <c r="R311" s="85"/>
      <c r="S311" s="352"/>
    </row>
    <row r="312" spans="1:19" s="66" customFormat="1" ht="17">
      <c r="A312" s="104"/>
      <c r="B312" s="104"/>
      <c r="C312" s="208" t="s">
        <v>24</v>
      </c>
      <c r="D312" s="363" t="s">
        <v>474</v>
      </c>
      <c r="E312" s="363" t="s">
        <v>475</v>
      </c>
      <c r="F312" s="156"/>
      <c r="G312" s="71"/>
      <c r="H312" s="71"/>
      <c r="I312" s="90"/>
      <c r="J312" s="150"/>
      <c r="K312" s="151"/>
      <c r="L312" s="104" t="s">
        <v>476</v>
      </c>
      <c r="M312" s="151"/>
      <c r="N312" s="24" t="s">
        <v>102</v>
      </c>
      <c r="O312" s="136">
        <f t="shared" si="4"/>
        <v>0</v>
      </c>
      <c r="P312" s="71"/>
      <c r="Q312" s="71"/>
      <c r="R312" s="63" t="str">
        <f>_xlfn.XLOOKUP(C312&amp;D312&amp;E312&amp;F312,[1]报价模版!$X:$X,[1]报价模版!$Y:$Y,"",0)</f>
        <v/>
      </c>
    </row>
    <row r="313" spans="1:19" s="66" customFormat="1" ht="17">
      <c r="A313" s="104"/>
      <c r="B313" s="104"/>
      <c r="C313" s="208" t="s">
        <v>24</v>
      </c>
      <c r="D313" s="363" t="s">
        <v>474</v>
      </c>
      <c r="E313" s="363" t="s">
        <v>477</v>
      </c>
      <c r="F313" s="156"/>
      <c r="G313" s="71"/>
      <c r="H313" s="91"/>
      <c r="I313" s="90"/>
      <c r="J313" s="153"/>
      <c r="K313" s="137"/>
      <c r="L313" s="104" t="s">
        <v>476</v>
      </c>
      <c r="M313" s="151"/>
      <c r="N313" s="24" t="s">
        <v>102</v>
      </c>
      <c r="O313" s="136">
        <f t="shared" si="4"/>
        <v>0</v>
      </c>
      <c r="P313" s="91"/>
      <c r="Q313" s="91"/>
      <c r="R313" s="85"/>
      <c r="S313" s="352"/>
    </row>
    <row r="314" spans="1:19" s="66" customFormat="1" ht="17">
      <c r="A314" s="104"/>
      <c r="B314" s="104"/>
      <c r="C314" s="208" t="s">
        <v>24</v>
      </c>
      <c r="D314" s="363" t="s">
        <v>474</v>
      </c>
      <c r="E314" s="363" t="s">
        <v>478</v>
      </c>
      <c r="F314" s="156"/>
      <c r="G314" s="71"/>
      <c r="H314" s="71"/>
      <c r="I314" s="90"/>
      <c r="J314" s="150"/>
      <c r="K314" s="151"/>
      <c r="L314" s="104" t="s">
        <v>476</v>
      </c>
      <c r="M314" s="151"/>
      <c r="N314" s="24" t="s">
        <v>102</v>
      </c>
      <c r="O314" s="136">
        <f t="shared" si="4"/>
        <v>0</v>
      </c>
      <c r="P314" s="71"/>
      <c r="Q314" s="71"/>
      <c r="R314" s="63" t="str">
        <f>_xlfn.XLOOKUP(C314&amp;D314&amp;E314&amp;F314,[1]报价模版!$X:$X,[1]报价模版!$Y:$Y,"",0)</f>
        <v/>
      </c>
    </row>
    <row r="315" spans="1:19" s="66" customFormat="1" ht="17">
      <c r="A315" s="104"/>
      <c r="B315" s="104"/>
      <c r="C315" s="208" t="s">
        <v>24</v>
      </c>
      <c r="D315" s="363" t="s">
        <v>474</v>
      </c>
      <c r="E315" s="363" t="s">
        <v>479</v>
      </c>
      <c r="F315" s="156"/>
      <c r="G315" s="71"/>
      <c r="H315" s="71"/>
      <c r="I315" s="90"/>
      <c r="J315" s="150"/>
      <c r="K315" s="151"/>
      <c r="L315" s="104" t="s">
        <v>476</v>
      </c>
      <c r="M315" s="151"/>
      <c r="N315" s="24" t="s">
        <v>102</v>
      </c>
      <c r="O315" s="136">
        <f t="shared" si="4"/>
        <v>0</v>
      </c>
      <c r="P315" s="71"/>
      <c r="Q315" s="71"/>
      <c r="R315" s="63" t="str">
        <f>_xlfn.XLOOKUP(C315&amp;D315&amp;E315&amp;F315,[1]报价模版!$X:$X,[1]报价模版!$Y:$Y,"",0)</f>
        <v/>
      </c>
    </row>
    <row r="316" spans="1:19">
      <c r="A316" s="32"/>
      <c r="B316" s="32"/>
      <c r="C316" s="21"/>
      <c r="D316" s="19"/>
      <c r="E316" s="19"/>
      <c r="F316" s="32"/>
      <c r="G316" s="21"/>
      <c r="H316" s="21"/>
      <c r="I316" s="19"/>
      <c r="J316" s="145"/>
      <c r="K316" s="146"/>
      <c r="L316" s="32"/>
      <c r="M316" s="146"/>
      <c r="N316" s="33"/>
      <c r="O316" s="141"/>
      <c r="P316" s="21"/>
      <c r="Q316" s="21"/>
      <c r="R316" s="63" t="str">
        <f>_xlfn.XLOOKUP(C316&amp;D316&amp;E316&amp;F316,[1]报价模版!$X:$X,[1]报价模版!$Y:$Y,"",0)</f>
        <v/>
      </c>
    </row>
    <row r="317" spans="1:19">
      <c r="A317" s="32"/>
      <c r="B317" s="32"/>
      <c r="C317" s="21"/>
      <c r="D317" s="19"/>
      <c r="E317" s="19"/>
      <c r="F317" s="32"/>
      <c r="G317" s="21"/>
      <c r="H317" s="21"/>
      <c r="I317" s="19"/>
      <c r="J317" s="145"/>
      <c r="K317" s="146"/>
      <c r="L317" s="32"/>
      <c r="M317" s="146"/>
      <c r="N317" s="33"/>
      <c r="O317" s="141"/>
      <c r="P317" s="21"/>
      <c r="Q317" s="21"/>
      <c r="R317" s="63" t="str">
        <f>_xlfn.XLOOKUP(C317&amp;D317&amp;E317&amp;F317,[1]报价模版!$X:$X,[1]报价模版!$Y:$Y,"",0)</f>
        <v/>
      </c>
    </row>
    <row r="318" spans="1:19">
      <c r="A318" s="32"/>
      <c r="B318" s="32"/>
      <c r="C318" s="21"/>
      <c r="D318" s="19"/>
      <c r="E318" s="19"/>
      <c r="F318" s="32"/>
      <c r="G318" s="21"/>
      <c r="H318" s="21"/>
      <c r="I318" s="19"/>
      <c r="J318" s="145"/>
      <c r="K318" s="146"/>
      <c r="L318" s="32"/>
      <c r="M318" s="146"/>
      <c r="N318" s="33"/>
      <c r="O318" s="141"/>
      <c r="P318" s="21"/>
      <c r="Q318" s="21"/>
      <c r="R318" s="63" t="str">
        <f>_xlfn.XLOOKUP(C318&amp;D318&amp;E318&amp;F318,[1]报价模版!$X:$X,[1]报价模版!$Y:$Y,"",0)</f>
        <v/>
      </c>
    </row>
    <row r="319" spans="1:19">
      <c r="A319" s="32"/>
      <c r="B319" s="32"/>
      <c r="C319" s="21"/>
      <c r="D319" s="19"/>
      <c r="E319" s="19"/>
      <c r="F319" s="32"/>
      <c r="G319" s="21"/>
      <c r="H319" s="21"/>
      <c r="I319" s="19"/>
      <c r="J319" s="145"/>
      <c r="K319" s="146"/>
      <c r="L319" s="32"/>
      <c r="M319" s="146"/>
      <c r="N319" s="33"/>
      <c r="O319" s="141"/>
      <c r="P319" s="21"/>
      <c r="Q319" s="21"/>
      <c r="R319" s="63" t="str">
        <f>_xlfn.XLOOKUP(C319&amp;D319&amp;E319&amp;F319,[1]报价模版!$X:$X,[1]报价模版!$Y:$Y,"",0)</f>
        <v/>
      </c>
    </row>
    <row r="320" spans="1:19">
      <c r="A320" s="32"/>
      <c r="B320" s="32"/>
      <c r="C320" s="21"/>
      <c r="D320" s="19"/>
      <c r="E320" s="19"/>
      <c r="F320" s="32"/>
      <c r="G320" s="21"/>
      <c r="H320" s="21"/>
      <c r="I320" s="19"/>
      <c r="J320" s="145"/>
      <c r="K320" s="146"/>
      <c r="L320" s="32"/>
      <c r="M320" s="146"/>
      <c r="N320" s="33"/>
      <c r="O320" s="141"/>
      <c r="P320" s="21"/>
      <c r="Q320" s="21"/>
      <c r="R320" s="63" t="str">
        <f>_xlfn.XLOOKUP(C320&amp;D320&amp;E320&amp;F320,[1]报价模版!$X:$X,[1]报价模版!$Y:$Y,"",0)</f>
        <v/>
      </c>
    </row>
    <row r="321" spans="1:18">
      <c r="A321" s="32"/>
      <c r="B321" s="32"/>
      <c r="C321" s="21"/>
      <c r="D321" s="19"/>
      <c r="E321" s="19"/>
      <c r="F321" s="32"/>
      <c r="G321" s="21"/>
      <c r="H321" s="21"/>
      <c r="I321" s="19"/>
      <c r="J321" s="145"/>
      <c r="K321" s="146"/>
      <c r="L321" s="32"/>
      <c r="M321" s="146"/>
      <c r="N321" s="33"/>
      <c r="O321" s="141"/>
      <c r="P321" s="21"/>
      <c r="Q321" s="21"/>
      <c r="R321" s="63" t="str">
        <f>_xlfn.XLOOKUP(C321&amp;D321&amp;E321&amp;F321,[1]报价模版!$X:$X,[1]报价模版!$Y:$Y,"",0)</f>
        <v/>
      </c>
    </row>
    <row r="322" spans="1:18">
      <c r="A322" s="32"/>
      <c r="B322" s="32"/>
      <c r="C322" s="21"/>
      <c r="D322" s="19"/>
      <c r="E322" s="19"/>
      <c r="F322" s="32"/>
      <c r="G322" s="21"/>
      <c r="H322" s="21"/>
      <c r="I322" s="19"/>
      <c r="J322" s="145"/>
      <c r="K322" s="146"/>
      <c r="L322" s="32"/>
      <c r="M322" s="146"/>
      <c r="N322" s="33"/>
      <c r="O322" s="141"/>
      <c r="P322" s="21"/>
      <c r="Q322" s="21"/>
      <c r="R322" s="63" t="str">
        <f>_xlfn.XLOOKUP(C322&amp;D322&amp;E322&amp;F322,[1]报价模版!$X:$X,[1]报价模版!$Y:$Y,"",0)</f>
        <v/>
      </c>
    </row>
    <row r="323" spans="1:18">
      <c r="A323" s="32"/>
      <c r="B323" s="32"/>
      <c r="C323" s="21"/>
      <c r="D323" s="19"/>
      <c r="E323" s="19"/>
      <c r="F323" s="32"/>
      <c r="G323" s="21"/>
      <c r="H323" s="21"/>
      <c r="I323" s="19"/>
      <c r="J323" s="145"/>
      <c r="K323" s="146"/>
      <c r="L323" s="32"/>
      <c r="M323" s="146"/>
      <c r="N323" s="33"/>
      <c r="O323" s="141"/>
      <c r="P323" s="21"/>
      <c r="Q323" s="21"/>
      <c r="R323" s="63" t="str">
        <f>_xlfn.XLOOKUP(C323&amp;D323&amp;E323&amp;F323,[1]报价模版!$X:$X,[1]报价模版!$Y:$Y,"",0)</f>
        <v/>
      </c>
    </row>
  </sheetData>
  <sheetProtection sheet="1" formatCells="0" formatColumns="0" formatRows="0" insertRows="0" insertHyperlinks="0" deleteRows="0" sort="0" autoFilter="0" pivotTables="0"/>
  <autoFilter ref="A3:R323" xr:uid="{00000000-0009-0000-0000-000002000000}"/>
  <mergeCells count="2">
    <mergeCell ref="A2:O2"/>
    <mergeCell ref="P2:Q2"/>
  </mergeCells>
  <phoneticPr fontId="29" type="noConversion"/>
  <dataValidations count="2">
    <dataValidation type="list" allowBlank="1" showInputMessage="1" showErrorMessage="1" sqref="H4:H323" xr:uid="{00000000-0002-0000-0200-000000000000}">
      <formula1>"购买,租赁"</formula1>
    </dataValidation>
    <dataValidation type="list" allowBlank="1" showInputMessage="1" showErrorMessage="1" sqref="P4:Q323" xr:uid="{00000000-0002-0000-0200-000001000000}">
      <formula1>"是,否"</formula1>
    </dataValidation>
  </dataValidations>
  <pageMargins left="0.7" right="0.7" top="0.75" bottom="0.75" header="0.3" footer="0.3"/>
  <pageSetup paperSize="9" scale="38" fitToHeight="1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U512"/>
  <sheetViews>
    <sheetView showGridLines="0" topLeftCell="B1" zoomScale="106" zoomScaleNormal="60" workbookViewId="0">
      <pane ySplit="3" topLeftCell="A34" activePane="bottomLeft" state="frozen"/>
      <selection pane="bottomLeft" activeCell="G408" sqref="G408"/>
    </sheetView>
  </sheetViews>
  <sheetFormatPr baseColWidth="10" defaultColWidth="8.83203125" defaultRowHeight="16"/>
  <cols>
    <col min="1" max="1" width="15.33203125" style="4" customWidth="1"/>
    <col min="2" max="2" width="10.6640625" style="4" customWidth="1"/>
    <col min="3" max="3" width="12" style="5" customWidth="1"/>
    <col min="4" max="4" width="13.33203125" style="6" customWidth="1"/>
    <col min="5" max="5" width="14.83203125" style="6" customWidth="1"/>
    <col min="6" max="6" width="40.5" style="5" customWidth="1"/>
    <col min="7" max="7" width="25" style="7" customWidth="1"/>
    <col min="8" max="8" width="18.33203125" style="7" customWidth="1"/>
    <col min="9" max="9" width="25" style="7" customWidth="1"/>
    <col min="10" max="10" width="10.33203125" style="67" customWidth="1"/>
    <col min="11" max="11" width="8.6640625" style="67" customWidth="1"/>
    <col min="12" max="12" width="8.6640625" style="4" customWidth="1"/>
    <col min="13" max="13" width="9.83203125" style="201" customWidth="1"/>
    <col min="14" max="14" width="8.83203125" style="4" customWidth="1"/>
    <col min="15" max="15" width="15.33203125" style="12" customWidth="1"/>
    <col min="16" max="17" width="11.1640625" style="7" customWidth="1"/>
    <col min="18" max="18" width="10.83203125" style="7" customWidth="1"/>
    <col min="19" max="19" width="11.33203125" style="7" customWidth="1"/>
    <col min="20" max="16384" width="8.83203125" style="7"/>
  </cols>
  <sheetData>
    <row r="1" spans="1:19" s="242" customFormat="1">
      <c r="A1" s="14" t="s">
        <v>58</v>
      </c>
      <c r="B1" s="14"/>
      <c r="C1" s="14"/>
      <c r="D1" s="1"/>
      <c r="E1" s="1"/>
      <c r="F1" s="13"/>
      <c r="G1" s="1"/>
      <c r="H1" s="1"/>
      <c r="I1" s="1"/>
      <c r="J1" s="72"/>
      <c r="K1" s="72"/>
      <c r="L1" s="14"/>
      <c r="M1" s="245"/>
      <c r="N1" s="14"/>
      <c r="O1" s="37"/>
      <c r="P1" s="1"/>
      <c r="Q1" s="1"/>
      <c r="R1" s="1"/>
    </row>
    <row r="2" spans="1:19" s="242" customFormat="1" ht="88.5" customHeight="1">
      <c r="A2" s="483" t="s">
        <v>480</v>
      </c>
      <c r="B2" s="483"/>
      <c r="C2" s="483"/>
      <c r="D2" s="483"/>
      <c r="E2" s="483"/>
      <c r="F2" s="483"/>
      <c r="G2" s="483"/>
      <c r="H2" s="483"/>
      <c r="I2" s="483"/>
      <c r="J2" s="484"/>
      <c r="K2" s="484"/>
      <c r="L2" s="483"/>
      <c r="M2" s="484"/>
      <c r="N2" s="483"/>
      <c r="O2" s="37"/>
      <c r="P2" s="481" t="s">
        <v>60</v>
      </c>
      <c r="Q2" s="481"/>
      <c r="R2" s="1"/>
    </row>
    <row r="3" spans="1:19" s="243" customFormat="1" ht="30.25" customHeight="1">
      <c r="A3" s="69" t="s">
        <v>61</v>
      </c>
      <c r="B3" s="69" t="s">
        <v>62</v>
      </c>
      <c r="C3" s="69" t="s">
        <v>18</v>
      </c>
      <c r="D3" s="69" t="s">
        <v>63</v>
      </c>
      <c r="E3" s="69" t="s">
        <v>64</v>
      </c>
      <c r="F3" s="69" t="s">
        <v>65</v>
      </c>
      <c r="G3" s="16" t="s">
        <v>66</v>
      </c>
      <c r="H3" s="16" t="s">
        <v>67</v>
      </c>
      <c r="I3" s="16" t="s">
        <v>68</v>
      </c>
      <c r="J3" s="246" t="s">
        <v>69</v>
      </c>
      <c r="K3" s="132" t="s">
        <v>70</v>
      </c>
      <c r="L3" s="41" t="s">
        <v>71</v>
      </c>
      <c r="M3" s="132" t="s">
        <v>72</v>
      </c>
      <c r="N3" s="41" t="s">
        <v>73</v>
      </c>
      <c r="O3" s="133" t="s">
        <v>74</v>
      </c>
      <c r="P3" s="16" t="s">
        <v>75</v>
      </c>
      <c r="Q3" s="16" t="s">
        <v>76</v>
      </c>
      <c r="R3" s="69" t="s">
        <v>20</v>
      </c>
    </row>
    <row r="4" spans="1:19" s="3" customFormat="1" ht="14.5" customHeight="1">
      <c r="A4" s="24"/>
      <c r="B4" s="24"/>
      <c r="C4" s="360" t="s">
        <v>25</v>
      </c>
      <c r="D4" s="361" t="s">
        <v>481</v>
      </c>
      <c r="E4" s="362" t="s">
        <v>482</v>
      </c>
      <c r="F4" s="22" t="s">
        <v>483</v>
      </c>
      <c r="G4" s="210"/>
      <c r="H4" s="91"/>
      <c r="I4" s="98"/>
      <c r="J4" s="137"/>
      <c r="K4" s="137"/>
      <c r="L4" s="24" t="s">
        <v>118</v>
      </c>
      <c r="M4" s="247"/>
      <c r="N4" s="24" t="s">
        <v>102</v>
      </c>
      <c r="O4" s="136">
        <f t="shared" ref="O4:O67" si="0">IF(M4=0,K4*J4,M4*K4*J4)</f>
        <v>0</v>
      </c>
      <c r="P4" s="91"/>
      <c r="Q4" s="91"/>
      <c r="R4" s="85"/>
      <c r="S4" s="353"/>
    </row>
    <row r="5" spans="1:19" s="3" customFormat="1" ht="14.5" customHeight="1">
      <c r="A5" s="24"/>
      <c r="B5" s="24"/>
      <c r="C5" s="360" t="s">
        <v>25</v>
      </c>
      <c r="D5" s="361" t="s">
        <v>481</v>
      </c>
      <c r="E5" s="362" t="s">
        <v>482</v>
      </c>
      <c r="F5" s="22" t="s">
        <v>484</v>
      </c>
      <c r="G5" s="210"/>
      <c r="H5" s="91"/>
      <c r="I5" s="98"/>
      <c r="J5" s="137"/>
      <c r="K5" s="137"/>
      <c r="L5" s="24" t="s">
        <v>118</v>
      </c>
      <c r="M5" s="247"/>
      <c r="N5" s="24" t="s">
        <v>102</v>
      </c>
      <c r="O5" s="136">
        <f t="shared" si="0"/>
        <v>0</v>
      </c>
      <c r="P5" s="91"/>
      <c r="Q5" s="91"/>
      <c r="R5" s="85"/>
      <c r="S5" s="353"/>
    </row>
    <row r="6" spans="1:19" s="3" customFormat="1" ht="14.5" customHeight="1">
      <c r="A6" s="24"/>
      <c r="B6" s="24"/>
      <c r="C6" s="360" t="s">
        <v>25</v>
      </c>
      <c r="D6" s="361" t="s">
        <v>481</v>
      </c>
      <c r="E6" s="362" t="s">
        <v>482</v>
      </c>
      <c r="F6" s="22" t="s">
        <v>485</v>
      </c>
      <c r="G6" s="210"/>
      <c r="H6" s="91"/>
      <c r="I6" s="98"/>
      <c r="J6" s="139"/>
      <c r="K6" s="140"/>
      <c r="L6" s="24" t="s">
        <v>118</v>
      </c>
      <c r="M6" s="248"/>
      <c r="N6" s="24" t="s">
        <v>102</v>
      </c>
      <c r="O6" s="136">
        <f t="shared" si="0"/>
        <v>0</v>
      </c>
      <c r="P6" s="91"/>
      <c r="Q6" s="91"/>
      <c r="R6" s="63" t="str">
        <f>_xlfn.XLOOKUP(C6&amp;D6&amp;E6&amp;F6,[1]报价模版!$X:$X,[1]报价模版!$Y:$Y,"",0)</f>
        <v/>
      </c>
    </row>
    <row r="7" spans="1:19" s="3" customFormat="1" ht="14.5" customHeight="1">
      <c r="A7" s="24"/>
      <c r="B7" s="24"/>
      <c r="C7" s="360" t="s">
        <v>25</v>
      </c>
      <c r="D7" s="361" t="s">
        <v>481</v>
      </c>
      <c r="E7" s="362" t="s">
        <v>482</v>
      </c>
      <c r="F7" s="22" t="s">
        <v>486</v>
      </c>
      <c r="G7" s="210"/>
      <c r="H7" s="91"/>
      <c r="I7" s="98"/>
      <c r="J7" s="139"/>
      <c r="K7" s="140"/>
      <c r="L7" s="24" t="s">
        <v>118</v>
      </c>
      <c r="M7" s="248"/>
      <c r="N7" s="24" t="s">
        <v>102</v>
      </c>
      <c r="O7" s="136">
        <f t="shared" si="0"/>
        <v>0</v>
      </c>
      <c r="P7" s="91"/>
      <c r="Q7" s="91"/>
      <c r="R7" s="63" t="str">
        <f>_xlfn.XLOOKUP(C7&amp;D7&amp;E7&amp;F7,[1]报价模版!$X:$X,[1]报价模版!$Y:$Y,"",0)</f>
        <v/>
      </c>
    </row>
    <row r="8" spans="1:19" s="3" customFormat="1" ht="14.5" customHeight="1">
      <c r="A8" s="24"/>
      <c r="B8" s="24"/>
      <c r="C8" s="360" t="s">
        <v>25</v>
      </c>
      <c r="D8" s="361" t="s">
        <v>481</v>
      </c>
      <c r="E8" s="362" t="s">
        <v>482</v>
      </c>
      <c r="F8" s="22" t="s">
        <v>487</v>
      </c>
      <c r="G8" s="210"/>
      <c r="H8" s="91"/>
      <c r="I8" s="98"/>
      <c r="J8" s="137"/>
      <c r="K8" s="137"/>
      <c r="L8" s="24" t="s">
        <v>118</v>
      </c>
      <c r="M8" s="247"/>
      <c r="N8" s="24" t="s">
        <v>102</v>
      </c>
      <c r="O8" s="136">
        <f t="shared" si="0"/>
        <v>0</v>
      </c>
      <c r="P8" s="91"/>
      <c r="Q8" s="91"/>
      <c r="R8" s="85"/>
      <c r="S8" s="353"/>
    </row>
    <row r="9" spans="1:19" s="3" customFormat="1" ht="14.5" customHeight="1">
      <c r="A9" s="24"/>
      <c r="B9" s="24"/>
      <c r="C9" s="360" t="s">
        <v>25</v>
      </c>
      <c r="D9" s="361" t="s">
        <v>481</v>
      </c>
      <c r="E9" s="362" t="s">
        <v>482</v>
      </c>
      <c r="F9" s="22" t="s">
        <v>488</v>
      </c>
      <c r="G9" s="210"/>
      <c r="H9" s="91"/>
      <c r="I9" s="98"/>
      <c r="J9" s="137"/>
      <c r="K9" s="137"/>
      <c r="L9" s="24" t="s">
        <v>118</v>
      </c>
      <c r="M9" s="247"/>
      <c r="N9" s="24" t="s">
        <v>102</v>
      </c>
      <c r="O9" s="136">
        <f t="shared" si="0"/>
        <v>0</v>
      </c>
      <c r="P9" s="91"/>
      <c r="Q9" s="91"/>
      <c r="R9" s="85"/>
      <c r="S9" s="353"/>
    </row>
    <row r="10" spans="1:19" s="3" customFormat="1" ht="14.5" customHeight="1">
      <c r="A10" s="24"/>
      <c r="B10" s="24"/>
      <c r="C10" s="360" t="s">
        <v>25</v>
      </c>
      <c r="D10" s="361" t="s">
        <v>481</v>
      </c>
      <c r="E10" s="362" t="s">
        <v>482</v>
      </c>
      <c r="F10" s="22" t="s">
        <v>489</v>
      </c>
      <c r="G10" s="210"/>
      <c r="H10" s="91"/>
      <c r="I10" s="98"/>
      <c r="J10" s="137"/>
      <c r="K10" s="137"/>
      <c r="L10" s="24" t="s">
        <v>118</v>
      </c>
      <c r="M10" s="247"/>
      <c r="N10" s="24" t="s">
        <v>102</v>
      </c>
      <c r="O10" s="136">
        <f t="shared" si="0"/>
        <v>0</v>
      </c>
      <c r="P10" s="91"/>
      <c r="Q10" s="91"/>
      <c r="R10" s="85"/>
      <c r="S10" s="353"/>
    </row>
    <row r="11" spans="1:19" s="3" customFormat="1" ht="14.5" customHeight="1">
      <c r="A11" s="24"/>
      <c r="B11" s="24"/>
      <c r="C11" s="360" t="s">
        <v>25</v>
      </c>
      <c r="D11" s="361" t="s">
        <v>481</v>
      </c>
      <c r="E11" s="362" t="s">
        <v>482</v>
      </c>
      <c r="F11" s="22" t="s">
        <v>490</v>
      </c>
      <c r="G11" s="210"/>
      <c r="H11" s="91"/>
      <c r="I11" s="98"/>
      <c r="J11" s="139"/>
      <c r="K11" s="140"/>
      <c r="L11" s="24" t="s">
        <v>118</v>
      </c>
      <c r="M11" s="248"/>
      <c r="N11" s="24" t="s">
        <v>102</v>
      </c>
      <c r="O11" s="136">
        <f t="shared" si="0"/>
        <v>0</v>
      </c>
      <c r="P11" s="91"/>
      <c r="Q11" s="91"/>
      <c r="R11" s="63" t="str">
        <f>_xlfn.XLOOKUP(C11&amp;D11&amp;E11&amp;F11,[1]报价模版!$X:$X,[1]报价模版!$Y:$Y,"",0)</f>
        <v/>
      </c>
    </row>
    <row r="12" spans="1:19" s="3" customFormat="1" ht="14.5" customHeight="1">
      <c r="A12" s="24"/>
      <c r="B12" s="24"/>
      <c r="C12" s="360" t="s">
        <v>25</v>
      </c>
      <c r="D12" s="361" t="s">
        <v>481</v>
      </c>
      <c r="E12" s="362" t="s">
        <v>482</v>
      </c>
      <c r="F12" s="22" t="s">
        <v>491</v>
      </c>
      <c r="G12" s="210"/>
      <c r="H12" s="91"/>
      <c r="I12" s="98"/>
      <c r="J12" s="139"/>
      <c r="K12" s="140"/>
      <c r="L12" s="24" t="s">
        <v>118</v>
      </c>
      <c r="M12" s="248"/>
      <c r="N12" s="24" t="s">
        <v>102</v>
      </c>
      <c r="O12" s="136">
        <f t="shared" si="0"/>
        <v>0</v>
      </c>
      <c r="P12" s="91"/>
      <c r="Q12" s="91"/>
      <c r="R12" s="63" t="str">
        <f>_xlfn.XLOOKUP(C12&amp;D12&amp;E12&amp;F12,[1]报价模版!$X:$X,[1]报价模版!$Y:$Y,"",0)</f>
        <v/>
      </c>
    </row>
    <row r="13" spans="1:19" s="3" customFormat="1" ht="14.5" customHeight="1">
      <c r="A13" s="24"/>
      <c r="B13" s="24"/>
      <c r="C13" s="360" t="s">
        <v>25</v>
      </c>
      <c r="D13" s="361" t="s">
        <v>481</v>
      </c>
      <c r="E13" s="362" t="s">
        <v>482</v>
      </c>
      <c r="F13" s="22" t="s">
        <v>492</v>
      </c>
      <c r="G13" s="210"/>
      <c r="H13" s="91"/>
      <c r="I13" s="98"/>
      <c r="J13" s="139"/>
      <c r="K13" s="140"/>
      <c r="L13" s="24" t="s">
        <v>118</v>
      </c>
      <c r="M13" s="248"/>
      <c r="N13" s="24" t="s">
        <v>102</v>
      </c>
      <c r="O13" s="136">
        <f t="shared" si="0"/>
        <v>0</v>
      </c>
      <c r="P13" s="91"/>
      <c r="Q13" s="91"/>
      <c r="R13" s="63" t="str">
        <f>_xlfn.XLOOKUP(C13&amp;D13&amp;E13&amp;F13,[1]报价模版!$X:$X,[1]报价模版!$Y:$Y,"",0)</f>
        <v/>
      </c>
    </row>
    <row r="14" spans="1:19" s="3" customFormat="1" ht="14.5" customHeight="1">
      <c r="A14" s="24"/>
      <c r="B14" s="24"/>
      <c r="C14" s="360" t="s">
        <v>25</v>
      </c>
      <c r="D14" s="361" t="s">
        <v>481</v>
      </c>
      <c r="E14" s="362" t="s">
        <v>482</v>
      </c>
      <c r="F14" s="22" t="s">
        <v>493</v>
      </c>
      <c r="G14" s="210"/>
      <c r="H14" s="91"/>
      <c r="I14" s="98"/>
      <c r="J14" s="139"/>
      <c r="K14" s="140"/>
      <c r="L14" s="24" t="s">
        <v>118</v>
      </c>
      <c r="M14" s="248"/>
      <c r="N14" s="24" t="s">
        <v>102</v>
      </c>
      <c r="O14" s="136">
        <f t="shared" si="0"/>
        <v>0</v>
      </c>
      <c r="P14" s="91"/>
      <c r="Q14" s="91"/>
      <c r="R14" s="63" t="str">
        <f>_xlfn.XLOOKUP(C14&amp;D14&amp;E14&amp;F14,[1]报价模版!$X:$X,[1]报价模版!$Y:$Y,"",0)</f>
        <v/>
      </c>
    </row>
    <row r="15" spans="1:19" s="3" customFormat="1" ht="14.5" customHeight="1">
      <c r="A15" s="24"/>
      <c r="B15" s="24"/>
      <c r="C15" s="360" t="s">
        <v>25</v>
      </c>
      <c r="D15" s="361" t="s">
        <v>481</v>
      </c>
      <c r="E15" s="362" t="s">
        <v>482</v>
      </c>
      <c r="F15" s="22" t="s">
        <v>494</v>
      </c>
      <c r="G15" s="210"/>
      <c r="H15" s="91"/>
      <c r="I15" s="98"/>
      <c r="J15" s="139"/>
      <c r="K15" s="140"/>
      <c r="L15" s="24" t="s">
        <v>118</v>
      </c>
      <c r="M15" s="248"/>
      <c r="N15" s="24" t="s">
        <v>102</v>
      </c>
      <c r="O15" s="136">
        <f t="shared" si="0"/>
        <v>0</v>
      </c>
      <c r="P15" s="91"/>
      <c r="Q15" s="91"/>
      <c r="R15" s="63" t="str">
        <f>_xlfn.XLOOKUP(C15&amp;D15&amp;E15&amp;F15,[1]报价模版!$X:$X,[1]报价模版!$Y:$Y,"",0)</f>
        <v/>
      </c>
    </row>
    <row r="16" spans="1:19" s="3" customFormat="1" ht="14.5" customHeight="1">
      <c r="A16" s="24"/>
      <c r="B16" s="24"/>
      <c r="C16" s="360" t="s">
        <v>25</v>
      </c>
      <c r="D16" s="361" t="s">
        <v>481</v>
      </c>
      <c r="E16" s="362" t="s">
        <v>482</v>
      </c>
      <c r="F16" s="22" t="s">
        <v>495</v>
      </c>
      <c r="G16" s="210"/>
      <c r="H16" s="91"/>
      <c r="I16" s="98"/>
      <c r="J16" s="137"/>
      <c r="K16" s="137"/>
      <c r="L16" s="24" t="s">
        <v>118</v>
      </c>
      <c r="M16" s="247"/>
      <c r="N16" s="24" t="s">
        <v>102</v>
      </c>
      <c r="O16" s="136">
        <f t="shared" si="0"/>
        <v>0</v>
      </c>
      <c r="P16" s="91"/>
      <c r="Q16" s="91"/>
      <c r="R16" s="85"/>
      <c r="S16" s="353"/>
    </row>
    <row r="17" spans="1:19" s="3" customFormat="1" ht="14.5" customHeight="1">
      <c r="A17" s="24"/>
      <c r="B17" s="24"/>
      <c r="C17" s="360" t="s">
        <v>25</v>
      </c>
      <c r="D17" s="361" t="s">
        <v>481</v>
      </c>
      <c r="E17" s="362" t="s">
        <v>482</v>
      </c>
      <c r="F17" s="22" t="s">
        <v>496</v>
      </c>
      <c r="G17" s="210"/>
      <c r="H17" s="91"/>
      <c r="I17" s="98"/>
      <c r="J17" s="139"/>
      <c r="K17" s="140"/>
      <c r="L17" s="24" t="s">
        <v>118</v>
      </c>
      <c r="M17" s="248"/>
      <c r="N17" s="24" t="s">
        <v>102</v>
      </c>
      <c r="O17" s="136">
        <f t="shared" si="0"/>
        <v>0</v>
      </c>
      <c r="P17" s="91"/>
      <c r="Q17" s="91"/>
      <c r="R17" s="63" t="str">
        <f>_xlfn.XLOOKUP(C17&amp;D17&amp;E17&amp;F17,[1]报价模版!$X:$X,[1]报价模版!$Y:$Y,"",0)</f>
        <v/>
      </c>
    </row>
    <row r="18" spans="1:19" s="3" customFormat="1" ht="14.5" customHeight="1">
      <c r="A18" s="24"/>
      <c r="B18" s="24"/>
      <c r="C18" s="360" t="s">
        <v>25</v>
      </c>
      <c r="D18" s="361" t="s">
        <v>481</v>
      </c>
      <c r="E18" s="362" t="s">
        <v>482</v>
      </c>
      <c r="F18" s="22" t="s">
        <v>497</v>
      </c>
      <c r="G18" s="210"/>
      <c r="H18" s="91"/>
      <c r="I18" s="98"/>
      <c r="J18" s="139"/>
      <c r="K18" s="140"/>
      <c r="L18" s="24" t="s">
        <v>118</v>
      </c>
      <c r="M18" s="248"/>
      <c r="N18" s="24" t="s">
        <v>102</v>
      </c>
      <c r="O18" s="136">
        <f t="shared" si="0"/>
        <v>0</v>
      </c>
      <c r="P18" s="91"/>
      <c r="Q18" s="91"/>
      <c r="R18" s="63" t="str">
        <f>_xlfn.XLOOKUP(C18&amp;D18&amp;E18&amp;F18,[1]报价模版!$X:$X,[1]报价模版!$Y:$Y,"",0)</f>
        <v/>
      </c>
    </row>
    <row r="19" spans="1:19" s="3" customFormat="1" ht="14.5" customHeight="1">
      <c r="A19" s="24"/>
      <c r="B19" s="24"/>
      <c r="C19" s="360" t="s">
        <v>25</v>
      </c>
      <c r="D19" s="361" t="s">
        <v>481</v>
      </c>
      <c r="E19" s="362" t="s">
        <v>482</v>
      </c>
      <c r="F19" s="22" t="s">
        <v>498</v>
      </c>
      <c r="G19" s="210"/>
      <c r="H19" s="91"/>
      <c r="I19" s="98"/>
      <c r="J19" s="139"/>
      <c r="K19" s="140"/>
      <c r="L19" s="249" t="s">
        <v>118</v>
      </c>
      <c r="M19" s="248"/>
      <c r="N19" s="24" t="s">
        <v>102</v>
      </c>
      <c r="O19" s="136">
        <f t="shared" si="0"/>
        <v>0</v>
      </c>
      <c r="P19" s="91"/>
      <c r="Q19" s="91"/>
      <c r="R19" s="63" t="str">
        <f>_xlfn.XLOOKUP(C19&amp;D19&amp;E19&amp;F19,[1]报价模版!$X:$X,[1]报价模版!$Y:$Y,"",0)</f>
        <v/>
      </c>
    </row>
    <row r="20" spans="1:19" s="3" customFormat="1" ht="14.5" customHeight="1">
      <c r="A20" s="24"/>
      <c r="B20" s="24"/>
      <c r="C20" s="360" t="s">
        <v>25</v>
      </c>
      <c r="D20" s="361" t="s">
        <v>481</v>
      </c>
      <c r="E20" s="362" t="s">
        <v>482</v>
      </c>
      <c r="F20" s="361" t="s">
        <v>499</v>
      </c>
      <c r="G20" s="210"/>
      <c r="H20" s="91"/>
      <c r="I20" s="98"/>
      <c r="J20" s="139"/>
      <c r="K20" s="140"/>
      <c r="L20" s="249" t="s">
        <v>118</v>
      </c>
      <c r="M20" s="248"/>
      <c r="N20" s="24" t="s">
        <v>102</v>
      </c>
      <c r="O20" s="136">
        <f t="shared" si="0"/>
        <v>0</v>
      </c>
      <c r="P20" s="91"/>
      <c r="Q20" s="91"/>
      <c r="R20" s="63" t="str">
        <f>_xlfn.XLOOKUP(C20&amp;D20&amp;E20&amp;F20,[1]报价模版!$X:$X,[1]报价模版!$Y:$Y,"",0)</f>
        <v/>
      </c>
    </row>
    <row r="21" spans="1:19" s="3" customFormat="1" ht="14.5" customHeight="1">
      <c r="A21" s="24"/>
      <c r="B21" s="24"/>
      <c r="C21" s="360" t="s">
        <v>25</v>
      </c>
      <c r="D21" s="361" t="s">
        <v>481</v>
      </c>
      <c r="E21" s="362" t="s">
        <v>500</v>
      </c>
      <c r="F21" s="22" t="s">
        <v>501</v>
      </c>
      <c r="G21" s="210"/>
      <c r="H21" s="91"/>
      <c r="I21" s="98"/>
      <c r="J21" s="139"/>
      <c r="K21" s="140"/>
      <c r="L21" s="24" t="s">
        <v>502</v>
      </c>
      <c r="M21" s="248"/>
      <c r="N21" s="24" t="s">
        <v>102</v>
      </c>
      <c r="O21" s="136">
        <f t="shared" si="0"/>
        <v>0</v>
      </c>
      <c r="P21" s="91"/>
      <c r="Q21" s="91"/>
      <c r="R21" s="63" t="str">
        <f>_xlfn.XLOOKUP(C21&amp;D21&amp;E21&amp;F21,[1]报价模版!$X:$X,[1]报价模版!$Y:$Y,"",0)</f>
        <v/>
      </c>
    </row>
    <row r="22" spans="1:19" s="3" customFormat="1" ht="14.5" customHeight="1">
      <c r="A22" s="24"/>
      <c r="B22" s="24"/>
      <c r="C22" s="360" t="s">
        <v>25</v>
      </c>
      <c r="D22" s="361" t="s">
        <v>481</v>
      </c>
      <c r="E22" s="362" t="s">
        <v>500</v>
      </c>
      <c r="F22" s="22" t="s">
        <v>503</v>
      </c>
      <c r="G22" s="210"/>
      <c r="H22" s="91"/>
      <c r="I22" s="98"/>
      <c r="J22" s="139"/>
      <c r="K22" s="140"/>
      <c r="L22" s="24" t="s">
        <v>502</v>
      </c>
      <c r="M22" s="248"/>
      <c r="N22" s="24" t="s">
        <v>102</v>
      </c>
      <c r="O22" s="136">
        <f t="shared" si="0"/>
        <v>0</v>
      </c>
      <c r="P22" s="91"/>
      <c r="Q22" s="91"/>
      <c r="R22" s="63" t="str">
        <f>_xlfn.XLOOKUP(C22&amp;D22&amp;E22&amp;F22,[1]报价模版!$X:$X,[1]报价模版!$Y:$Y,"",0)</f>
        <v/>
      </c>
    </row>
    <row r="23" spans="1:19" s="3" customFormat="1" ht="14.5" customHeight="1">
      <c r="A23" s="24"/>
      <c r="B23" s="24"/>
      <c r="C23" s="360" t="s">
        <v>25</v>
      </c>
      <c r="D23" s="361" t="s">
        <v>481</v>
      </c>
      <c r="E23" s="362" t="s">
        <v>500</v>
      </c>
      <c r="F23" s="22" t="s">
        <v>504</v>
      </c>
      <c r="G23" s="210"/>
      <c r="H23" s="91"/>
      <c r="I23" s="98"/>
      <c r="J23" s="139"/>
      <c r="K23" s="140"/>
      <c r="L23" s="24" t="s">
        <v>502</v>
      </c>
      <c r="M23" s="248"/>
      <c r="N23" s="24" t="s">
        <v>102</v>
      </c>
      <c r="O23" s="136">
        <f t="shared" si="0"/>
        <v>0</v>
      </c>
      <c r="P23" s="91"/>
      <c r="Q23" s="91"/>
      <c r="R23" s="63" t="str">
        <f>_xlfn.XLOOKUP(C23&amp;D23&amp;E23&amp;F23,[1]报价模版!$X:$X,[1]报价模版!$Y:$Y,"",0)</f>
        <v/>
      </c>
    </row>
    <row r="24" spans="1:19" s="3" customFormat="1" ht="14.5" customHeight="1">
      <c r="A24" s="24"/>
      <c r="B24" s="24"/>
      <c r="C24" s="360" t="s">
        <v>25</v>
      </c>
      <c r="D24" s="361" t="s">
        <v>481</v>
      </c>
      <c r="E24" s="362" t="s">
        <v>500</v>
      </c>
      <c r="F24" s="22" t="s">
        <v>505</v>
      </c>
      <c r="G24" s="210"/>
      <c r="H24" s="91"/>
      <c r="I24" s="98"/>
      <c r="J24" s="139"/>
      <c r="K24" s="140"/>
      <c r="L24" s="24" t="s">
        <v>502</v>
      </c>
      <c r="M24" s="248"/>
      <c r="N24" s="24" t="s">
        <v>102</v>
      </c>
      <c r="O24" s="136">
        <f t="shared" si="0"/>
        <v>0</v>
      </c>
      <c r="P24" s="91"/>
      <c r="Q24" s="91"/>
      <c r="R24" s="63" t="str">
        <f>_xlfn.XLOOKUP(C24&amp;D24&amp;E24&amp;F24,[1]报价模版!$X:$X,[1]报价模版!$Y:$Y,"",0)</f>
        <v/>
      </c>
    </row>
    <row r="25" spans="1:19" s="3" customFormat="1" ht="14.5" customHeight="1">
      <c r="A25" s="24"/>
      <c r="B25" s="24"/>
      <c r="C25" s="360" t="s">
        <v>25</v>
      </c>
      <c r="D25" s="361" t="s">
        <v>481</v>
      </c>
      <c r="E25" s="362" t="s">
        <v>500</v>
      </c>
      <c r="F25" s="22" t="s">
        <v>506</v>
      </c>
      <c r="G25" s="210"/>
      <c r="H25" s="91"/>
      <c r="I25" s="98"/>
      <c r="J25" s="137"/>
      <c r="K25" s="137"/>
      <c r="L25" s="24" t="s">
        <v>502</v>
      </c>
      <c r="M25" s="247"/>
      <c r="N25" s="24" t="s">
        <v>102</v>
      </c>
      <c r="O25" s="136">
        <f t="shared" si="0"/>
        <v>0</v>
      </c>
      <c r="P25" s="91"/>
      <c r="Q25" s="91"/>
      <c r="R25" s="85"/>
      <c r="S25" s="353"/>
    </row>
    <row r="26" spans="1:19" s="3" customFormat="1" ht="14.5" customHeight="1">
      <c r="A26" s="24"/>
      <c r="B26" s="24"/>
      <c r="C26" s="360" t="s">
        <v>25</v>
      </c>
      <c r="D26" s="361" t="s">
        <v>481</v>
      </c>
      <c r="E26" s="362" t="s">
        <v>500</v>
      </c>
      <c r="F26" s="22" t="s">
        <v>507</v>
      </c>
      <c r="G26" s="210"/>
      <c r="H26" s="91"/>
      <c r="I26" s="98"/>
      <c r="J26" s="139"/>
      <c r="K26" s="140"/>
      <c r="L26" s="24" t="s">
        <v>502</v>
      </c>
      <c r="M26" s="248"/>
      <c r="N26" s="24" t="s">
        <v>102</v>
      </c>
      <c r="O26" s="136">
        <f t="shared" si="0"/>
        <v>0</v>
      </c>
      <c r="P26" s="91"/>
      <c r="Q26" s="91"/>
      <c r="R26" s="63" t="str">
        <f>_xlfn.XLOOKUP(C26&amp;D26&amp;E26&amp;F26,[1]报价模版!$X:$X,[1]报价模版!$Y:$Y,"",0)</f>
        <v/>
      </c>
    </row>
    <row r="27" spans="1:19" s="3" customFormat="1" ht="14.5" customHeight="1">
      <c r="A27" s="24"/>
      <c r="B27" s="24"/>
      <c r="C27" s="360" t="s">
        <v>25</v>
      </c>
      <c r="D27" s="361" t="s">
        <v>481</v>
      </c>
      <c r="E27" s="362" t="s">
        <v>500</v>
      </c>
      <c r="F27" s="22" t="s">
        <v>508</v>
      </c>
      <c r="G27" s="210"/>
      <c r="H27" s="91"/>
      <c r="I27" s="98"/>
      <c r="J27" s="139"/>
      <c r="K27" s="140"/>
      <c r="L27" s="24" t="s">
        <v>502</v>
      </c>
      <c r="M27" s="248"/>
      <c r="N27" s="24" t="s">
        <v>102</v>
      </c>
      <c r="O27" s="136">
        <f t="shared" si="0"/>
        <v>0</v>
      </c>
      <c r="P27" s="91"/>
      <c r="Q27" s="91"/>
      <c r="R27" s="63" t="str">
        <f>_xlfn.XLOOKUP(C27&amp;D27&amp;E27&amp;F27,[1]报价模版!$X:$X,[1]报价模版!$Y:$Y,"",0)</f>
        <v/>
      </c>
    </row>
    <row r="28" spans="1:19" s="3" customFormat="1" ht="14.5" customHeight="1">
      <c r="A28" s="24"/>
      <c r="B28" s="24"/>
      <c r="C28" s="360" t="s">
        <v>25</v>
      </c>
      <c r="D28" s="361" t="s">
        <v>481</v>
      </c>
      <c r="E28" s="362" t="s">
        <v>500</v>
      </c>
      <c r="F28" s="22" t="s">
        <v>509</v>
      </c>
      <c r="G28" s="210"/>
      <c r="H28" s="91"/>
      <c r="I28" s="98"/>
      <c r="J28" s="139"/>
      <c r="K28" s="140"/>
      <c r="L28" s="24" t="s">
        <v>502</v>
      </c>
      <c r="M28" s="248"/>
      <c r="N28" s="24" t="s">
        <v>102</v>
      </c>
      <c r="O28" s="136">
        <f t="shared" si="0"/>
        <v>0</v>
      </c>
      <c r="P28" s="91"/>
      <c r="Q28" s="91"/>
      <c r="R28" s="63" t="str">
        <f>_xlfn.XLOOKUP(C28&amp;D28&amp;E28&amp;F28,[1]报价模版!$X:$X,[1]报价模版!$Y:$Y,"",0)</f>
        <v/>
      </c>
    </row>
    <row r="29" spans="1:19" s="3" customFormat="1" ht="14.5" customHeight="1">
      <c r="A29" s="24"/>
      <c r="B29" s="24"/>
      <c r="C29" s="360" t="s">
        <v>25</v>
      </c>
      <c r="D29" s="361" t="s">
        <v>481</v>
      </c>
      <c r="E29" s="362" t="s">
        <v>500</v>
      </c>
      <c r="F29" s="22" t="s">
        <v>510</v>
      </c>
      <c r="G29" s="210"/>
      <c r="H29" s="91"/>
      <c r="I29" s="98"/>
      <c r="J29" s="139"/>
      <c r="K29" s="140"/>
      <c r="L29" s="24" t="s">
        <v>502</v>
      </c>
      <c r="M29" s="248"/>
      <c r="N29" s="24" t="s">
        <v>102</v>
      </c>
      <c r="O29" s="136">
        <f t="shared" si="0"/>
        <v>0</v>
      </c>
      <c r="P29" s="91"/>
      <c r="Q29" s="91"/>
      <c r="R29" s="63" t="str">
        <f>_xlfn.XLOOKUP(C29&amp;D29&amp;E29&amp;F29,[1]报价模版!$X:$X,[1]报价模版!$Y:$Y,"",0)</f>
        <v/>
      </c>
    </row>
    <row r="30" spans="1:19" s="3" customFormat="1" ht="14.5" customHeight="1">
      <c r="A30" s="24"/>
      <c r="B30" s="24"/>
      <c r="C30" s="360" t="s">
        <v>25</v>
      </c>
      <c r="D30" s="361" t="s">
        <v>481</v>
      </c>
      <c r="E30" s="362" t="s">
        <v>500</v>
      </c>
      <c r="F30" s="22" t="s">
        <v>511</v>
      </c>
      <c r="G30" s="210"/>
      <c r="H30" s="91"/>
      <c r="I30" s="98"/>
      <c r="J30" s="139"/>
      <c r="K30" s="140"/>
      <c r="L30" s="24" t="s">
        <v>502</v>
      </c>
      <c r="M30" s="248"/>
      <c r="N30" s="24" t="s">
        <v>102</v>
      </c>
      <c r="O30" s="136">
        <f t="shared" si="0"/>
        <v>0</v>
      </c>
      <c r="P30" s="91"/>
      <c r="Q30" s="91"/>
      <c r="R30" s="63" t="str">
        <f>_xlfn.XLOOKUP(C30&amp;D30&amp;E30&amp;F30,[1]报价模版!$X:$X,[1]报价模版!$Y:$Y,"",0)</f>
        <v/>
      </c>
    </row>
    <row r="31" spans="1:19" s="3" customFormat="1" ht="14.5" customHeight="1">
      <c r="A31" s="24"/>
      <c r="B31" s="24"/>
      <c r="C31" s="360" t="s">
        <v>25</v>
      </c>
      <c r="D31" s="361" t="s">
        <v>481</v>
      </c>
      <c r="E31" s="362" t="s">
        <v>500</v>
      </c>
      <c r="F31" s="22" t="s">
        <v>512</v>
      </c>
      <c r="G31" s="210"/>
      <c r="H31" s="91"/>
      <c r="I31" s="98"/>
      <c r="J31" s="139"/>
      <c r="K31" s="140"/>
      <c r="L31" s="24" t="s">
        <v>502</v>
      </c>
      <c r="M31" s="248"/>
      <c r="N31" s="24" t="s">
        <v>102</v>
      </c>
      <c r="O31" s="136">
        <f t="shared" si="0"/>
        <v>0</v>
      </c>
      <c r="P31" s="91"/>
      <c r="Q31" s="91"/>
      <c r="R31" s="63" t="str">
        <f>_xlfn.XLOOKUP(C31&amp;D31&amp;E31&amp;F31,[1]报价模版!$X:$X,[1]报价模版!$Y:$Y,"",0)</f>
        <v/>
      </c>
    </row>
    <row r="32" spans="1:19" s="3" customFormat="1" ht="14.5" customHeight="1">
      <c r="A32" s="24"/>
      <c r="B32" s="24"/>
      <c r="C32" s="360" t="s">
        <v>25</v>
      </c>
      <c r="D32" s="361" t="s">
        <v>481</v>
      </c>
      <c r="E32" s="362" t="s">
        <v>500</v>
      </c>
      <c r="F32" s="22" t="s">
        <v>513</v>
      </c>
      <c r="G32" s="210"/>
      <c r="H32" s="91"/>
      <c r="I32" s="98"/>
      <c r="J32" s="139"/>
      <c r="K32" s="140"/>
      <c r="L32" s="24" t="s">
        <v>502</v>
      </c>
      <c r="M32" s="248"/>
      <c r="N32" s="24" t="s">
        <v>102</v>
      </c>
      <c r="O32" s="136">
        <f t="shared" si="0"/>
        <v>0</v>
      </c>
      <c r="P32" s="91"/>
      <c r="Q32" s="91"/>
      <c r="R32" s="63" t="str">
        <f>_xlfn.XLOOKUP(C32&amp;D32&amp;E32&amp;F32,[1]报价模版!$X:$X,[1]报价模版!$Y:$Y,"",0)</f>
        <v/>
      </c>
    </row>
    <row r="33" spans="1:18" s="3" customFormat="1" ht="14.5" customHeight="1">
      <c r="A33" s="24"/>
      <c r="B33" s="24"/>
      <c r="C33" s="360" t="s">
        <v>25</v>
      </c>
      <c r="D33" s="361" t="s">
        <v>481</v>
      </c>
      <c r="E33" s="362" t="s">
        <v>500</v>
      </c>
      <c r="F33" s="22" t="s">
        <v>514</v>
      </c>
      <c r="G33" s="210"/>
      <c r="H33" s="91"/>
      <c r="I33" s="98"/>
      <c r="J33" s="139"/>
      <c r="K33" s="140"/>
      <c r="L33" s="24" t="s">
        <v>502</v>
      </c>
      <c r="M33" s="248"/>
      <c r="N33" s="24" t="s">
        <v>102</v>
      </c>
      <c r="O33" s="136">
        <f t="shared" si="0"/>
        <v>0</v>
      </c>
      <c r="P33" s="91"/>
      <c r="Q33" s="91"/>
      <c r="R33" s="63" t="str">
        <f>_xlfn.XLOOKUP(C33&amp;D33&amp;E33&amp;F33,[1]报价模版!$X:$X,[1]报价模版!$Y:$Y,"",0)</f>
        <v/>
      </c>
    </row>
    <row r="34" spans="1:18" s="3" customFormat="1" ht="14.5" customHeight="1">
      <c r="A34" s="24"/>
      <c r="B34" s="24"/>
      <c r="C34" s="360" t="s">
        <v>25</v>
      </c>
      <c r="D34" s="361" t="s">
        <v>481</v>
      </c>
      <c r="E34" s="362" t="s">
        <v>500</v>
      </c>
      <c r="F34" s="22" t="s">
        <v>515</v>
      </c>
      <c r="G34" s="210"/>
      <c r="H34" s="91"/>
      <c r="I34" s="98"/>
      <c r="J34" s="139"/>
      <c r="K34" s="140"/>
      <c r="L34" s="24" t="s">
        <v>502</v>
      </c>
      <c r="M34" s="248"/>
      <c r="N34" s="24" t="s">
        <v>102</v>
      </c>
      <c r="O34" s="136">
        <f t="shared" si="0"/>
        <v>0</v>
      </c>
      <c r="P34" s="91"/>
      <c r="Q34" s="91"/>
      <c r="R34" s="63" t="str">
        <f>_xlfn.XLOOKUP(C34&amp;D34&amp;E34&amp;F34,[1]报价模版!$X:$X,[1]报价模版!$Y:$Y,"",0)</f>
        <v/>
      </c>
    </row>
    <row r="35" spans="1:18" s="3" customFormat="1" ht="14.5" customHeight="1">
      <c r="A35" s="24"/>
      <c r="B35" s="24"/>
      <c r="C35" s="360" t="s">
        <v>25</v>
      </c>
      <c r="D35" s="361" t="s">
        <v>481</v>
      </c>
      <c r="E35" s="362" t="s">
        <v>500</v>
      </c>
      <c r="F35" s="22" t="s">
        <v>516</v>
      </c>
      <c r="G35" s="210"/>
      <c r="H35" s="91"/>
      <c r="I35" s="98"/>
      <c r="J35" s="139"/>
      <c r="K35" s="140"/>
      <c r="L35" s="24" t="s">
        <v>502</v>
      </c>
      <c r="M35" s="248"/>
      <c r="N35" s="24" t="s">
        <v>102</v>
      </c>
      <c r="O35" s="136">
        <f t="shared" si="0"/>
        <v>0</v>
      </c>
      <c r="P35" s="91"/>
      <c r="Q35" s="91"/>
      <c r="R35" s="63" t="str">
        <f>_xlfn.XLOOKUP(C35&amp;D35&amp;E35&amp;F35,[1]报价模版!$X:$X,[1]报价模版!$Y:$Y,"",0)</f>
        <v/>
      </c>
    </row>
    <row r="36" spans="1:18" s="3" customFormat="1" ht="14.5" customHeight="1">
      <c r="A36" s="24"/>
      <c r="B36" s="24"/>
      <c r="C36" s="360" t="s">
        <v>25</v>
      </c>
      <c r="D36" s="361" t="s">
        <v>481</v>
      </c>
      <c r="E36" s="362" t="s">
        <v>500</v>
      </c>
      <c r="F36" s="22" t="s">
        <v>517</v>
      </c>
      <c r="G36" s="210"/>
      <c r="H36" s="91"/>
      <c r="I36" s="98"/>
      <c r="J36" s="139"/>
      <c r="K36" s="140"/>
      <c r="L36" s="24" t="s">
        <v>502</v>
      </c>
      <c r="M36" s="248"/>
      <c r="N36" s="24" t="s">
        <v>102</v>
      </c>
      <c r="O36" s="136">
        <f t="shared" si="0"/>
        <v>0</v>
      </c>
      <c r="P36" s="91"/>
      <c r="Q36" s="91"/>
      <c r="R36" s="63" t="str">
        <f>_xlfn.XLOOKUP(C36&amp;D36&amp;E36&amp;F36,[1]报价模版!$X:$X,[1]报价模版!$Y:$Y,"",0)</f>
        <v/>
      </c>
    </row>
    <row r="37" spans="1:18" s="3" customFormat="1" ht="14.5" customHeight="1">
      <c r="A37" s="24"/>
      <c r="B37" s="24"/>
      <c r="C37" s="360" t="s">
        <v>25</v>
      </c>
      <c r="D37" s="361" t="s">
        <v>481</v>
      </c>
      <c r="E37" s="362" t="s">
        <v>500</v>
      </c>
      <c r="F37" s="22" t="s">
        <v>518</v>
      </c>
      <c r="G37" s="210"/>
      <c r="H37" s="91"/>
      <c r="I37" s="98"/>
      <c r="J37" s="139"/>
      <c r="K37" s="140"/>
      <c r="L37" s="24" t="s">
        <v>502</v>
      </c>
      <c r="M37" s="248"/>
      <c r="N37" s="24" t="s">
        <v>102</v>
      </c>
      <c r="O37" s="136">
        <f t="shared" si="0"/>
        <v>0</v>
      </c>
      <c r="P37" s="91"/>
      <c r="Q37" s="91"/>
      <c r="R37" s="63" t="str">
        <f>_xlfn.XLOOKUP(C37&amp;D37&amp;E37&amp;F37,[1]报价模版!$X:$X,[1]报价模版!$Y:$Y,"",0)</f>
        <v/>
      </c>
    </row>
    <row r="38" spans="1:18" s="3" customFormat="1" ht="14.5" customHeight="1">
      <c r="A38" s="24"/>
      <c r="B38" s="24"/>
      <c r="C38" s="360" t="s">
        <v>25</v>
      </c>
      <c r="D38" s="361" t="s">
        <v>481</v>
      </c>
      <c r="E38" s="362" t="s">
        <v>500</v>
      </c>
      <c r="F38" s="22" t="s">
        <v>519</v>
      </c>
      <c r="G38" s="210"/>
      <c r="H38" s="91"/>
      <c r="I38" s="98"/>
      <c r="J38" s="139"/>
      <c r="K38" s="140"/>
      <c r="L38" s="24" t="s">
        <v>502</v>
      </c>
      <c r="M38" s="248"/>
      <c r="N38" s="24" t="s">
        <v>102</v>
      </c>
      <c r="O38" s="136">
        <f t="shared" si="0"/>
        <v>0</v>
      </c>
      <c r="P38" s="91"/>
      <c r="Q38" s="91"/>
      <c r="R38" s="63" t="str">
        <f>_xlfn.XLOOKUP(C38&amp;D38&amp;E38&amp;F38,[1]报价模版!$X:$X,[1]报价模版!$Y:$Y,"",0)</f>
        <v/>
      </c>
    </row>
    <row r="39" spans="1:18" s="3" customFormat="1" ht="14.5" customHeight="1">
      <c r="A39" s="24"/>
      <c r="B39" s="24"/>
      <c r="C39" s="360" t="s">
        <v>25</v>
      </c>
      <c r="D39" s="361" t="s">
        <v>481</v>
      </c>
      <c r="E39" s="362" t="s">
        <v>500</v>
      </c>
      <c r="F39" s="22" t="s">
        <v>520</v>
      </c>
      <c r="G39" s="210"/>
      <c r="H39" s="91"/>
      <c r="I39" s="98"/>
      <c r="J39" s="139"/>
      <c r="K39" s="140"/>
      <c r="L39" s="24" t="s">
        <v>502</v>
      </c>
      <c r="M39" s="248"/>
      <c r="N39" s="24" t="s">
        <v>102</v>
      </c>
      <c r="O39" s="136">
        <f t="shared" si="0"/>
        <v>0</v>
      </c>
      <c r="P39" s="91"/>
      <c r="Q39" s="91"/>
      <c r="R39" s="63" t="str">
        <f>_xlfn.XLOOKUP(C39&amp;D39&amp;E39&amp;F39,[1]报价模版!$X:$X,[1]报价模版!$Y:$Y,"",0)</f>
        <v/>
      </c>
    </row>
    <row r="40" spans="1:18" s="3" customFormat="1" ht="14.5" customHeight="1">
      <c r="A40" s="24"/>
      <c r="B40" s="24"/>
      <c r="C40" s="360" t="s">
        <v>25</v>
      </c>
      <c r="D40" s="361" t="s">
        <v>481</v>
      </c>
      <c r="E40" s="362" t="s">
        <v>500</v>
      </c>
      <c r="F40" s="22" t="s">
        <v>521</v>
      </c>
      <c r="G40" s="210"/>
      <c r="H40" s="91"/>
      <c r="I40" s="98"/>
      <c r="J40" s="139"/>
      <c r="K40" s="140"/>
      <c r="L40" s="24" t="s">
        <v>502</v>
      </c>
      <c r="M40" s="248"/>
      <c r="N40" s="24" t="s">
        <v>102</v>
      </c>
      <c r="O40" s="136">
        <f t="shared" si="0"/>
        <v>0</v>
      </c>
      <c r="P40" s="91"/>
      <c r="Q40" s="91"/>
      <c r="R40" s="63" t="str">
        <f>_xlfn.XLOOKUP(C40&amp;D40&amp;E40&amp;F40,[1]报价模版!$X:$X,[1]报价模版!$Y:$Y,"",0)</f>
        <v/>
      </c>
    </row>
    <row r="41" spans="1:18" s="3" customFormat="1" ht="14.5" customHeight="1">
      <c r="A41" s="24"/>
      <c r="B41" s="24"/>
      <c r="C41" s="360" t="s">
        <v>25</v>
      </c>
      <c r="D41" s="361" t="s">
        <v>481</v>
      </c>
      <c r="E41" s="362" t="s">
        <v>500</v>
      </c>
      <c r="F41" s="22" t="s">
        <v>522</v>
      </c>
      <c r="G41" s="210"/>
      <c r="H41" s="91"/>
      <c r="I41" s="98"/>
      <c r="J41" s="139"/>
      <c r="K41" s="140"/>
      <c r="L41" s="24" t="s">
        <v>502</v>
      </c>
      <c r="M41" s="248"/>
      <c r="N41" s="24" t="s">
        <v>102</v>
      </c>
      <c r="O41" s="136">
        <f t="shared" si="0"/>
        <v>0</v>
      </c>
      <c r="P41" s="91"/>
      <c r="Q41" s="91"/>
      <c r="R41" s="63" t="str">
        <f>_xlfn.XLOOKUP(C41&amp;D41&amp;E41&amp;F41,[1]报价模版!$X:$X,[1]报价模版!$Y:$Y,"",0)</f>
        <v/>
      </c>
    </row>
    <row r="42" spans="1:18" s="3" customFormat="1" ht="14.5" customHeight="1">
      <c r="A42" s="24"/>
      <c r="B42" s="24"/>
      <c r="C42" s="360" t="s">
        <v>25</v>
      </c>
      <c r="D42" s="361" t="s">
        <v>481</v>
      </c>
      <c r="E42" s="362" t="s">
        <v>500</v>
      </c>
      <c r="F42" s="22" t="s">
        <v>523</v>
      </c>
      <c r="G42" s="210"/>
      <c r="H42" s="91"/>
      <c r="I42" s="98"/>
      <c r="J42" s="139"/>
      <c r="K42" s="140"/>
      <c r="L42" s="24" t="s">
        <v>502</v>
      </c>
      <c r="M42" s="248"/>
      <c r="N42" s="24" t="s">
        <v>102</v>
      </c>
      <c r="O42" s="136">
        <f t="shared" si="0"/>
        <v>0</v>
      </c>
      <c r="P42" s="91"/>
      <c r="Q42" s="91"/>
      <c r="R42" s="63" t="str">
        <f>_xlfn.XLOOKUP(C42&amp;D42&amp;E42&amp;F42,[1]报价模版!$X:$X,[1]报价模版!$Y:$Y,"",0)</f>
        <v/>
      </c>
    </row>
    <row r="43" spans="1:18" s="3" customFormat="1" ht="14.5" customHeight="1">
      <c r="A43" s="24"/>
      <c r="B43" s="24"/>
      <c r="C43" s="360" t="s">
        <v>25</v>
      </c>
      <c r="D43" s="361" t="s">
        <v>481</v>
      </c>
      <c r="E43" s="362" t="s">
        <v>500</v>
      </c>
      <c r="F43" s="22" t="s">
        <v>524</v>
      </c>
      <c r="G43" s="210"/>
      <c r="H43" s="91"/>
      <c r="I43" s="98"/>
      <c r="J43" s="139"/>
      <c r="K43" s="140"/>
      <c r="L43" s="24" t="s">
        <v>502</v>
      </c>
      <c r="M43" s="248"/>
      <c r="N43" s="24" t="s">
        <v>102</v>
      </c>
      <c r="O43" s="136">
        <f t="shared" si="0"/>
        <v>0</v>
      </c>
      <c r="P43" s="91"/>
      <c r="Q43" s="91"/>
      <c r="R43" s="63" t="str">
        <f>_xlfn.XLOOKUP(C43&amp;D43&amp;E43&amp;F43,[1]报价模版!$X:$X,[1]报价模版!$Y:$Y,"",0)</f>
        <v/>
      </c>
    </row>
    <row r="44" spans="1:18" s="3" customFormat="1" ht="14.5" customHeight="1">
      <c r="A44" s="24"/>
      <c r="B44" s="24"/>
      <c r="C44" s="360" t="s">
        <v>25</v>
      </c>
      <c r="D44" s="361" t="s">
        <v>481</v>
      </c>
      <c r="E44" s="362" t="s">
        <v>500</v>
      </c>
      <c r="F44" s="22" t="s">
        <v>525</v>
      </c>
      <c r="G44" s="210"/>
      <c r="H44" s="91"/>
      <c r="I44" s="98"/>
      <c r="J44" s="139"/>
      <c r="K44" s="140"/>
      <c r="L44" s="24" t="s">
        <v>502</v>
      </c>
      <c r="M44" s="248"/>
      <c r="N44" s="24" t="s">
        <v>102</v>
      </c>
      <c r="O44" s="136">
        <f t="shared" si="0"/>
        <v>0</v>
      </c>
      <c r="P44" s="91"/>
      <c r="Q44" s="91"/>
      <c r="R44" s="63" t="str">
        <f>_xlfn.XLOOKUP(C44&amp;D44&amp;E44&amp;F44,[1]报价模版!$X:$X,[1]报价模版!$Y:$Y,"",0)</f>
        <v/>
      </c>
    </row>
    <row r="45" spans="1:18" s="3" customFormat="1" ht="14.5" customHeight="1">
      <c r="A45" s="24"/>
      <c r="B45" s="24"/>
      <c r="C45" s="360" t="s">
        <v>25</v>
      </c>
      <c r="D45" s="361" t="s">
        <v>481</v>
      </c>
      <c r="E45" s="362" t="s">
        <v>500</v>
      </c>
      <c r="F45" s="22" t="s">
        <v>526</v>
      </c>
      <c r="G45" s="210"/>
      <c r="H45" s="91"/>
      <c r="I45" s="98"/>
      <c r="J45" s="139"/>
      <c r="K45" s="140"/>
      <c r="L45" s="24" t="s">
        <v>502</v>
      </c>
      <c r="M45" s="248"/>
      <c r="N45" s="24" t="s">
        <v>102</v>
      </c>
      <c r="O45" s="136">
        <f t="shared" si="0"/>
        <v>0</v>
      </c>
      <c r="P45" s="91"/>
      <c r="Q45" s="91"/>
      <c r="R45" s="63" t="str">
        <f>_xlfn.XLOOKUP(C45&amp;D45&amp;E45&amp;F45,[1]报价模版!$X:$X,[1]报价模版!$Y:$Y,"",0)</f>
        <v/>
      </c>
    </row>
    <row r="46" spans="1:18" s="3" customFormat="1" ht="14.5" customHeight="1">
      <c r="A46" s="24"/>
      <c r="B46" s="24"/>
      <c r="C46" s="360" t="s">
        <v>25</v>
      </c>
      <c r="D46" s="361" t="s">
        <v>481</v>
      </c>
      <c r="E46" s="362" t="s">
        <v>500</v>
      </c>
      <c r="F46" s="22" t="s">
        <v>527</v>
      </c>
      <c r="G46" s="210"/>
      <c r="H46" s="91"/>
      <c r="I46" s="98"/>
      <c r="J46" s="139"/>
      <c r="K46" s="140"/>
      <c r="L46" s="24" t="s">
        <v>391</v>
      </c>
      <c r="M46" s="248"/>
      <c r="N46" s="24" t="s">
        <v>102</v>
      </c>
      <c r="O46" s="136">
        <f t="shared" si="0"/>
        <v>0</v>
      </c>
      <c r="P46" s="91"/>
      <c r="Q46" s="91"/>
      <c r="R46" s="63" t="str">
        <f>_xlfn.XLOOKUP(C46&amp;D46&amp;E46&amp;F46,[1]报价模版!$X:$X,[1]报价模版!$Y:$Y,"",0)</f>
        <v/>
      </c>
    </row>
    <row r="47" spans="1:18" s="3" customFormat="1" ht="17">
      <c r="A47" s="24"/>
      <c r="B47" s="24"/>
      <c r="C47" s="360" t="s">
        <v>25</v>
      </c>
      <c r="D47" s="361" t="s">
        <v>481</v>
      </c>
      <c r="E47" s="362" t="s">
        <v>500</v>
      </c>
      <c r="F47" s="22" t="s">
        <v>528</v>
      </c>
      <c r="G47" s="210"/>
      <c r="H47" s="91"/>
      <c r="I47" s="98"/>
      <c r="J47" s="139"/>
      <c r="K47" s="140"/>
      <c r="L47" s="24" t="s">
        <v>391</v>
      </c>
      <c r="M47" s="248"/>
      <c r="N47" s="24" t="s">
        <v>102</v>
      </c>
      <c r="O47" s="136">
        <f t="shared" si="0"/>
        <v>0</v>
      </c>
      <c r="P47" s="91"/>
      <c r="Q47" s="91"/>
      <c r="R47" s="63" t="str">
        <f>_xlfn.XLOOKUP(C47&amp;D47&amp;E47&amp;F47,[1]报价模版!$X:$X,[1]报价模版!$Y:$Y,"",0)</f>
        <v/>
      </c>
    </row>
    <row r="48" spans="1:18" s="3" customFormat="1" ht="14.5" customHeight="1">
      <c r="A48" s="24"/>
      <c r="B48" s="24"/>
      <c r="C48" s="360" t="s">
        <v>25</v>
      </c>
      <c r="D48" s="361" t="s">
        <v>481</v>
      </c>
      <c r="E48" s="362" t="s">
        <v>529</v>
      </c>
      <c r="F48" s="22" t="s">
        <v>530</v>
      </c>
      <c r="G48" s="210"/>
      <c r="H48" s="91"/>
      <c r="I48" s="98"/>
      <c r="J48" s="139"/>
      <c r="K48" s="140"/>
      <c r="L48" s="24" t="s">
        <v>391</v>
      </c>
      <c r="M48" s="248"/>
      <c r="N48" s="24" t="s">
        <v>102</v>
      </c>
      <c r="O48" s="136">
        <f t="shared" si="0"/>
        <v>0</v>
      </c>
      <c r="P48" s="91"/>
      <c r="Q48" s="91"/>
      <c r="R48" s="63" t="str">
        <f>_xlfn.XLOOKUP(C48&amp;D48&amp;E48&amp;F48,[1]报价模版!$X:$X,[1]报价模版!$Y:$Y,"",0)</f>
        <v/>
      </c>
    </row>
    <row r="49" spans="1:19" s="3" customFormat="1" ht="14.5" customHeight="1">
      <c r="A49" s="24"/>
      <c r="B49" s="24"/>
      <c r="C49" s="360" t="s">
        <v>25</v>
      </c>
      <c r="D49" s="361" t="s">
        <v>481</v>
      </c>
      <c r="E49" s="362" t="s">
        <v>529</v>
      </c>
      <c r="F49" s="22" t="s">
        <v>531</v>
      </c>
      <c r="G49" s="210"/>
      <c r="H49" s="91"/>
      <c r="I49" s="98"/>
      <c r="J49" s="137"/>
      <c r="K49" s="137"/>
      <c r="L49" s="24" t="s">
        <v>391</v>
      </c>
      <c r="M49" s="247"/>
      <c r="N49" s="24" t="s">
        <v>102</v>
      </c>
      <c r="O49" s="136">
        <f t="shared" si="0"/>
        <v>0</v>
      </c>
      <c r="P49" s="91"/>
      <c r="Q49" s="91"/>
      <c r="R49" s="85"/>
      <c r="S49" s="353"/>
    </row>
    <row r="50" spans="1:19" s="3" customFormat="1" ht="14.5" customHeight="1">
      <c r="A50" s="24"/>
      <c r="B50" s="24"/>
      <c r="C50" s="360" t="s">
        <v>25</v>
      </c>
      <c r="D50" s="361" t="s">
        <v>481</v>
      </c>
      <c r="E50" s="362" t="s">
        <v>529</v>
      </c>
      <c r="F50" s="22" t="s">
        <v>532</v>
      </c>
      <c r="G50" s="210"/>
      <c r="H50" s="91"/>
      <c r="I50" s="98"/>
      <c r="J50" s="139"/>
      <c r="K50" s="140"/>
      <c r="L50" s="24" t="s">
        <v>391</v>
      </c>
      <c r="M50" s="248"/>
      <c r="N50" s="24" t="s">
        <v>102</v>
      </c>
      <c r="O50" s="136">
        <f t="shared" si="0"/>
        <v>0</v>
      </c>
      <c r="P50" s="91"/>
      <c r="Q50" s="91"/>
      <c r="R50" s="63" t="str">
        <f>_xlfn.XLOOKUP(C50&amp;D50&amp;E50&amp;F50,[1]报价模版!$X:$X,[1]报价模版!$Y:$Y,"",0)</f>
        <v/>
      </c>
    </row>
    <row r="51" spans="1:19" s="3" customFormat="1" ht="14.5" customHeight="1">
      <c r="A51" s="24"/>
      <c r="B51" s="24"/>
      <c r="C51" s="360" t="s">
        <v>25</v>
      </c>
      <c r="D51" s="361" t="s">
        <v>481</v>
      </c>
      <c r="E51" s="362" t="s">
        <v>529</v>
      </c>
      <c r="F51" s="22" t="s">
        <v>533</v>
      </c>
      <c r="G51" s="210"/>
      <c r="H51" s="91"/>
      <c r="I51" s="98"/>
      <c r="J51" s="139"/>
      <c r="K51" s="140"/>
      <c r="L51" s="24" t="s">
        <v>391</v>
      </c>
      <c r="M51" s="248"/>
      <c r="N51" s="24" t="s">
        <v>102</v>
      </c>
      <c r="O51" s="136">
        <f t="shared" si="0"/>
        <v>0</v>
      </c>
      <c r="P51" s="91"/>
      <c r="Q51" s="91"/>
      <c r="R51" s="63" t="str">
        <f>_xlfn.XLOOKUP(C51&amp;D51&amp;E51&amp;F51,[1]报价模版!$X:$X,[1]报价模版!$Y:$Y,"",0)</f>
        <v/>
      </c>
    </row>
    <row r="52" spans="1:19" s="3" customFormat="1" ht="14.5" customHeight="1">
      <c r="A52" s="24"/>
      <c r="B52" s="24"/>
      <c r="C52" s="360" t="s">
        <v>25</v>
      </c>
      <c r="D52" s="361" t="s">
        <v>481</v>
      </c>
      <c r="E52" s="362" t="s">
        <v>529</v>
      </c>
      <c r="F52" s="22" t="s">
        <v>534</v>
      </c>
      <c r="G52" s="210"/>
      <c r="H52" s="91"/>
      <c r="I52" s="98"/>
      <c r="J52" s="139"/>
      <c r="K52" s="140"/>
      <c r="L52" s="24" t="s">
        <v>391</v>
      </c>
      <c r="M52" s="248"/>
      <c r="N52" s="24" t="s">
        <v>102</v>
      </c>
      <c r="O52" s="136">
        <f t="shared" si="0"/>
        <v>0</v>
      </c>
      <c r="P52" s="91"/>
      <c r="Q52" s="91"/>
      <c r="R52" s="63" t="str">
        <f>_xlfn.XLOOKUP(C52&amp;D52&amp;E52&amp;F52,[1]报价模版!$X:$X,[1]报价模版!$Y:$Y,"",0)</f>
        <v/>
      </c>
    </row>
    <row r="53" spans="1:19" s="3" customFormat="1" ht="14.5" customHeight="1">
      <c r="A53" s="24"/>
      <c r="B53" s="24"/>
      <c r="C53" s="360" t="s">
        <v>25</v>
      </c>
      <c r="D53" s="361" t="s">
        <v>481</v>
      </c>
      <c r="E53" s="362" t="s">
        <v>529</v>
      </c>
      <c r="F53" s="22" t="s">
        <v>535</v>
      </c>
      <c r="G53" s="210"/>
      <c r="H53" s="91"/>
      <c r="I53" s="98"/>
      <c r="J53" s="139"/>
      <c r="K53" s="140"/>
      <c r="L53" s="24" t="s">
        <v>391</v>
      </c>
      <c r="M53" s="248"/>
      <c r="N53" s="24" t="s">
        <v>102</v>
      </c>
      <c r="O53" s="136">
        <f t="shared" si="0"/>
        <v>0</v>
      </c>
      <c r="P53" s="91"/>
      <c r="Q53" s="91"/>
      <c r="R53" s="63" t="str">
        <f>_xlfn.XLOOKUP(C53&amp;D53&amp;E53&amp;F53,[1]报价模版!$X:$X,[1]报价模版!$Y:$Y,"",0)</f>
        <v/>
      </c>
    </row>
    <row r="54" spans="1:19" s="3" customFormat="1" ht="14.5" customHeight="1">
      <c r="A54" s="24"/>
      <c r="B54" s="24"/>
      <c r="C54" s="360" t="s">
        <v>25</v>
      </c>
      <c r="D54" s="361" t="s">
        <v>481</v>
      </c>
      <c r="E54" s="362" t="s">
        <v>529</v>
      </c>
      <c r="F54" s="22" t="s">
        <v>536</v>
      </c>
      <c r="G54" s="210"/>
      <c r="H54" s="91"/>
      <c r="I54" s="98"/>
      <c r="J54" s="139"/>
      <c r="K54" s="140"/>
      <c r="L54" s="24" t="s">
        <v>391</v>
      </c>
      <c r="M54" s="248"/>
      <c r="N54" s="24" t="s">
        <v>102</v>
      </c>
      <c r="O54" s="136">
        <f t="shared" si="0"/>
        <v>0</v>
      </c>
      <c r="P54" s="91"/>
      <c r="Q54" s="91"/>
      <c r="R54" s="63" t="str">
        <f>_xlfn.XLOOKUP(C54&amp;D54&amp;E54&amp;F54,[1]报价模版!$X:$X,[1]报价模版!$Y:$Y,"",0)</f>
        <v/>
      </c>
    </row>
    <row r="55" spans="1:19" s="3" customFormat="1" ht="14.5" customHeight="1">
      <c r="A55" s="24"/>
      <c r="B55" s="24"/>
      <c r="C55" s="360" t="s">
        <v>25</v>
      </c>
      <c r="D55" s="361" t="s">
        <v>481</v>
      </c>
      <c r="E55" s="362" t="s">
        <v>529</v>
      </c>
      <c r="F55" s="22" t="s">
        <v>537</v>
      </c>
      <c r="G55" s="210"/>
      <c r="H55" s="91"/>
      <c r="I55" s="98"/>
      <c r="J55" s="139"/>
      <c r="K55" s="140"/>
      <c r="L55" s="24" t="s">
        <v>391</v>
      </c>
      <c r="M55" s="248"/>
      <c r="N55" s="24" t="s">
        <v>102</v>
      </c>
      <c r="O55" s="136">
        <f t="shared" si="0"/>
        <v>0</v>
      </c>
      <c r="P55" s="91"/>
      <c r="Q55" s="91"/>
      <c r="R55" s="63" t="str">
        <f>_xlfn.XLOOKUP(C55&amp;D55&amp;E55&amp;F55,[1]报价模版!$X:$X,[1]报价模版!$Y:$Y,"",0)</f>
        <v/>
      </c>
    </row>
    <row r="56" spans="1:19" s="3" customFormat="1" ht="14.5" customHeight="1">
      <c r="A56" s="24"/>
      <c r="B56" s="24"/>
      <c r="C56" s="360" t="s">
        <v>25</v>
      </c>
      <c r="D56" s="361" t="s">
        <v>481</v>
      </c>
      <c r="E56" s="362" t="s">
        <v>529</v>
      </c>
      <c r="F56" s="22" t="s">
        <v>538</v>
      </c>
      <c r="G56" s="210"/>
      <c r="H56" s="91"/>
      <c r="I56" s="98"/>
      <c r="J56" s="139"/>
      <c r="K56" s="140"/>
      <c r="L56" s="24" t="s">
        <v>118</v>
      </c>
      <c r="M56" s="248"/>
      <c r="N56" s="24" t="s">
        <v>102</v>
      </c>
      <c r="O56" s="136">
        <f t="shared" si="0"/>
        <v>0</v>
      </c>
      <c r="P56" s="91"/>
      <c r="Q56" s="91"/>
      <c r="R56" s="63" t="str">
        <f>_xlfn.XLOOKUP(C56&amp;D56&amp;E56&amp;F56,[1]报价模版!$X:$X,[1]报价模版!$Y:$Y,"",0)</f>
        <v/>
      </c>
    </row>
    <row r="57" spans="1:19" s="3" customFormat="1" ht="14.5" customHeight="1">
      <c r="A57" s="24"/>
      <c r="B57" s="24"/>
      <c r="C57" s="360" t="s">
        <v>25</v>
      </c>
      <c r="D57" s="361" t="s">
        <v>481</v>
      </c>
      <c r="E57" s="362" t="s">
        <v>529</v>
      </c>
      <c r="F57" s="22" t="s">
        <v>539</v>
      </c>
      <c r="G57" s="210"/>
      <c r="H57" s="91"/>
      <c r="I57" s="98"/>
      <c r="J57" s="139"/>
      <c r="K57" s="140"/>
      <c r="L57" s="24" t="s">
        <v>118</v>
      </c>
      <c r="M57" s="248"/>
      <c r="N57" s="24" t="s">
        <v>102</v>
      </c>
      <c r="O57" s="136">
        <f t="shared" si="0"/>
        <v>0</v>
      </c>
      <c r="P57" s="91"/>
      <c r="Q57" s="91"/>
      <c r="R57" s="63" t="str">
        <f>_xlfn.XLOOKUP(C57&amp;D57&amp;E57&amp;F57,[1]报价模版!$X:$X,[1]报价模版!$Y:$Y,"",0)</f>
        <v/>
      </c>
    </row>
    <row r="58" spans="1:19" s="3" customFormat="1" ht="14.5" customHeight="1">
      <c r="A58" s="24"/>
      <c r="B58" s="24"/>
      <c r="C58" s="360" t="s">
        <v>25</v>
      </c>
      <c r="D58" s="361" t="s">
        <v>481</v>
      </c>
      <c r="E58" s="362" t="s">
        <v>529</v>
      </c>
      <c r="F58" s="22" t="s">
        <v>540</v>
      </c>
      <c r="G58" s="210"/>
      <c r="H58" s="91"/>
      <c r="I58" s="98"/>
      <c r="J58" s="139"/>
      <c r="K58" s="140"/>
      <c r="L58" s="24" t="s">
        <v>118</v>
      </c>
      <c r="M58" s="248"/>
      <c r="N58" s="24" t="s">
        <v>102</v>
      </c>
      <c r="O58" s="136">
        <f t="shared" si="0"/>
        <v>0</v>
      </c>
      <c r="P58" s="91"/>
      <c r="Q58" s="91"/>
      <c r="R58" s="63" t="str">
        <f>_xlfn.XLOOKUP(C58&amp;D58&amp;E58&amp;F58,[1]报价模版!$X:$X,[1]报价模版!$Y:$Y,"",0)</f>
        <v/>
      </c>
    </row>
    <row r="59" spans="1:19" s="3" customFormat="1" ht="14.5" customHeight="1">
      <c r="A59" s="24"/>
      <c r="B59" s="24"/>
      <c r="C59" s="360" t="s">
        <v>25</v>
      </c>
      <c r="D59" s="361" t="s">
        <v>481</v>
      </c>
      <c r="E59" s="362" t="s">
        <v>541</v>
      </c>
      <c r="F59" s="22" t="s">
        <v>542</v>
      </c>
      <c r="G59" s="210"/>
      <c r="H59" s="91"/>
      <c r="I59" s="98"/>
      <c r="J59" s="137"/>
      <c r="K59" s="137"/>
      <c r="L59" s="24" t="s">
        <v>502</v>
      </c>
      <c r="M59" s="247"/>
      <c r="N59" s="24" t="s">
        <v>102</v>
      </c>
      <c r="O59" s="136">
        <f t="shared" si="0"/>
        <v>0</v>
      </c>
      <c r="P59" s="91"/>
      <c r="Q59" s="91"/>
      <c r="R59" s="85"/>
      <c r="S59" s="353"/>
    </row>
    <row r="60" spans="1:19" s="3" customFormat="1" ht="14.5" customHeight="1">
      <c r="A60" s="24"/>
      <c r="B60" s="24"/>
      <c r="C60" s="360" t="s">
        <v>25</v>
      </c>
      <c r="D60" s="361" t="s">
        <v>481</v>
      </c>
      <c r="E60" s="362" t="s">
        <v>541</v>
      </c>
      <c r="F60" s="22" t="s">
        <v>543</v>
      </c>
      <c r="G60" s="210"/>
      <c r="H60" s="91"/>
      <c r="I60" s="98"/>
      <c r="J60" s="137"/>
      <c r="K60" s="137"/>
      <c r="L60" s="24" t="s">
        <v>502</v>
      </c>
      <c r="M60" s="247"/>
      <c r="N60" s="24" t="s">
        <v>102</v>
      </c>
      <c r="O60" s="136">
        <f t="shared" si="0"/>
        <v>0</v>
      </c>
      <c r="P60" s="91"/>
      <c r="Q60" s="91"/>
      <c r="R60" s="85"/>
      <c r="S60" s="353"/>
    </row>
    <row r="61" spans="1:19" s="3" customFormat="1" ht="14.5" customHeight="1">
      <c r="A61" s="24"/>
      <c r="B61" s="24"/>
      <c r="C61" s="360" t="s">
        <v>25</v>
      </c>
      <c r="D61" s="361" t="s">
        <v>481</v>
      </c>
      <c r="E61" s="362" t="s">
        <v>541</v>
      </c>
      <c r="F61" s="22" t="s">
        <v>544</v>
      </c>
      <c r="G61" s="210"/>
      <c r="H61" s="91"/>
      <c r="I61" s="98"/>
      <c r="J61" s="137"/>
      <c r="K61" s="137"/>
      <c r="L61" s="24" t="s">
        <v>502</v>
      </c>
      <c r="M61" s="247"/>
      <c r="N61" s="24" t="s">
        <v>102</v>
      </c>
      <c r="O61" s="136">
        <f t="shared" si="0"/>
        <v>0</v>
      </c>
      <c r="P61" s="91"/>
      <c r="Q61" s="91"/>
      <c r="R61" s="85"/>
      <c r="S61" s="353"/>
    </row>
    <row r="62" spans="1:19" s="3" customFormat="1" ht="14.5" customHeight="1">
      <c r="A62" s="24"/>
      <c r="B62" s="24"/>
      <c r="C62" s="360" t="s">
        <v>25</v>
      </c>
      <c r="D62" s="361" t="s">
        <v>481</v>
      </c>
      <c r="E62" s="362" t="s">
        <v>541</v>
      </c>
      <c r="F62" s="22" t="s">
        <v>545</v>
      </c>
      <c r="G62" s="210"/>
      <c r="H62" s="91"/>
      <c r="I62" s="98"/>
      <c r="J62" s="137"/>
      <c r="K62" s="137"/>
      <c r="L62" s="24" t="s">
        <v>502</v>
      </c>
      <c r="M62" s="247"/>
      <c r="N62" s="24" t="s">
        <v>102</v>
      </c>
      <c r="O62" s="136">
        <f t="shared" si="0"/>
        <v>0</v>
      </c>
      <c r="P62" s="91"/>
      <c r="Q62" s="91"/>
      <c r="R62" s="85"/>
      <c r="S62" s="353"/>
    </row>
    <row r="63" spans="1:19" s="3" customFormat="1" ht="14.5" customHeight="1">
      <c r="A63" s="24"/>
      <c r="B63" s="24"/>
      <c r="C63" s="360" t="s">
        <v>25</v>
      </c>
      <c r="D63" s="361" t="s">
        <v>481</v>
      </c>
      <c r="E63" s="362" t="s">
        <v>541</v>
      </c>
      <c r="F63" s="22" t="s">
        <v>546</v>
      </c>
      <c r="G63" s="210"/>
      <c r="H63" s="91"/>
      <c r="I63" s="98"/>
      <c r="J63" s="137"/>
      <c r="K63" s="137"/>
      <c r="L63" s="24" t="s">
        <v>502</v>
      </c>
      <c r="M63" s="247"/>
      <c r="N63" s="24" t="s">
        <v>102</v>
      </c>
      <c r="O63" s="136">
        <f t="shared" si="0"/>
        <v>0</v>
      </c>
      <c r="P63" s="91"/>
      <c r="Q63" s="91"/>
      <c r="R63" s="85"/>
      <c r="S63" s="353"/>
    </row>
    <row r="64" spans="1:19" s="3" customFormat="1" ht="14.5" customHeight="1">
      <c r="A64" s="485"/>
      <c r="B64" s="24"/>
      <c r="C64" s="360" t="s">
        <v>25</v>
      </c>
      <c r="D64" s="361" t="s">
        <v>481</v>
      </c>
      <c r="E64" s="362" t="s">
        <v>541</v>
      </c>
      <c r="F64" s="22" t="s">
        <v>547</v>
      </c>
      <c r="G64" s="210"/>
      <c r="H64" s="91"/>
      <c r="I64" s="98"/>
      <c r="J64" s="137"/>
      <c r="K64" s="137"/>
      <c r="L64" s="24" t="s">
        <v>502</v>
      </c>
      <c r="M64" s="247"/>
      <c r="N64" s="24" t="s">
        <v>102</v>
      </c>
      <c r="O64" s="136">
        <f t="shared" si="0"/>
        <v>0</v>
      </c>
      <c r="P64" s="91"/>
      <c r="Q64" s="91"/>
      <c r="R64" s="85"/>
      <c r="S64" s="353"/>
    </row>
    <row r="65" spans="1:19" s="3" customFormat="1" ht="14.5" customHeight="1">
      <c r="A65" s="485"/>
      <c r="B65" s="24"/>
      <c r="C65" s="360" t="s">
        <v>25</v>
      </c>
      <c r="D65" s="361" t="s">
        <v>481</v>
      </c>
      <c r="E65" s="362" t="s">
        <v>541</v>
      </c>
      <c r="F65" s="22" t="s">
        <v>548</v>
      </c>
      <c r="G65" s="210"/>
      <c r="H65" s="91"/>
      <c r="I65" s="98"/>
      <c r="J65" s="137"/>
      <c r="K65" s="137"/>
      <c r="L65" s="24" t="s">
        <v>502</v>
      </c>
      <c r="M65" s="247"/>
      <c r="N65" s="24" t="s">
        <v>102</v>
      </c>
      <c r="O65" s="136">
        <f t="shared" si="0"/>
        <v>0</v>
      </c>
      <c r="P65" s="91"/>
      <c r="Q65" s="91"/>
      <c r="R65" s="85"/>
      <c r="S65" s="353"/>
    </row>
    <row r="66" spans="1:19" s="3" customFormat="1" ht="14.5" customHeight="1">
      <c r="A66" s="24"/>
      <c r="B66" s="24"/>
      <c r="C66" s="360" t="s">
        <v>25</v>
      </c>
      <c r="D66" s="361" t="s">
        <v>481</v>
      </c>
      <c r="E66" s="362" t="s">
        <v>541</v>
      </c>
      <c r="F66" s="22" t="s">
        <v>549</v>
      </c>
      <c r="G66" s="210"/>
      <c r="H66" s="91"/>
      <c r="I66" s="98"/>
      <c r="J66" s="137"/>
      <c r="K66" s="137"/>
      <c r="L66" s="24" t="s">
        <v>502</v>
      </c>
      <c r="M66" s="247"/>
      <c r="N66" s="24" t="s">
        <v>102</v>
      </c>
      <c r="O66" s="136">
        <f t="shared" si="0"/>
        <v>0</v>
      </c>
      <c r="P66" s="91"/>
      <c r="Q66" s="91"/>
      <c r="R66" s="85"/>
      <c r="S66" s="353"/>
    </row>
    <row r="67" spans="1:19" s="3" customFormat="1" ht="14.5" customHeight="1">
      <c r="A67" s="24"/>
      <c r="B67" s="24"/>
      <c r="C67" s="360" t="s">
        <v>25</v>
      </c>
      <c r="D67" s="361" t="s">
        <v>481</v>
      </c>
      <c r="E67" s="362" t="s">
        <v>541</v>
      </c>
      <c r="F67" s="22" t="s">
        <v>550</v>
      </c>
      <c r="G67" s="210"/>
      <c r="H67" s="91"/>
      <c r="I67" s="98"/>
      <c r="J67" s="137"/>
      <c r="K67" s="137"/>
      <c r="L67" s="24" t="s">
        <v>502</v>
      </c>
      <c r="M67" s="247"/>
      <c r="N67" s="24" t="s">
        <v>102</v>
      </c>
      <c r="O67" s="136">
        <f t="shared" si="0"/>
        <v>0</v>
      </c>
      <c r="P67" s="91"/>
      <c r="Q67" s="91"/>
      <c r="R67" s="85"/>
      <c r="S67" s="353"/>
    </row>
    <row r="68" spans="1:19" s="3" customFormat="1" ht="14.5" customHeight="1">
      <c r="A68" s="24"/>
      <c r="B68" s="24"/>
      <c r="C68" s="360" t="s">
        <v>25</v>
      </c>
      <c r="D68" s="361" t="s">
        <v>481</v>
      </c>
      <c r="E68" s="362" t="s">
        <v>541</v>
      </c>
      <c r="F68" s="22" t="s">
        <v>551</v>
      </c>
      <c r="G68" s="210"/>
      <c r="H68" s="91"/>
      <c r="I68" s="98"/>
      <c r="J68" s="137"/>
      <c r="K68" s="137"/>
      <c r="L68" s="24" t="s">
        <v>502</v>
      </c>
      <c r="M68" s="247"/>
      <c r="N68" s="24" t="s">
        <v>102</v>
      </c>
      <c r="O68" s="136">
        <f t="shared" ref="O68:O131" si="1">IF(M68=0,K68*J68,M68*K68*J68)</f>
        <v>0</v>
      </c>
      <c r="P68" s="91"/>
      <c r="Q68" s="91"/>
      <c r="R68" s="85"/>
      <c r="S68" s="353"/>
    </row>
    <row r="69" spans="1:19" s="3" customFormat="1" ht="14.5" customHeight="1">
      <c r="A69" s="24"/>
      <c r="B69" s="24"/>
      <c r="C69" s="360" t="s">
        <v>25</v>
      </c>
      <c r="D69" s="361" t="s">
        <v>481</v>
      </c>
      <c r="E69" s="362" t="s">
        <v>541</v>
      </c>
      <c r="F69" s="22" t="s">
        <v>552</v>
      </c>
      <c r="G69" s="210"/>
      <c r="H69" s="91"/>
      <c r="I69" s="98"/>
      <c r="J69" s="137"/>
      <c r="K69" s="137"/>
      <c r="L69" s="24" t="s">
        <v>502</v>
      </c>
      <c r="M69" s="247"/>
      <c r="N69" s="24" t="s">
        <v>102</v>
      </c>
      <c r="O69" s="136">
        <f t="shared" si="1"/>
        <v>0</v>
      </c>
      <c r="P69" s="91"/>
      <c r="Q69" s="91"/>
      <c r="R69" s="85"/>
      <c r="S69" s="353"/>
    </row>
    <row r="70" spans="1:19" s="3" customFormat="1" ht="14.5" customHeight="1">
      <c r="A70" s="24"/>
      <c r="B70" s="24"/>
      <c r="C70" s="360" t="s">
        <v>25</v>
      </c>
      <c r="D70" s="361" t="s">
        <v>481</v>
      </c>
      <c r="E70" s="362" t="s">
        <v>541</v>
      </c>
      <c r="F70" s="22" t="s">
        <v>553</v>
      </c>
      <c r="G70" s="210"/>
      <c r="H70" s="91"/>
      <c r="I70" s="98"/>
      <c r="J70" s="137"/>
      <c r="K70" s="137"/>
      <c r="L70" s="24" t="s">
        <v>502</v>
      </c>
      <c r="M70" s="247"/>
      <c r="N70" s="24" t="s">
        <v>102</v>
      </c>
      <c r="O70" s="136">
        <f t="shared" si="1"/>
        <v>0</v>
      </c>
      <c r="P70" s="91"/>
      <c r="Q70" s="91"/>
      <c r="R70" s="85"/>
      <c r="S70" s="353"/>
    </row>
    <row r="71" spans="1:19" s="3" customFormat="1" ht="14.5" customHeight="1">
      <c r="A71" s="24"/>
      <c r="B71" s="24"/>
      <c r="C71" s="360" t="s">
        <v>25</v>
      </c>
      <c r="D71" s="361" t="s">
        <v>481</v>
      </c>
      <c r="E71" s="362" t="s">
        <v>541</v>
      </c>
      <c r="F71" s="22" t="s">
        <v>554</v>
      </c>
      <c r="G71" s="210"/>
      <c r="H71" s="91"/>
      <c r="I71" s="98"/>
      <c r="J71" s="137"/>
      <c r="K71" s="137"/>
      <c r="L71" s="24" t="s">
        <v>502</v>
      </c>
      <c r="M71" s="247"/>
      <c r="N71" s="24" t="s">
        <v>102</v>
      </c>
      <c r="O71" s="136">
        <f t="shared" si="1"/>
        <v>0</v>
      </c>
      <c r="P71" s="91"/>
      <c r="Q71" s="91"/>
      <c r="R71" s="85"/>
      <c r="S71" s="353"/>
    </row>
    <row r="72" spans="1:19" s="3" customFormat="1" ht="14.5" customHeight="1">
      <c r="A72" s="24"/>
      <c r="B72" s="24"/>
      <c r="C72" s="360" t="s">
        <v>25</v>
      </c>
      <c r="D72" s="361" t="s">
        <v>481</v>
      </c>
      <c r="E72" s="362" t="s">
        <v>541</v>
      </c>
      <c r="F72" s="22" t="s">
        <v>555</v>
      </c>
      <c r="G72" s="210"/>
      <c r="H72" s="91"/>
      <c r="I72" s="98"/>
      <c r="J72" s="137"/>
      <c r="K72" s="137"/>
      <c r="L72" s="24" t="s">
        <v>502</v>
      </c>
      <c r="M72" s="247"/>
      <c r="N72" s="24" t="s">
        <v>102</v>
      </c>
      <c r="O72" s="136">
        <f t="shared" si="1"/>
        <v>0</v>
      </c>
      <c r="P72" s="91"/>
      <c r="Q72" s="91"/>
      <c r="R72" s="85"/>
      <c r="S72" s="353"/>
    </row>
    <row r="73" spans="1:19" s="3" customFormat="1" ht="14.5" customHeight="1">
      <c r="A73" s="24"/>
      <c r="B73" s="24"/>
      <c r="C73" s="360" t="s">
        <v>25</v>
      </c>
      <c r="D73" s="361" t="s">
        <v>481</v>
      </c>
      <c r="E73" s="362" t="s">
        <v>541</v>
      </c>
      <c r="F73" s="22" t="s">
        <v>556</v>
      </c>
      <c r="G73" s="210"/>
      <c r="H73" s="91"/>
      <c r="I73" s="98"/>
      <c r="J73" s="137"/>
      <c r="K73" s="137"/>
      <c r="L73" s="24" t="s">
        <v>502</v>
      </c>
      <c r="M73" s="247"/>
      <c r="N73" s="24" t="s">
        <v>102</v>
      </c>
      <c r="O73" s="136">
        <f t="shared" si="1"/>
        <v>0</v>
      </c>
      <c r="P73" s="91"/>
      <c r="Q73" s="91"/>
      <c r="R73" s="85"/>
      <c r="S73" s="353"/>
    </row>
    <row r="74" spans="1:19" s="3" customFormat="1" ht="14.5" customHeight="1">
      <c r="A74" s="24"/>
      <c r="B74" s="24"/>
      <c r="C74" s="360" t="s">
        <v>25</v>
      </c>
      <c r="D74" s="361" t="s">
        <v>481</v>
      </c>
      <c r="E74" s="362" t="s">
        <v>541</v>
      </c>
      <c r="F74" s="22" t="s">
        <v>557</v>
      </c>
      <c r="G74" s="210"/>
      <c r="H74" s="91"/>
      <c r="I74" s="98"/>
      <c r="J74" s="137"/>
      <c r="K74" s="137"/>
      <c r="L74" s="24" t="s">
        <v>502</v>
      </c>
      <c r="M74" s="247"/>
      <c r="N74" s="24" t="s">
        <v>102</v>
      </c>
      <c r="O74" s="136">
        <f t="shared" si="1"/>
        <v>0</v>
      </c>
      <c r="P74" s="91"/>
      <c r="Q74" s="91"/>
      <c r="R74" s="85"/>
      <c r="S74" s="353"/>
    </row>
    <row r="75" spans="1:19" s="3" customFormat="1" ht="14.5" customHeight="1">
      <c r="A75" s="24"/>
      <c r="B75" s="24"/>
      <c r="C75" s="360" t="s">
        <v>25</v>
      </c>
      <c r="D75" s="361" t="s">
        <v>481</v>
      </c>
      <c r="E75" s="362" t="s">
        <v>541</v>
      </c>
      <c r="F75" s="22" t="s">
        <v>558</v>
      </c>
      <c r="G75" s="210"/>
      <c r="H75" s="91"/>
      <c r="I75" s="98"/>
      <c r="J75" s="137"/>
      <c r="K75" s="137"/>
      <c r="L75" s="24" t="s">
        <v>502</v>
      </c>
      <c r="M75" s="247"/>
      <c r="N75" s="24" t="s">
        <v>102</v>
      </c>
      <c r="O75" s="136">
        <f t="shared" si="1"/>
        <v>0</v>
      </c>
      <c r="P75" s="91"/>
      <c r="Q75" s="91"/>
      <c r="R75" s="85"/>
      <c r="S75" s="353"/>
    </row>
    <row r="76" spans="1:19" s="3" customFormat="1" ht="14.5" customHeight="1">
      <c r="A76" s="24"/>
      <c r="B76" s="24"/>
      <c r="C76" s="360" t="s">
        <v>25</v>
      </c>
      <c r="D76" s="361" t="s">
        <v>481</v>
      </c>
      <c r="E76" s="362" t="s">
        <v>559</v>
      </c>
      <c r="F76" s="22" t="s">
        <v>560</v>
      </c>
      <c r="G76" s="28"/>
      <c r="H76" s="91"/>
      <c r="I76" s="98"/>
      <c r="J76" s="137"/>
      <c r="K76" s="137"/>
      <c r="L76" s="24" t="s">
        <v>281</v>
      </c>
      <c r="M76" s="247"/>
      <c r="N76" s="24" t="s">
        <v>102</v>
      </c>
      <c r="O76" s="136">
        <f t="shared" si="1"/>
        <v>0</v>
      </c>
      <c r="P76" s="91"/>
      <c r="Q76" s="91"/>
      <c r="R76" s="85"/>
      <c r="S76" s="353"/>
    </row>
    <row r="77" spans="1:19" s="3" customFormat="1" ht="14.5" customHeight="1">
      <c r="A77" s="24"/>
      <c r="B77" s="24"/>
      <c r="C77" s="360" t="s">
        <v>25</v>
      </c>
      <c r="D77" s="361" t="s">
        <v>481</v>
      </c>
      <c r="E77" s="362" t="s">
        <v>559</v>
      </c>
      <c r="F77" s="22" t="s">
        <v>561</v>
      </c>
      <c r="G77" s="28"/>
      <c r="H77" s="91"/>
      <c r="I77" s="98"/>
      <c r="J77" s="137"/>
      <c r="K77" s="137"/>
      <c r="L77" s="24" t="s">
        <v>281</v>
      </c>
      <c r="M77" s="247"/>
      <c r="N77" s="24" t="s">
        <v>102</v>
      </c>
      <c r="O77" s="136">
        <f t="shared" si="1"/>
        <v>0</v>
      </c>
      <c r="P77" s="91"/>
      <c r="Q77" s="91"/>
      <c r="R77" s="85"/>
      <c r="S77" s="353"/>
    </row>
    <row r="78" spans="1:19" s="3" customFormat="1" ht="14.5" customHeight="1">
      <c r="A78" s="24"/>
      <c r="B78" s="24"/>
      <c r="C78" s="360" t="s">
        <v>25</v>
      </c>
      <c r="D78" s="361" t="s">
        <v>481</v>
      </c>
      <c r="E78" s="362" t="s">
        <v>559</v>
      </c>
      <c r="F78" s="22" t="s">
        <v>562</v>
      </c>
      <c r="G78" s="28"/>
      <c r="H78" s="91"/>
      <c r="I78" s="98"/>
      <c r="J78" s="137"/>
      <c r="K78" s="137"/>
      <c r="L78" s="24" t="s">
        <v>281</v>
      </c>
      <c r="M78" s="247"/>
      <c r="N78" s="24" t="s">
        <v>102</v>
      </c>
      <c r="O78" s="136">
        <f t="shared" si="1"/>
        <v>0</v>
      </c>
      <c r="P78" s="91"/>
      <c r="Q78" s="91"/>
      <c r="R78" s="85"/>
      <c r="S78" s="353"/>
    </row>
    <row r="79" spans="1:19" s="3" customFormat="1" ht="14.5" customHeight="1">
      <c r="A79" s="24"/>
      <c r="B79" s="24"/>
      <c r="C79" s="360" t="s">
        <v>25</v>
      </c>
      <c r="D79" s="361" t="s">
        <v>481</v>
      </c>
      <c r="E79" s="362" t="s">
        <v>559</v>
      </c>
      <c r="F79" s="22" t="s">
        <v>563</v>
      </c>
      <c r="G79" s="28"/>
      <c r="H79" s="91"/>
      <c r="I79" s="98"/>
      <c r="J79" s="137"/>
      <c r="K79" s="137"/>
      <c r="L79" s="24" t="s">
        <v>281</v>
      </c>
      <c r="M79" s="247"/>
      <c r="N79" s="24" t="s">
        <v>102</v>
      </c>
      <c r="O79" s="136">
        <f t="shared" si="1"/>
        <v>0</v>
      </c>
      <c r="P79" s="91"/>
      <c r="Q79" s="91"/>
      <c r="R79" s="85"/>
      <c r="S79" s="353"/>
    </row>
    <row r="80" spans="1:19" s="3" customFormat="1" ht="14.5" customHeight="1">
      <c r="A80" s="24"/>
      <c r="B80" s="24"/>
      <c r="C80" s="360" t="s">
        <v>25</v>
      </c>
      <c r="D80" s="361" t="s">
        <v>481</v>
      </c>
      <c r="E80" s="362" t="s">
        <v>559</v>
      </c>
      <c r="F80" s="22" t="s">
        <v>564</v>
      </c>
      <c r="G80" s="210"/>
      <c r="H80" s="91"/>
      <c r="I80" s="98"/>
      <c r="J80" s="137"/>
      <c r="K80" s="137"/>
      <c r="L80" s="24" t="s">
        <v>281</v>
      </c>
      <c r="M80" s="247"/>
      <c r="N80" s="24" t="s">
        <v>102</v>
      </c>
      <c r="O80" s="136">
        <f t="shared" si="1"/>
        <v>0</v>
      </c>
      <c r="P80" s="91"/>
      <c r="Q80" s="91"/>
      <c r="R80" s="85"/>
      <c r="S80" s="353"/>
    </row>
    <row r="81" spans="1:21" s="3" customFormat="1" ht="14.5" customHeight="1">
      <c r="A81" s="24"/>
      <c r="B81" s="24"/>
      <c r="C81" s="360" t="s">
        <v>25</v>
      </c>
      <c r="D81" s="361" t="s">
        <v>481</v>
      </c>
      <c r="E81" s="362" t="s">
        <v>559</v>
      </c>
      <c r="F81" s="22" t="s">
        <v>565</v>
      </c>
      <c r="G81" s="210"/>
      <c r="H81" s="91"/>
      <c r="I81" s="98"/>
      <c r="J81" s="139"/>
      <c r="K81" s="140"/>
      <c r="L81" s="24" t="s">
        <v>281</v>
      </c>
      <c r="M81" s="248"/>
      <c r="N81" s="24" t="s">
        <v>102</v>
      </c>
      <c r="O81" s="136">
        <f t="shared" si="1"/>
        <v>0</v>
      </c>
      <c r="P81" s="91"/>
      <c r="Q81" s="91"/>
      <c r="R81" s="63" t="str">
        <f>_xlfn.XLOOKUP(C81&amp;D81&amp;E81&amp;F81,[1]报价模版!$X:$X,[1]报价模版!$Y:$Y,"",0)</f>
        <v/>
      </c>
    </row>
    <row r="82" spans="1:21" s="3" customFormat="1" ht="14.5" customHeight="1">
      <c r="A82" s="24"/>
      <c r="B82" s="24"/>
      <c r="C82" s="360" t="s">
        <v>25</v>
      </c>
      <c r="D82" s="361" t="s">
        <v>481</v>
      </c>
      <c r="E82" s="362" t="s">
        <v>559</v>
      </c>
      <c r="F82" s="22" t="s">
        <v>566</v>
      </c>
      <c r="G82" s="210"/>
      <c r="H82" s="91"/>
      <c r="I82" s="98"/>
      <c r="J82" s="139"/>
      <c r="K82" s="140"/>
      <c r="L82" s="24" t="s">
        <v>281</v>
      </c>
      <c r="M82" s="248"/>
      <c r="N82" s="24" t="s">
        <v>102</v>
      </c>
      <c r="O82" s="136">
        <f t="shared" si="1"/>
        <v>0</v>
      </c>
      <c r="P82" s="91"/>
      <c r="Q82" s="91"/>
      <c r="R82" s="63" t="str">
        <f>_xlfn.XLOOKUP(C82&amp;D82&amp;E82&amp;F82,[1]报价模版!$X:$X,[1]报价模版!$Y:$Y,"",0)</f>
        <v/>
      </c>
    </row>
    <row r="83" spans="1:21" s="3" customFormat="1" ht="14.5" customHeight="1">
      <c r="A83" s="24"/>
      <c r="B83" s="24"/>
      <c r="C83" s="360" t="s">
        <v>25</v>
      </c>
      <c r="D83" s="361" t="s">
        <v>481</v>
      </c>
      <c r="E83" s="362" t="s">
        <v>559</v>
      </c>
      <c r="F83" s="22" t="s">
        <v>567</v>
      </c>
      <c r="G83" s="210"/>
      <c r="H83" s="91"/>
      <c r="I83" s="98"/>
      <c r="J83" s="139"/>
      <c r="K83" s="140"/>
      <c r="L83" s="24" t="s">
        <v>281</v>
      </c>
      <c r="M83" s="248"/>
      <c r="N83" s="24" t="s">
        <v>102</v>
      </c>
      <c r="O83" s="136">
        <f t="shared" si="1"/>
        <v>0</v>
      </c>
      <c r="P83" s="91"/>
      <c r="Q83" s="91"/>
      <c r="R83" s="63" t="str">
        <f>_xlfn.XLOOKUP(C83&amp;D83&amp;E83&amp;F83,[1]报价模版!$X:$X,[1]报价模版!$Y:$Y,"",0)</f>
        <v/>
      </c>
    </row>
    <row r="84" spans="1:21" s="3" customFormat="1" ht="14.5" customHeight="1">
      <c r="A84" s="24"/>
      <c r="B84" s="24"/>
      <c r="C84" s="360" t="s">
        <v>25</v>
      </c>
      <c r="D84" s="361" t="s">
        <v>481</v>
      </c>
      <c r="E84" s="362" t="s">
        <v>559</v>
      </c>
      <c r="F84" s="22" t="s">
        <v>568</v>
      </c>
      <c r="G84" s="210"/>
      <c r="H84" s="91"/>
      <c r="I84" s="98"/>
      <c r="J84" s="137"/>
      <c r="K84" s="137"/>
      <c r="L84" s="24" t="s">
        <v>281</v>
      </c>
      <c r="M84" s="247"/>
      <c r="N84" s="24" t="s">
        <v>102</v>
      </c>
      <c r="O84" s="136">
        <f t="shared" si="1"/>
        <v>0</v>
      </c>
      <c r="P84" s="91"/>
      <c r="Q84" s="91"/>
      <c r="R84" s="85"/>
      <c r="S84" s="353"/>
    </row>
    <row r="85" spans="1:21" s="3" customFormat="1" ht="14.5" customHeight="1">
      <c r="A85" s="24"/>
      <c r="B85" s="24"/>
      <c r="C85" s="360" t="s">
        <v>25</v>
      </c>
      <c r="D85" s="361" t="s">
        <v>481</v>
      </c>
      <c r="E85" s="362" t="s">
        <v>559</v>
      </c>
      <c r="F85" s="22" t="s">
        <v>569</v>
      </c>
      <c r="G85" s="210"/>
      <c r="H85" s="91"/>
      <c r="I85" s="98"/>
      <c r="J85" s="137"/>
      <c r="K85" s="137"/>
      <c r="L85" s="24" t="s">
        <v>281</v>
      </c>
      <c r="M85" s="247"/>
      <c r="N85" s="24" t="s">
        <v>102</v>
      </c>
      <c r="O85" s="136">
        <f t="shared" si="1"/>
        <v>0</v>
      </c>
      <c r="P85" s="91"/>
      <c r="Q85" s="91"/>
      <c r="R85" s="85"/>
      <c r="S85" s="353"/>
      <c r="U85" s="3" t="s">
        <v>570</v>
      </c>
    </row>
    <row r="86" spans="1:21" s="3" customFormat="1" ht="14.5" customHeight="1">
      <c r="A86" s="24"/>
      <c r="B86" s="24"/>
      <c r="C86" s="360" t="s">
        <v>25</v>
      </c>
      <c r="D86" s="361" t="s">
        <v>481</v>
      </c>
      <c r="E86" s="362" t="s">
        <v>559</v>
      </c>
      <c r="F86" s="22" t="s">
        <v>571</v>
      </c>
      <c r="G86" s="210"/>
      <c r="H86" s="91"/>
      <c r="I86" s="98"/>
      <c r="J86" s="137"/>
      <c r="K86" s="137"/>
      <c r="L86" s="24" t="s">
        <v>281</v>
      </c>
      <c r="M86" s="247"/>
      <c r="N86" s="24" t="s">
        <v>102</v>
      </c>
      <c r="O86" s="136">
        <f t="shared" si="1"/>
        <v>0</v>
      </c>
      <c r="P86" s="91"/>
      <c r="Q86" s="91"/>
      <c r="R86" s="85"/>
      <c r="S86" s="353"/>
    </row>
    <row r="87" spans="1:21" s="3" customFormat="1" ht="14.5" customHeight="1">
      <c r="A87" s="24"/>
      <c r="B87" s="24"/>
      <c r="C87" s="360" t="s">
        <v>25</v>
      </c>
      <c r="D87" s="361" t="s">
        <v>481</v>
      </c>
      <c r="E87" s="362" t="s">
        <v>559</v>
      </c>
      <c r="F87" s="22" t="s">
        <v>572</v>
      </c>
      <c r="G87" s="28"/>
      <c r="H87" s="91"/>
      <c r="I87" s="98"/>
      <c r="J87" s="137"/>
      <c r="K87" s="137"/>
      <c r="L87" s="24" t="s">
        <v>281</v>
      </c>
      <c r="M87" s="247"/>
      <c r="N87" s="24" t="s">
        <v>102</v>
      </c>
      <c r="O87" s="136">
        <f t="shared" si="1"/>
        <v>0</v>
      </c>
      <c r="P87" s="91"/>
      <c r="Q87" s="91"/>
      <c r="R87" s="85"/>
      <c r="S87" s="353"/>
    </row>
    <row r="88" spans="1:21" s="3" customFormat="1" ht="14.5" customHeight="1">
      <c r="A88" s="24"/>
      <c r="B88" s="24"/>
      <c r="C88" s="360" t="s">
        <v>25</v>
      </c>
      <c r="D88" s="361" t="s">
        <v>481</v>
      </c>
      <c r="E88" s="362" t="s">
        <v>559</v>
      </c>
      <c r="F88" s="22" t="s">
        <v>573</v>
      </c>
      <c r="G88" s="28"/>
      <c r="H88" s="91"/>
      <c r="I88" s="98"/>
      <c r="J88" s="139"/>
      <c r="K88" s="140"/>
      <c r="L88" s="24" t="s">
        <v>281</v>
      </c>
      <c r="M88" s="248"/>
      <c r="N88" s="24" t="s">
        <v>102</v>
      </c>
      <c r="O88" s="136">
        <f t="shared" si="1"/>
        <v>0</v>
      </c>
      <c r="P88" s="91"/>
      <c r="Q88" s="91"/>
      <c r="R88" s="63" t="str">
        <f>_xlfn.XLOOKUP(C88&amp;D88&amp;E88&amp;F88,[1]报价模版!$X:$X,[1]报价模版!$Y:$Y,"",0)</f>
        <v/>
      </c>
    </row>
    <row r="89" spans="1:21" s="3" customFormat="1" ht="14.5" customHeight="1">
      <c r="A89" s="24"/>
      <c r="B89" s="24"/>
      <c r="C89" s="360" t="s">
        <v>25</v>
      </c>
      <c r="D89" s="361" t="s">
        <v>481</v>
      </c>
      <c r="E89" s="362" t="s">
        <v>559</v>
      </c>
      <c r="F89" s="22" t="s">
        <v>574</v>
      </c>
      <c r="G89" s="28"/>
      <c r="H89" s="91"/>
      <c r="I89" s="98"/>
      <c r="J89" s="137"/>
      <c r="K89" s="137"/>
      <c r="L89" s="24" t="s">
        <v>281</v>
      </c>
      <c r="M89" s="247"/>
      <c r="N89" s="24" t="s">
        <v>102</v>
      </c>
      <c r="O89" s="136">
        <f t="shared" si="1"/>
        <v>0</v>
      </c>
      <c r="P89" s="91"/>
      <c r="Q89" s="91"/>
      <c r="R89" s="85"/>
      <c r="S89" s="353"/>
    </row>
    <row r="90" spans="1:21" s="3" customFormat="1" ht="14.5" customHeight="1">
      <c r="A90" s="24"/>
      <c r="B90" s="24"/>
      <c r="C90" s="360" t="s">
        <v>25</v>
      </c>
      <c r="D90" s="361" t="s">
        <v>481</v>
      </c>
      <c r="E90" s="362" t="s">
        <v>559</v>
      </c>
      <c r="F90" s="22" t="s">
        <v>575</v>
      </c>
      <c r="G90" s="28"/>
      <c r="H90" s="91"/>
      <c r="I90" s="98"/>
      <c r="J90" s="137"/>
      <c r="K90" s="137"/>
      <c r="L90" s="24" t="s">
        <v>281</v>
      </c>
      <c r="M90" s="247"/>
      <c r="N90" s="24" t="s">
        <v>102</v>
      </c>
      <c r="O90" s="136">
        <f t="shared" si="1"/>
        <v>0</v>
      </c>
      <c r="P90" s="91"/>
      <c r="Q90" s="91"/>
      <c r="R90" s="85"/>
      <c r="S90" s="353"/>
    </row>
    <row r="91" spans="1:21" s="3" customFormat="1" ht="14.5" customHeight="1">
      <c r="A91" s="24"/>
      <c r="B91" s="24"/>
      <c r="C91" s="360" t="s">
        <v>25</v>
      </c>
      <c r="D91" s="361" t="s">
        <v>481</v>
      </c>
      <c r="E91" s="362" t="s">
        <v>559</v>
      </c>
      <c r="F91" s="22" t="s">
        <v>576</v>
      </c>
      <c r="G91" s="26"/>
      <c r="H91" s="91"/>
      <c r="I91" s="98"/>
      <c r="J91" s="137"/>
      <c r="K91" s="137"/>
      <c r="L91" s="24" t="s">
        <v>281</v>
      </c>
      <c r="M91" s="247"/>
      <c r="N91" s="24" t="s">
        <v>102</v>
      </c>
      <c r="O91" s="136">
        <f t="shared" si="1"/>
        <v>0</v>
      </c>
      <c r="P91" s="91"/>
      <c r="Q91" s="91"/>
      <c r="R91" s="85"/>
      <c r="S91" s="353"/>
    </row>
    <row r="92" spans="1:21" s="3" customFormat="1" ht="14.5" customHeight="1">
      <c r="A92" s="24"/>
      <c r="B92" s="24"/>
      <c r="C92" s="360" t="s">
        <v>25</v>
      </c>
      <c r="D92" s="361" t="s">
        <v>481</v>
      </c>
      <c r="E92" s="362" t="s">
        <v>559</v>
      </c>
      <c r="F92" s="22" t="s">
        <v>577</v>
      </c>
      <c r="G92" s="26"/>
      <c r="H92" s="91"/>
      <c r="I92" s="98"/>
      <c r="J92" s="137"/>
      <c r="K92" s="137"/>
      <c r="L92" s="24" t="s">
        <v>281</v>
      </c>
      <c r="M92" s="247"/>
      <c r="N92" s="24" t="s">
        <v>102</v>
      </c>
      <c r="O92" s="136">
        <f t="shared" si="1"/>
        <v>0</v>
      </c>
      <c r="P92" s="91"/>
      <c r="Q92" s="91"/>
      <c r="R92" s="85"/>
      <c r="S92" s="353"/>
    </row>
    <row r="93" spans="1:21" s="3" customFormat="1" ht="14.5" customHeight="1">
      <c r="A93" s="24"/>
      <c r="B93" s="24"/>
      <c r="C93" s="360" t="s">
        <v>25</v>
      </c>
      <c r="D93" s="361" t="s">
        <v>481</v>
      </c>
      <c r="E93" s="362" t="s">
        <v>559</v>
      </c>
      <c r="F93" s="22" t="s">
        <v>578</v>
      </c>
      <c r="G93" s="26"/>
      <c r="H93" s="91"/>
      <c r="I93" s="98"/>
      <c r="J93" s="137"/>
      <c r="K93" s="137"/>
      <c r="L93" s="24" t="s">
        <v>281</v>
      </c>
      <c r="M93" s="247"/>
      <c r="N93" s="24" t="s">
        <v>102</v>
      </c>
      <c r="O93" s="136">
        <f t="shared" si="1"/>
        <v>0</v>
      </c>
      <c r="P93" s="91"/>
      <c r="Q93" s="91"/>
      <c r="R93" s="85"/>
      <c r="S93" s="353"/>
    </row>
    <row r="94" spans="1:21" s="3" customFormat="1" ht="14.5" customHeight="1">
      <c r="A94" s="24"/>
      <c r="B94" s="24"/>
      <c r="C94" s="360" t="s">
        <v>25</v>
      </c>
      <c r="D94" s="361" t="s">
        <v>481</v>
      </c>
      <c r="E94" s="362" t="s">
        <v>559</v>
      </c>
      <c r="F94" s="22" t="s">
        <v>579</v>
      </c>
      <c r="G94" s="28"/>
      <c r="H94" s="91"/>
      <c r="I94" s="98"/>
      <c r="J94" s="137"/>
      <c r="K94" s="137"/>
      <c r="L94" s="24" t="s">
        <v>281</v>
      </c>
      <c r="M94" s="247"/>
      <c r="N94" s="24" t="s">
        <v>102</v>
      </c>
      <c r="O94" s="136">
        <f t="shared" si="1"/>
        <v>0</v>
      </c>
      <c r="P94" s="91"/>
      <c r="Q94" s="91"/>
      <c r="R94" s="85"/>
      <c r="S94" s="353"/>
    </row>
    <row r="95" spans="1:21" s="3" customFormat="1" ht="14.5" customHeight="1">
      <c r="A95" s="24"/>
      <c r="B95" s="24"/>
      <c r="C95" s="360" t="s">
        <v>25</v>
      </c>
      <c r="D95" s="361" t="s">
        <v>481</v>
      </c>
      <c r="E95" s="362" t="s">
        <v>559</v>
      </c>
      <c r="F95" s="22" t="s">
        <v>580</v>
      </c>
      <c r="G95" s="28"/>
      <c r="H95" s="91"/>
      <c r="I95" s="98"/>
      <c r="J95" s="137"/>
      <c r="K95" s="137"/>
      <c r="L95" s="24" t="s">
        <v>281</v>
      </c>
      <c r="M95" s="247"/>
      <c r="N95" s="24" t="s">
        <v>102</v>
      </c>
      <c r="O95" s="136">
        <f t="shared" si="1"/>
        <v>0</v>
      </c>
      <c r="P95" s="91"/>
      <c r="Q95" s="91"/>
      <c r="R95" s="85"/>
      <c r="S95" s="353"/>
    </row>
    <row r="96" spans="1:21" s="3" customFormat="1" ht="14.5" customHeight="1">
      <c r="A96" s="24"/>
      <c r="B96" s="24"/>
      <c r="C96" s="360" t="s">
        <v>25</v>
      </c>
      <c r="D96" s="361" t="s">
        <v>481</v>
      </c>
      <c r="E96" s="362" t="s">
        <v>559</v>
      </c>
      <c r="F96" s="31" t="s">
        <v>581</v>
      </c>
      <c r="G96" s="28"/>
      <c r="H96" s="91"/>
      <c r="I96" s="98"/>
      <c r="J96" s="139"/>
      <c r="K96" s="140"/>
      <c r="L96" s="24" t="s">
        <v>281</v>
      </c>
      <c r="M96" s="248"/>
      <c r="N96" s="24" t="s">
        <v>102</v>
      </c>
      <c r="O96" s="136">
        <f t="shared" si="1"/>
        <v>0</v>
      </c>
      <c r="P96" s="91"/>
      <c r="Q96" s="91"/>
      <c r="R96" s="63" t="str">
        <f>_xlfn.XLOOKUP(C96&amp;D96&amp;E96&amp;F96,[1]报价模版!$X:$X,[1]报价模版!$Y:$Y,"",0)</f>
        <v/>
      </c>
    </row>
    <row r="97" spans="1:19" s="3" customFormat="1" ht="14.5" customHeight="1">
      <c r="A97" s="24"/>
      <c r="B97" s="24"/>
      <c r="C97" s="360" t="s">
        <v>25</v>
      </c>
      <c r="D97" s="361" t="s">
        <v>481</v>
      </c>
      <c r="E97" s="362" t="s">
        <v>559</v>
      </c>
      <c r="F97" s="31" t="s">
        <v>582</v>
      </c>
      <c r="G97" s="28"/>
      <c r="H97" s="91"/>
      <c r="I97" s="98"/>
      <c r="J97" s="139"/>
      <c r="K97" s="140"/>
      <c r="L97" s="24" t="s">
        <v>281</v>
      </c>
      <c r="M97" s="248"/>
      <c r="N97" s="24" t="s">
        <v>102</v>
      </c>
      <c r="O97" s="136">
        <f t="shared" si="1"/>
        <v>0</v>
      </c>
      <c r="P97" s="91"/>
      <c r="Q97" s="91"/>
      <c r="R97" s="63" t="str">
        <f>_xlfn.XLOOKUP(C97&amp;D97&amp;E97&amp;F97,[1]报价模版!$X:$X,[1]报价模版!$Y:$Y,"",0)</f>
        <v/>
      </c>
    </row>
    <row r="98" spans="1:19" s="3" customFormat="1" ht="14.5" customHeight="1">
      <c r="A98" s="24"/>
      <c r="B98" s="24"/>
      <c r="C98" s="360" t="s">
        <v>25</v>
      </c>
      <c r="D98" s="361" t="s">
        <v>481</v>
      </c>
      <c r="E98" s="362" t="s">
        <v>559</v>
      </c>
      <c r="F98" s="31" t="s">
        <v>583</v>
      </c>
      <c r="G98" s="28"/>
      <c r="H98" s="91"/>
      <c r="I98" s="98"/>
      <c r="J98" s="139"/>
      <c r="K98" s="140"/>
      <c r="L98" s="24" t="s">
        <v>281</v>
      </c>
      <c r="M98" s="248"/>
      <c r="N98" s="24" t="s">
        <v>102</v>
      </c>
      <c r="O98" s="136">
        <f t="shared" si="1"/>
        <v>0</v>
      </c>
      <c r="P98" s="91"/>
      <c r="Q98" s="91"/>
      <c r="R98" s="63" t="str">
        <f>_xlfn.XLOOKUP(C98&amp;D98&amp;E98&amp;F98,[1]报价模版!$X:$X,[1]报价模版!$Y:$Y,"",0)</f>
        <v/>
      </c>
    </row>
    <row r="99" spans="1:19" s="3" customFormat="1" ht="14.5" customHeight="1">
      <c r="A99" s="24"/>
      <c r="B99" s="24"/>
      <c r="C99" s="360" t="s">
        <v>25</v>
      </c>
      <c r="D99" s="361" t="s">
        <v>481</v>
      </c>
      <c r="E99" s="362" t="s">
        <v>559</v>
      </c>
      <c r="F99" s="31" t="s">
        <v>584</v>
      </c>
      <c r="G99" s="28"/>
      <c r="H99" s="91"/>
      <c r="I99" s="98"/>
      <c r="J99" s="137"/>
      <c r="K99" s="137"/>
      <c r="L99" s="24" t="s">
        <v>281</v>
      </c>
      <c r="M99" s="247"/>
      <c r="N99" s="24" t="s">
        <v>102</v>
      </c>
      <c r="O99" s="136">
        <f t="shared" si="1"/>
        <v>0</v>
      </c>
      <c r="P99" s="91"/>
      <c r="Q99" s="91"/>
      <c r="R99" s="85"/>
      <c r="S99" s="353"/>
    </row>
    <row r="100" spans="1:19" s="3" customFormat="1" ht="14.5" customHeight="1">
      <c r="A100" s="24"/>
      <c r="B100" s="24"/>
      <c r="C100" s="360" t="s">
        <v>25</v>
      </c>
      <c r="D100" s="361" t="s">
        <v>481</v>
      </c>
      <c r="E100" s="362" t="s">
        <v>559</v>
      </c>
      <c r="F100" s="22" t="s">
        <v>585</v>
      </c>
      <c r="G100" s="28"/>
      <c r="H100" s="91"/>
      <c r="I100" s="98"/>
      <c r="J100" s="137"/>
      <c r="K100" s="137"/>
      <c r="L100" s="24" t="s">
        <v>281</v>
      </c>
      <c r="M100" s="247"/>
      <c r="N100" s="24" t="s">
        <v>102</v>
      </c>
      <c r="O100" s="136">
        <f t="shared" si="1"/>
        <v>0</v>
      </c>
      <c r="P100" s="91"/>
      <c r="Q100" s="91"/>
      <c r="R100" s="85"/>
      <c r="S100" s="353"/>
    </row>
    <row r="101" spans="1:19" s="3" customFormat="1" ht="14.5" customHeight="1">
      <c r="A101" s="24"/>
      <c r="B101" s="24"/>
      <c r="C101" s="360" t="s">
        <v>25</v>
      </c>
      <c r="D101" s="361" t="s">
        <v>481</v>
      </c>
      <c r="E101" s="362" t="s">
        <v>559</v>
      </c>
      <c r="F101" s="22" t="s">
        <v>586</v>
      </c>
      <c r="G101" s="28"/>
      <c r="H101" s="91"/>
      <c r="I101" s="98"/>
      <c r="J101" s="137"/>
      <c r="K101" s="137"/>
      <c r="L101" s="24" t="s">
        <v>281</v>
      </c>
      <c r="M101" s="247"/>
      <c r="N101" s="24" t="s">
        <v>102</v>
      </c>
      <c r="O101" s="136">
        <f t="shared" si="1"/>
        <v>0</v>
      </c>
      <c r="P101" s="91"/>
      <c r="Q101" s="91"/>
      <c r="R101" s="85"/>
      <c r="S101" s="353"/>
    </row>
    <row r="102" spans="1:19" s="3" customFormat="1" ht="14.5" customHeight="1">
      <c r="A102" s="24"/>
      <c r="B102" s="24"/>
      <c r="C102" s="360" t="s">
        <v>25</v>
      </c>
      <c r="D102" s="361" t="s">
        <v>481</v>
      </c>
      <c r="E102" s="362" t="s">
        <v>559</v>
      </c>
      <c r="F102" s="22" t="s">
        <v>587</v>
      </c>
      <c r="G102" s="28"/>
      <c r="H102" s="91"/>
      <c r="I102" s="98"/>
      <c r="J102" s="139"/>
      <c r="K102" s="140"/>
      <c r="L102" s="24" t="s">
        <v>281</v>
      </c>
      <c r="M102" s="248"/>
      <c r="N102" s="24" t="s">
        <v>102</v>
      </c>
      <c r="O102" s="136">
        <f t="shared" si="1"/>
        <v>0</v>
      </c>
      <c r="P102" s="91"/>
      <c r="Q102" s="91"/>
      <c r="R102" s="63" t="str">
        <f>_xlfn.XLOOKUP(C102&amp;D102&amp;E102&amp;F102,[1]报价模版!$X:$X,[1]报价模版!$Y:$Y,"",0)</f>
        <v/>
      </c>
    </row>
    <row r="103" spans="1:19" s="3" customFormat="1" ht="14.5" customHeight="1">
      <c r="A103" s="24"/>
      <c r="B103" s="24"/>
      <c r="C103" s="360" t="s">
        <v>25</v>
      </c>
      <c r="D103" s="361" t="s">
        <v>481</v>
      </c>
      <c r="E103" s="362" t="s">
        <v>559</v>
      </c>
      <c r="F103" s="22" t="s">
        <v>588</v>
      </c>
      <c r="G103" s="28"/>
      <c r="H103" s="91"/>
      <c r="I103" s="98"/>
      <c r="J103" s="139"/>
      <c r="K103" s="140"/>
      <c r="L103" s="24" t="s">
        <v>281</v>
      </c>
      <c r="M103" s="248"/>
      <c r="N103" s="24" t="s">
        <v>102</v>
      </c>
      <c r="O103" s="136">
        <f t="shared" si="1"/>
        <v>0</v>
      </c>
      <c r="P103" s="91"/>
      <c r="Q103" s="91"/>
      <c r="R103" s="63" t="str">
        <f>_xlfn.XLOOKUP(C103&amp;D103&amp;E103&amp;F103,[1]报价模版!$X:$X,[1]报价模版!$Y:$Y,"",0)</f>
        <v/>
      </c>
    </row>
    <row r="104" spans="1:19" s="3" customFormat="1" ht="14.5" customHeight="1">
      <c r="A104" s="24"/>
      <c r="B104" s="24"/>
      <c r="C104" s="360" t="s">
        <v>25</v>
      </c>
      <c r="D104" s="361" t="s">
        <v>481</v>
      </c>
      <c r="E104" s="362" t="s">
        <v>559</v>
      </c>
      <c r="F104" s="22" t="s">
        <v>589</v>
      </c>
      <c r="G104" s="28"/>
      <c r="H104" s="91"/>
      <c r="I104" s="98"/>
      <c r="J104" s="139"/>
      <c r="K104" s="140"/>
      <c r="L104" s="24" t="s">
        <v>281</v>
      </c>
      <c r="M104" s="248"/>
      <c r="N104" s="24" t="s">
        <v>102</v>
      </c>
      <c r="O104" s="136">
        <f t="shared" si="1"/>
        <v>0</v>
      </c>
      <c r="P104" s="91"/>
      <c r="Q104" s="91"/>
      <c r="R104" s="63" t="str">
        <f>_xlfn.XLOOKUP(C104&amp;D104&amp;E104&amp;F104,[1]报价模版!$X:$X,[1]报价模版!$Y:$Y,"",0)</f>
        <v/>
      </c>
    </row>
    <row r="105" spans="1:19" s="3" customFormat="1" ht="14.5" customHeight="1">
      <c r="A105" s="24"/>
      <c r="B105" s="24"/>
      <c r="C105" s="360" t="s">
        <v>25</v>
      </c>
      <c r="D105" s="361" t="s">
        <v>481</v>
      </c>
      <c r="E105" s="362" t="s">
        <v>559</v>
      </c>
      <c r="F105" s="22" t="s">
        <v>590</v>
      </c>
      <c r="G105" s="28"/>
      <c r="H105" s="91"/>
      <c r="I105" s="98"/>
      <c r="J105" s="137"/>
      <c r="K105" s="137"/>
      <c r="L105" s="24" t="s">
        <v>281</v>
      </c>
      <c r="M105" s="247"/>
      <c r="N105" s="24" t="s">
        <v>102</v>
      </c>
      <c r="O105" s="136">
        <f t="shared" si="1"/>
        <v>0</v>
      </c>
      <c r="P105" s="91"/>
      <c r="Q105" s="91"/>
      <c r="R105" s="85"/>
      <c r="S105" s="353"/>
    </row>
    <row r="106" spans="1:19" s="3" customFormat="1" ht="14.5" customHeight="1">
      <c r="A106" s="24"/>
      <c r="B106" s="24"/>
      <c r="C106" s="360" t="s">
        <v>25</v>
      </c>
      <c r="D106" s="361" t="s">
        <v>481</v>
      </c>
      <c r="E106" s="362" t="s">
        <v>559</v>
      </c>
      <c r="F106" s="22" t="s">
        <v>591</v>
      </c>
      <c r="G106" s="28"/>
      <c r="H106" s="91"/>
      <c r="I106" s="98"/>
      <c r="J106" s="137"/>
      <c r="K106" s="137"/>
      <c r="L106" s="24" t="s">
        <v>281</v>
      </c>
      <c r="M106" s="247"/>
      <c r="N106" s="24" t="s">
        <v>102</v>
      </c>
      <c r="O106" s="136">
        <f t="shared" si="1"/>
        <v>0</v>
      </c>
      <c r="P106" s="91"/>
      <c r="Q106" s="91"/>
      <c r="R106" s="85"/>
      <c r="S106" s="353"/>
    </row>
    <row r="107" spans="1:19" s="3" customFormat="1" ht="14.5" customHeight="1">
      <c r="A107" s="24"/>
      <c r="B107" s="24"/>
      <c r="C107" s="360" t="s">
        <v>25</v>
      </c>
      <c r="D107" s="361" t="s">
        <v>481</v>
      </c>
      <c r="E107" s="362" t="s">
        <v>559</v>
      </c>
      <c r="F107" s="22" t="s">
        <v>592</v>
      </c>
      <c r="G107" s="28"/>
      <c r="H107" s="91"/>
      <c r="I107" s="98"/>
      <c r="J107" s="137"/>
      <c r="K107" s="137"/>
      <c r="L107" s="24" t="s">
        <v>281</v>
      </c>
      <c r="M107" s="247"/>
      <c r="N107" s="24" t="s">
        <v>102</v>
      </c>
      <c r="O107" s="136">
        <f t="shared" si="1"/>
        <v>0</v>
      </c>
      <c r="P107" s="91"/>
      <c r="Q107" s="91"/>
      <c r="R107" s="85"/>
      <c r="S107" s="353"/>
    </row>
    <row r="108" spans="1:19" s="3" customFormat="1" ht="14.5" customHeight="1">
      <c r="A108" s="24"/>
      <c r="B108" s="24"/>
      <c r="C108" s="360" t="s">
        <v>25</v>
      </c>
      <c r="D108" s="361" t="s">
        <v>481</v>
      </c>
      <c r="E108" s="362" t="s">
        <v>559</v>
      </c>
      <c r="F108" s="22" t="s">
        <v>593</v>
      </c>
      <c r="G108" s="28"/>
      <c r="H108" s="91"/>
      <c r="I108" s="98"/>
      <c r="J108" s="137"/>
      <c r="K108" s="137"/>
      <c r="L108" s="24" t="s">
        <v>281</v>
      </c>
      <c r="M108" s="247"/>
      <c r="N108" s="24" t="s">
        <v>102</v>
      </c>
      <c r="O108" s="136">
        <f t="shared" si="1"/>
        <v>0</v>
      </c>
      <c r="P108" s="91"/>
      <c r="Q108" s="91"/>
      <c r="R108" s="85"/>
      <c r="S108" s="353"/>
    </row>
    <row r="109" spans="1:19" s="3" customFormat="1" ht="14.5" customHeight="1">
      <c r="A109" s="24"/>
      <c r="B109" s="24"/>
      <c r="C109" s="360" t="s">
        <v>25</v>
      </c>
      <c r="D109" s="361" t="s">
        <v>481</v>
      </c>
      <c r="E109" s="362" t="s">
        <v>559</v>
      </c>
      <c r="F109" s="22" t="s">
        <v>594</v>
      </c>
      <c r="G109" s="28"/>
      <c r="H109" s="91"/>
      <c r="I109" s="98"/>
      <c r="J109" s="137"/>
      <c r="K109" s="137"/>
      <c r="L109" s="24" t="s">
        <v>281</v>
      </c>
      <c r="M109" s="247"/>
      <c r="N109" s="24" t="s">
        <v>102</v>
      </c>
      <c r="O109" s="136">
        <f t="shared" si="1"/>
        <v>0</v>
      </c>
      <c r="P109" s="91"/>
      <c r="Q109" s="91"/>
      <c r="R109" s="85"/>
      <c r="S109" s="353"/>
    </row>
    <row r="110" spans="1:19" s="3" customFormat="1" ht="14.5" customHeight="1">
      <c r="A110" s="24"/>
      <c r="B110" s="24"/>
      <c r="C110" s="360" t="s">
        <v>25</v>
      </c>
      <c r="D110" s="361" t="s">
        <v>481</v>
      </c>
      <c r="E110" s="362" t="s">
        <v>559</v>
      </c>
      <c r="F110" s="22" t="s">
        <v>595</v>
      </c>
      <c r="G110" s="28"/>
      <c r="H110" s="91"/>
      <c r="I110" s="98"/>
      <c r="J110" s="139"/>
      <c r="K110" s="140"/>
      <c r="L110" s="24" t="s">
        <v>281</v>
      </c>
      <c r="M110" s="248"/>
      <c r="N110" s="24" t="s">
        <v>102</v>
      </c>
      <c r="O110" s="136">
        <f t="shared" si="1"/>
        <v>0</v>
      </c>
      <c r="P110" s="91"/>
      <c r="Q110" s="91"/>
      <c r="R110" s="63" t="str">
        <f>_xlfn.XLOOKUP(C110&amp;D110&amp;E110&amp;F110,[1]报价模版!$X:$X,[1]报价模版!$Y:$Y,"",0)</f>
        <v/>
      </c>
    </row>
    <row r="111" spans="1:19" s="3" customFormat="1" ht="14.5" customHeight="1">
      <c r="A111" s="24"/>
      <c r="B111" s="24"/>
      <c r="C111" s="360" t="s">
        <v>25</v>
      </c>
      <c r="D111" s="361" t="s">
        <v>481</v>
      </c>
      <c r="E111" s="362" t="s">
        <v>559</v>
      </c>
      <c r="F111" s="22" t="s">
        <v>596</v>
      </c>
      <c r="G111" s="28"/>
      <c r="H111" s="91"/>
      <c r="I111" s="98"/>
      <c r="J111" s="139"/>
      <c r="K111" s="140"/>
      <c r="L111" s="24" t="s">
        <v>281</v>
      </c>
      <c r="M111" s="248"/>
      <c r="N111" s="24" t="s">
        <v>102</v>
      </c>
      <c r="O111" s="136">
        <f t="shared" si="1"/>
        <v>0</v>
      </c>
      <c r="P111" s="91"/>
      <c r="Q111" s="91"/>
      <c r="R111" s="63" t="str">
        <f>_xlfn.XLOOKUP(C111&amp;D111&amp;E111&amp;F111,[1]报价模版!$X:$X,[1]报价模版!$Y:$Y,"",0)</f>
        <v/>
      </c>
    </row>
    <row r="112" spans="1:19" s="3" customFormat="1" ht="14.5" customHeight="1">
      <c r="A112" s="24"/>
      <c r="B112" s="24"/>
      <c r="C112" s="360" t="s">
        <v>25</v>
      </c>
      <c r="D112" s="361" t="s">
        <v>481</v>
      </c>
      <c r="E112" s="362" t="s">
        <v>559</v>
      </c>
      <c r="F112" s="22" t="s">
        <v>597</v>
      </c>
      <c r="G112" s="28"/>
      <c r="H112" s="91"/>
      <c r="I112" s="98"/>
      <c r="J112" s="139"/>
      <c r="K112" s="140"/>
      <c r="L112" s="24" t="s">
        <v>281</v>
      </c>
      <c r="M112" s="248"/>
      <c r="N112" s="24" t="s">
        <v>102</v>
      </c>
      <c r="O112" s="136">
        <f t="shared" si="1"/>
        <v>0</v>
      </c>
      <c r="P112" s="91"/>
      <c r="Q112" s="91"/>
      <c r="R112" s="63" t="str">
        <f>_xlfn.XLOOKUP(C112&amp;D112&amp;E112&amp;F112,[1]报价模版!$X:$X,[1]报价模版!$Y:$Y,"",0)</f>
        <v/>
      </c>
    </row>
    <row r="113" spans="1:19" s="3" customFormat="1" ht="14.5" customHeight="1">
      <c r="A113" s="24"/>
      <c r="B113" s="24"/>
      <c r="C113" s="360" t="s">
        <v>25</v>
      </c>
      <c r="D113" s="361" t="s">
        <v>481</v>
      </c>
      <c r="E113" s="362" t="s">
        <v>559</v>
      </c>
      <c r="F113" s="22" t="s">
        <v>598</v>
      </c>
      <c r="G113" s="28"/>
      <c r="H113" s="91"/>
      <c r="I113" s="98"/>
      <c r="J113" s="139"/>
      <c r="K113" s="140"/>
      <c r="L113" s="24" t="s">
        <v>281</v>
      </c>
      <c r="M113" s="248"/>
      <c r="N113" s="24" t="s">
        <v>102</v>
      </c>
      <c r="O113" s="136">
        <f t="shared" si="1"/>
        <v>0</v>
      </c>
      <c r="P113" s="91"/>
      <c r="Q113" s="91"/>
      <c r="R113" s="63" t="str">
        <f>_xlfn.XLOOKUP(C113&amp;D113&amp;E113&amp;F113,[1]报价模版!$X:$X,[1]报价模版!$Y:$Y,"",0)</f>
        <v/>
      </c>
    </row>
    <row r="114" spans="1:19" s="3" customFormat="1" ht="14.5" customHeight="1">
      <c r="A114" s="24"/>
      <c r="B114" s="24"/>
      <c r="C114" s="360" t="s">
        <v>25</v>
      </c>
      <c r="D114" s="361" t="s">
        <v>481</v>
      </c>
      <c r="E114" s="362" t="s">
        <v>559</v>
      </c>
      <c r="F114" s="22" t="s">
        <v>1922</v>
      </c>
      <c r="G114" s="28"/>
      <c r="H114" s="91"/>
      <c r="I114" s="98"/>
      <c r="J114" s="357"/>
      <c r="K114" s="137"/>
      <c r="L114" s="24" t="s">
        <v>281</v>
      </c>
      <c r="M114" s="247"/>
      <c r="N114" s="24" t="s">
        <v>102</v>
      </c>
      <c r="O114" s="136">
        <f t="shared" si="1"/>
        <v>0</v>
      </c>
      <c r="P114" s="91"/>
      <c r="Q114" s="91"/>
      <c r="R114" s="63" t="str">
        <f>_xlfn.XLOOKUP(C114&amp;D114&amp;E114&amp;F114,[1]报价模版!$X:$X,[1]报价模版!$Y:$Y,"",0)</f>
        <v/>
      </c>
    </row>
    <row r="115" spans="1:19" s="3" customFormat="1" ht="14.5" customHeight="1">
      <c r="A115" s="24"/>
      <c r="B115" s="24"/>
      <c r="C115" s="360" t="s">
        <v>25</v>
      </c>
      <c r="D115" s="361" t="s">
        <v>481</v>
      </c>
      <c r="E115" s="362" t="s">
        <v>559</v>
      </c>
      <c r="F115" s="22" t="s">
        <v>600</v>
      </c>
      <c r="G115" s="28"/>
      <c r="H115" s="91"/>
      <c r="I115" s="98"/>
      <c r="J115" s="139"/>
      <c r="K115" s="140"/>
      <c r="L115" s="250" t="s">
        <v>281</v>
      </c>
      <c r="M115" s="248"/>
      <c r="N115" s="24" t="s">
        <v>102</v>
      </c>
      <c r="O115" s="136">
        <f t="shared" si="1"/>
        <v>0</v>
      </c>
      <c r="P115" s="91"/>
      <c r="Q115" s="91"/>
      <c r="R115" s="63" t="str">
        <f>_xlfn.XLOOKUP(C115&amp;D115&amp;E115&amp;F115,[1]报价模版!$X:$X,[1]报价模版!$Y:$Y,"",0)</f>
        <v/>
      </c>
    </row>
    <row r="116" spans="1:19" s="3" customFormat="1" ht="14.5" customHeight="1">
      <c r="A116" s="24"/>
      <c r="B116" s="24"/>
      <c r="C116" s="360" t="s">
        <v>25</v>
      </c>
      <c r="D116" s="361" t="s">
        <v>481</v>
      </c>
      <c r="E116" s="362" t="s">
        <v>559</v>
      </c>
      <c r="F116" s="22" t="s">
        <v>601</v>
      </c>
      <c r="G116" s="28"/>
      <c r="H116" s="91"/>
      <c r="I116" s="98"/>
      <c r="J116" s="137"/>
      <c r="K116" s="137"/>
      <c r="L116" s="24" t="s">
        <v>281</v>
      </c>
      <c r="M116" s="247"/>
      <c r="N116" s="24" t="s">
        <v>102</v>
      </c>
      <c r="O116" s="136">
        <f t="shared" si="1"/>
        <v>0</v>
      </c>
      <c r="P116" s="91"/>
      <c r="Q116" s="91"/>
      <c r="R116" s="85"/>
      <c r="S116" s="353"/>
    </row>
    <row r="117" spans="1:19" s="3" customFormat="1" ht="14.5" customHeight="1">
      <c r="A117" s="24"/>
      <c r="B117" s="24"/>
      <c r="C117" s="360" t="s">
        <v>25</v>
      </c>
      <c r="D117" s="361" t="s">
        <v>481</v>
      </c>
      <c r="E117" s="362" t="s">
        <v>559</v>
      </c>
      <c r="F117" s="22" t="s">
        <v>602</v>
      </c>
      <c r="G117" s="28"/>
      <c r="H117" s="91"/>
      <c r="I117" s="98"/>
      <c r="J117" s="137"/>
      <c r="K117" s="137"/>
      <c r="L117" s="24" t="s">
        <v>281</v>
      </c>
      <c r="M117" s="247"/>
      <c r="N117" s="24" t="s">
        <v>102</v>
      </c>
      <c r="O117" s="136">
        <f t="shared" si="1"/>
        <v>0</v>
      </c>
      <c r="P117" s="91"/>
      <c r="Q117" s="91"/>
      <c r="R117" s="85"/>
      <c r="S117" s="353"/>
    </row>
    <row r="118" spans="1:19" s="3" customFormat="1" ht="14.5" customHeight="1">
      <c r="A118" s="24"/>
      <c r="B118" s="24"/>
      <c r="C118" s="360" t="s">
        <v>25</v>
      </c>
      <c r="D118" s="361" t="s">
        <v>481</v>
      </c>
      <c r="E118" s="362" t="s">
        <v>559</v>
      </c>
      <c r="F118" s="22" t="s">
        <v>603</v>
      </c>
      <c r="G118" s="28"/>
      <c r="H118" s="91"/>
      <c r="I118" s="98"/>
      <c r="J118" s="137"/>
      <c r="K118" s="137"/>
      <c r="L118" s="24" t="s">
        <v>281</v>
      </c>
      <c r="M118" s="247"/>
      <c r="N118" s="24" t="s">
        <v>102</v>
      </c>
      <c r="O118" s="136">
        <f t="shared" si="1"/>
        <v>0</v>
      </c>
      <c r="P118" s="91"/>
      <c r="Q118" s="91"/>
      <c r="R118" s="85"/>
      <c r="S118" s="353"/>
    </row>
    <row r="119" spans="1:19" s="3" customFormat="1" ht="14.5" customHeight="1">
      <c r="A119" s="24"/>
      <c r="B119" s="24"/>
      <c r="C119" s="360" t="s">
        <v>25</v>
      </c>
      <c r="D119" s="361" t="s">
        <v>481</v>
      </c>
      <c r="E119" s="362" t="s">
        <v>559</v>
      </c>
      <c r="F119" s="22" t="s">
        <v>604</v>
      </c>
      <c r="G119" s="28"/>
      <c r="H119" s="91"/>
      <c r="I119" s="98"/>
      <c r="J119" s="139"/>
      <c r="K119" s="140"/>
      <c r="L119" s="24" t="s">
        <v>281</v>
      </c>
      <c r="M119" s="248"/>
      <c r="N119" s="24" t="s">
        <v>102</v>
      </c>
      <c r="O119" s="136">
        <f t="shared" si="1"/>
        <v>0</v>
      </c>
      <c r="P119" s="91"/>
      <c r="Q119" s="91"/>
      <c r="R119" s="63" t="str">
        <f>_xlfn.XLOOKUP(C119&amp;D119&amp;E119&amp;F119,[1]报价模版!$X:$X,[1]报价模版!$Y:$Y,"",0)</f>
        <v/>
      </c>
    </row>
    <row r="120" spans="1:19" s="3" customFormat="1" ht="14.5" customHeight="1">
      <c r="A120" s="24"/>
      <c r="B120" s="24"/>
      <c r="C120" s="360" t="s">
        <v>25</v>
      </c>
      <c r="D120" s="361" t="s">
        <v>481</v>
      </c>
      <c r="E120" s="362" t="s">
        <v>559</v>
      </c>
      <c r="F120" s="22" t="s">
        <v>605</v>
      </c>
      <c r="G120" s="28"/>
      <c r="H120" s="91"/>
      <c r="I120" s="98"/>
      <c r="J120" s="139"/>
      <c r="K120" s="140"/>
      <c r="L120" s="24" t="s">
        <v>281</v>
      </c>
      <c r="M120" s="248"/>
      <c r="N120" s="24" t="s">
        <v>102</v>
      </c>
      <c r="O120" s="136">
        <f t="shared" si="1"/>
        <v>0</v>
      </c>
      <c r="P120" s="91"/>
      <c r="Q120" s="91"/>
      <c r="R120" s="63" t="str">
        <f>_xlfn.XLOOKUP(C120&amp;D120&amp;E120&amp;F120,[1]报价模版!$X:$X,[1]报价模版!$Y:$Y,"",0)</f>
        <v/>
      </c>
    </row>
    <row r="121" spans="1:19" s="3" customFormat="1" ht="14.5" customHeight="1">
      <c r="A121" s="24"/>
      <c r="B121" s="24"/>
      <c r="C121" s="360" t="s">
        <v>25</v>
      </c>
      <c r="D121" s="361" t="s">
        <v>481</v>
      </c>
      <c r="E121" s="362" t="s">
        <v>559</v>
      </c>
      <c r="F121" s="22" t="s">
        <v>606</v>
      </c>
      <c r="G121" s="28"/>
      <c r="H121" s="91"/>
      <c r="I121" s="98"/>
      <c r="J121" s="137"/>
      <c r="K121" s="137"/>
      <c r="L121" s="24" t="s">
        <v>281</v>
      </c>
      <c r="M121" s="247"/>
      <c r="N121" s="24" t="s">
        <v>102</v>
      </c>
      <c r="O121" s="136">
        <f t="shared" si="1"/>
        <v>0</v>
      </c>
      <c r="P121" s="91"/>
      <c r="Q121" s="91"/>
      <c r="R121" s="85"/>
      <c r="S121" s="353"/>
    </row>
    <row r="122" spans="1:19" s="3" customFormat="1" ht="14.5" customHeight="1">
      <c r="A122" s="24"/>
      <c r="B122" s="24"/>
      <c r="C122" s="360" t="s">
        <v>25</v>
      </c>
      <c r="D122" s="361" t="s">
        <v>481</v>
      </c>
      <c r="E122" s="362" t="s">
        <v>559</v>
      </c>
      <c r="F122" s="22" t="s">
        <v>607</v>
      </c>
      <c r="G122" s="28"/>
      <c r="H122" s="91"/>
      <c r="I122" s="98"/>
      <c r="J122" s="139"/>
      <c r="K122" s="140"/>
      <c r="L122" s="24" t="s">
        <v>281</v>
      </c>
      <c r="M122" s="248"/>
      <c r="N122" s="24" t="s">
        <v>102</v>
      </c>
      <c r="O122" s="136">
        <f t="shared" si="1"/>
        <v>0</v>
      </c>
      <c r="P122" s="91"/>
      <c r="Q122" s="91"/>
      <c r="R122" s="63" t="str">
        <f>_xlfn.XLOOKUP(C122&amp;D122&amp;E122&amp;F122,[1]报价模版!$X:$X,[1]报价模版!$Y:$Y,"",0)</f>
        <v/>
      </c>
    </row>
    <row r="123" spans="1:19" s="3" customFormat="1" ht="14.5" customHeight="1">
      <c r="A123" s="24"/>
      <c r="B123" s="24"/>
      <c r="C123" s="360" t="s">
        <v>25</v>
      </c>
      <c r="D123" s="361" t="s">
        <v>481</v>
      </c>
      <c r="E123" s="362" t="s">
        <v>559</v>
      </c>
      <c r="F123" s="22" t="s">
        <v>608</v>
      </c>
      <c r="G123" s="28"/>
      <c r="H123" s="91"/>
      <c r="I123" s="98"/>
      <c r="J123" s="137"/>
      <c r="K123" s="137"/>
      <c r="L123" s="24" t="s">
        <v>281</v>
      </c>
      <c r="M123" s="247"/>
      <c r="N123" s="24" t="s">
        <v>102</v>
      </c>
      <c r="O123" s="136">
        <f t="shared" si="1"/>
        <v>0</v>
      </c>
      <c r="P123" s="91"/>
      <c r="Q123" s="91"/>
      <c r="R123" s="85"/>
      <c r="S123" s="353"/>
    </row>
    <row r="124" spans="1:19" s="3" customFormat="1" ht="14.5" customHeight="1">
      <c r="A124" s="24"/>
      <c r="B124" s="24"/>
      <c r="C124" s="360" t="s">
        <v>25</v>
      </c>
      <c r="D124" s="361" t="s">
        <v>481</v>
      </c>
      <c r="E124" s="362" t="s">
        <v>559</v>
      </c>
      <c r="F124" s="22" t="s">
        <v>609</v>
      </c>
      <c r="G124" s="28"/>
      <c r="H124" s="91"/>
      <c r="I124" s="98"/>
      <c r="J124" s="139"/>
      <c r="K124" s="140"/>
      <c r="L124" s="24" t="s">
        <v>281</v>
      </c>
      <c r="M124" s="248"/>
      <c r="N124" s="24" t="s">
        <v>102</v>
      </c>
      <c r="O124" s="136">
        <f t="shared" si="1"/>
        <v>0</v>
      </c>
      <c r="P124" s="91"/>
      <c r="Q124" s="91"/>
      <c r="R124" s="63" t="str">
        <f>_xlfn.XLOOKUP(C124&amp;D124&amp;E124&amp;F124,[1]报价模版!$X:$X,[1]报价模版!$Y:$Y,"",0)</f>
        <v/>
      </c>
    </row>
    <row r="125" spans="1:19" s="3" customFormat="1" ht="14.5" customHeight="1">
      <c r="A125" s="24"/>
      <c r="B125" s="24"/>
      <c r="C125" s="360" t="s">
        <v>25</v>
      </c>
      <c r="D125" s="361" t="s">
        <v>481</v>
      </c>
      <c r="E125" s="362" t="s">
        <v>559</v>
      </c>
      <c r="F125" s="22" t="s">
        <v>610</v>
      </c>
      <c r="G125" s="28"/>
      <c r="H125" s="91"/>
      <c r="I125" s="98"/>
      <c r="J125" s="139"/>
      <c r="K125" s="140"/>
      <c r="L125" s="24" t="s">
        <v>281</v>
      </c>
      <c r="M125" s="248"/>
      <c r="N125" s="24" t="s">
        <v>102</v>
      </c>
      <c r="O125" s="136">
        <f t="shared" si="1"/>
        <v>0</v>
      </c>
      <c r="P125" s="91"/>
      <c r="Q125" s="91"/>
      <c r="R125" s="63" t="str">
        <f>_xlfn.XLOOKUP(C125&amp;D125&amp;E125&amp;F125,[1]报价模版!$X:$X,[1]报价模版!$Y:$Y,"",0)</f>
        <v/>
      </c>
    </row>
    <row r="126" spans="1:19" s="3" customFormat="1" ht="14.5" customHeight="1">
      <c r="A126" s="24"/>
      <c r="B126" s="24"/>
      <c r="C126" s="360" t="s">
        <v>25</v>
      </c>
      <c r="D126" s="361" t="s">
        <v>481</v>
      </c>
      <c r="E126" s="362" t="s">
        <v>559</v>
      </c>
      <c r="F126" s="22" t="s">
        <v>611</v>
      </c>
      <c r="G126" s="28"/>
      <c r="H126" s="91"/>
      <c r="I126" s="98"/>
      <c r="J126" s="137"/>
      <c r="K126" s="137"/>
      <c r="L126" s="24" t="s">
        <v>281</v>
      </c>
      <c r="M126" s="247"/>
      <c r="N126" s="24" t="s">
        <v>102</v>
      </c>
      <c r="O126" s="136">
        <f t="shared" si="1"/>
        <v>0</v>
      </c>
      <c r="P126" s="91"/>
      <c r="Q126" s="91"/>
      <c r="R126" s="85"/>
      <c r="S126" s="353"/>
    </row>
    <row r="127" spans="1:19" s="197" customFormat="1" ht="14.5" customHeight="1">
      <c r="A127" s="24"/>
      <c r="B127" s="211"/>
      <c r="C127" s="208" t="s">
        <v>25</v>
      </c>
      <c r="D127" s="232" t="s">
        <v>481</v>
      </c>
      <c r="E127" s="149" t="s">
        <v>559</v>
      </c>
      <c r="F127" s="89" t="s">
        <v>612</v>
      </c>
      <c r="G127" s="180"/>
      <c r="H127" s="91"/>
      <c r="I127" s="226"/>
      <c r="J127" s="137"/>
      <c r="K127" s="137"/>
      <c r="L127" s="211" t="s">
        <v>391</v>
      </c>
      <c r="M127" s="247"/>
      <c r="N127" s="211" t="s">
        <v>102</v>
      </c>
      <c r="O127" s="136">
        <f t="shared" si="1"/>
        <v>0</v>
      </c>
      <c r="P127" s="91"/>
      <c r="Q127" s="91"/>
      <c r="R127" s="85"/>
      <c r="S127" s="353"/>
    </row>
    <row r="128" spans="1:19" s="3" customFormat="1" ht="14.5" customHeight="1">
      <c r="A128" s="24"/>
      <c r="B128" s="24"/>
      <c r="C128" s="360" t="s">
        <v>25</v>
      </c>
      <c r="D128" s="361" t="s">
        <v>481</v>
      </c>
      <c r="E128" s="362" t="s">
        <v>559</v>
      </c>
      <c r="F128" s="22" t="s">
        <v>613</v>
      </c>
      <c r="G128" s="28"/>
      <c r="H128" s="91"/>
      <c r="I128" s="98"/>
      <c r="J128" s="139"/>
      <c r="K128" s="140"/>
      <c r="L128" s="24" t="s">
        <v>391</v>
      </c>
      <c r="M128" s="248"/>
      <c r="N128" s="24" t="s">
        <v>102</v>
      </c>
      <c r="O128" s="136">
        <f t="shared" si="1"/>
        <v>0</v>
      </c>
      <c r="P128" s="91"/>
      <c r="Q128" s="91"/>
      <c r="R128" s="63" t="str">
        <f>_xlfn.XLOOKUP(C128&amp;D128&amp;E128&amp;F128,[1]报价模版!$X:$X,[1]报价模版!$Y:$Y,"",0)</f>
        <v/>
      </c>
    </row>
    <row r="129" spans="1:19" s="3" customFormat="1" ht="14.5" customHeight="1">
      <c r="A129" s="24"/>
      <c r="B129" s="24"/>
      <c r="C129" s="360" t="s">
        <v>25</v>
      </c>
      <c r="D129" s="361" t="s">
        <v>481</v>
      </c>
      <c r="E129" s="362" t="s">
        <v>559</v>
      </c>
      <c r="F129" s="22" t="s">
        <v>614</v>
      </c>
      <c r="G129" s="210"/>
      <c r="H129" s="91"/>
      <c r="I129" s="98"/>
      <c r="J129" s="139"/>
      <c r="K129" s="140"/>
      <c r="L129" s="24" t="s">
        <v>502</v>
      </c>
      <c r="M129" s="248"/>
      <c r="N129" s="24" t="s">
        <v>102</v>
      </c>
      <c r="O129" s="136">
        <f t="shared" si="1"/>
        <v>0</v>
      </c>
      <c r="P129" s="91"/>
      <c r="Q129" s="91"/>
      <c r="R129" s="63" t="str">
        <f>_xlfn.XLOOKUP(C129&amp;D129&amp;E129&amp;F129,[1]报价模版!$X:$X,[1]报价模版!$Y:$Y,"",0)</f>
        <v/>
      </c>
    </row>
    <row r="130" spans="1:19" s="3" customFormat="1" ht="14.5" customHeight="1">
      <c r="A130" s="24"/>
      <c r="B130" s="24"/>
      <c r="C130" s="360" t="s">
        <v>25</v>
      </c>
      <c r="D130" s="361" t="s">
        <v>481</v>
      </c>
      <c r="E130" s="362" t="s">
        <v>559</v>
      </c>
      <c r="F130" s="22" t="s">
        <v>615</v>
      </c>
      <c r="G130" s="210"/>
      <c r="H130" s="91"/>
      <c r="I130" s="98"/>
      <c r="J130" s="137"/>
      <c r="K130" s="137"/>
      <c r="L130" s="24" t="s">
        <v>502</v>
      </c>
      <c r="M130" s="247"/>
      <c r="N130" s="24" t="s">
        <v>102</v>
      </c>
      <c r="O130" s="136">
        <f t="shared" si="1"/>
        <v>0</v>
      </c>
      <c r="P130" s="91"/>
      <c r="Q130" s="91"/>
      <c r="R130" s="85"/>
      <c r="S130" s="353"/>
    </row>
    <row r="131" spans="1:19" s="3" customFormat="1" ht="14.5" customHeight="1">
      <c r="A131" s="24"/>
      <c r="B131" s="24"/>
      <c r="C131" s="360" t="s">
        <v>25</v>
      </c>
      <c r="D131" s="361" t="s">
        <v>481</v>
      </c>
      <c r="E131" s="362" t="s">
        <v>559</v>
      </c>
      <c r="F131" s="22" t="s">
        <v>616</v>
      </c>
      <c r="G131" s="210"/>
      <c r="H131" s="91"/>
      <c r="I131" s="98"/>
      <c r="J131" s="137"/>
      <c r="K131" s="137"/>
      <c r="L131" s="24" t="s">
        <v>502</v>
      </c>
      <c r="M131" s="247"/>
      <c r="N131" s="24" t="s">
        <v>102</v>
      </c>
      <c r="O131" s="136">
        <f t="shared" si="1"/>
        <v>0</v>
      </c>
      <c r="P131" s="91"/>
      <c r="Q131" s="91"/>
      <c r="R131" s="85"/>
      <c r="S131" s="353"/>
    </row>
    <row r="132" spans="1:19" s="3" customFormat="1" ht="14.5" customHeight="1">
      <c r="A132" s="24"/>
      <c r="B132" s="24"/>
      <c r="C132" s="360" t="s">
        <v>25</v>
      </c>
      <c r="D132" s="361" t="s">
        <v>481</v>
      </c>
      <c r="E132" s="362" t="s">
        <v>559</v>
      </c>
      <c r="F132" s="22" t="s">
        <v>617</v>
      </c>
      <c r="G132" s="210"/>
      <c r="H132" s="91"/>
      <c r="I132" s="98"/>
      <c r="J132" s="137"/>
      <c r="K132" s="137"/>
      <c r="L132" s="24" t="s">
        <v>502</v>
      </c>
      <c r="M132" s="247"/>
      <c r="N132" s="24" t="s">
        <v>102</v>
      </c>
      <c r="O132" s="136">
        <f t="shared" ref="O132:O195" si="2">IF(M132=0,K132*J132,M132*K132*J132)</f>
        <v>0</v>
      </c>
      <c r="P132" s="91"/>
      <c r="Q132" s="91"/>
      <c r="R132" s="85"/>
      <c r="S132" s="353"/>
    </row>
    <row r="133" spans="1:19" s="3" customFormat="1" ht="14.5" customHeight="1">
      <c r="A133" s="24"/>
      <c r="B133" s="24"/>
      <c r="C133" s="360" t="s">
        <v>25</v>
      </c>
      <c r="D133" s="361" t="s">
        <v>481</v>
      </c>
      <c r="E133" s="362" t="s">
        <v>559</v>
      </c>
      <c r="F133" s="22" t="s">
        <v>618</v>
      </c>
      <c r="G133" s="210"/>
      <c r="H133" s="91"/>
      <c r="I133" s="98"/>
      <c r="J133" s="137"/>
      <c r="K133" s="137"/>
      <c r="L133" s="24" t="s">
        <v>502</v>
      </c>
      <c r="M133" s="247"/>
      <c r="N133" s="24" t="s">
        <v>102</v>
      </c>
      <c r="O133" s="136">
        <f t="shared" si="2"/>
        <v>0</v>
      </c>
      <c r="P133" s="91"/>
      <c r="Q133" s="91"/>
      <c r="R133" s="85"/>
      <c r="S133" s="353"/>
    </row>
    <row r="134" spans="1:19" s="3" customFormat="1" ht="14.5" customHeight="1">
      <c r="A134" s="24"/>
      <c r="B134" s="24"/>
      <c r="C134" s="360" t="s">
        <v>25</v>
      </c>
      <c r="D134" s="361" t="s">
        <v>481</v>
      </c>
      <c r="E134" s="362" t="s">
        <v>559</v>
      </c>
      <c r="F134" s="22" t="s">
        <v>619</v>
      </c>
      <c r="G134" s="210"/>
      <c r="H134" s="91"/>
      <c r="I134" s="98"/>
      <c r="J134" s="137"/>
      <c r="K134" s="137"/>
      <c r="L134" s="24" t="s">
        <v>502</v>
      </c>
      <c r="M134" s="247"/>
      <c r="N134" s="24" t="s">
        <v>102</v>
      </c>
      <c r="O134" s="136">
        <f t="shared" si="2"/>
        <v>0</v>
      </c>
      <c r="P134" s="91"/>
      <c r="Q134" s="91"/>
      <c r="R134" s="85"/>
      <c r="S134" s="353"/>
    </row>
    <row r="135" spans="1:19" s="3" customFormat="1" ht="14.5" customHeight="1">
      <c r="A135" s="24"/>
      <c r="B135" s="24"/>
      <c r="C135" s="360" t="s">
        <v>25</v>
      </c>
      <c r="D135" s="361" t="s">
        <v>481</v>
      </c>
      <c r="E135" s="362" t="s">
        <v>559</v>
      </c>
      <c r="F135" s="22" t="s">
        <v>620</v>
      </c>
      <c r="G135" s="210"/>
      <c r="H135" s="91"/>
      <c r="I135" s="98"/>
      <c r="J135" s="137"/>
      <c r="K135" s="137"/>
      <c r="L135" s="24" t="s">
        <v>502</v>
      </c>
      <c r="M135" s="247"/>
      <c r="N135" s="24" t="s">
        <v>102</v>
      </c>
      <c r="O135" s="136">
        <f t="shared" si="2"/>
        <v>0</v>
      </c>
      <c r="P135" s="91"/>
      <c r="Q135" s="91"/>
      <c r="R135" s="85"/>
      <c r="S135" s="353"/>
    </row>
    <row r="136" spans="1:19" s="3" customFormat="1" ht="14.5" customHeight="1">
      <c r="A136" s="24"/>
      <c r="B136" s="24"/>
      <c r="C136" s="360" t="s">
        <v>25</v>
      </c>
      <c r="D136" s="361" t="s">
        <v>481</v>
      </c>
      <c r="E136" s="362" t="s">
        <v>559</v>
      </c>
      <c r="F136" s="22" t="s">
        <v>621</v>
      </c>
      <c r="G136" s="210"/>
      <c r="H136" s="91"/>
      <c r="I136" s="98"/>
      <c r="J136" s="139"/>
      <c r="K136" s="140"/>
      <c r="L136" s="24" t="s">
        <v>502</v>
      </c>
      <c r="M136" s="248"/>
      <c r="N136" s="24" t="s">
        <v>102</v>
      </c>
      <c r="O136" s="136">
        <f t="shared" si="2"/>
        <v>0</v>
      </c>
      <c r="P136" s="91"/>
      <c r="Q136" s="91"/>
      <c r="R136" s="63" t="str">
        <f>_xlfn.XLOOKUP(C136&amp;D136&amp;E136&amp;F136,[1]报价模版!$X:$X,[1]报价模版!$Y:$Y,"",0)</f>
        <v/>
      </c>
    </row>
    <row r="137" spans="1:19" s="3" customFormat="1" ht="14.5" customHeight="1">
      <c r="A137" s="24"/>
      <c r="B137" s="24"/>
      <c r="C137" s="360" t="s">
        <v>25</v>
      </c>
      <c r="D137" s="361" t="s">
        <v>481</v>
      </c>
      <c r="E137" s="362" t="s">
        <v>559</v>
      </c>
      <c r="F137" s="22" t="s">
        <v>622</v>
      </c>
      <c r="G137" s="210"/>
      <c r="H137" s="91"/>
      <c r="I137" s="98"/>
      <c r="J137" s="137"/>
      <c r="K137" s="137"/>
      <c r="L137" s="24" t="s">
        <v>502</v>
      </c>
      <c r="M137" s="247"/>
      <c r="N137" s="24" t="s">
        <v>102</v>
      </c>
      <c r="O137" s="136">
        <f t="shared" si="2"/>
        <v>0</v>
      </c>
      <c r="P137" s="91"/>
      <c r="Q137" s="91"/>
      <c r="R137" s="85"/>
      <c r="S137" s="353"/>
    </row>
    <row r="138" spans="1:19" s="3" customFormat="1" ht="14.5" customHeight="1">
      <c r="A138" s="24"/>
      <c r="B138" s="24"/>
      <c r="C138" s="360" t="s">
        <v>25</v>
      </c>
      <c r="D138" s="361" t="s">
        <v>481</v>
      </c>
      <c r="E138" s="362" t="s">
        <v>559</v>
      </c>
      <c r="F138" s="22" t="s">
        <v>623</v>
      </c>
      <c r="G138" s="210"/>
      <c r="H138" s="91"/>
      <c r="I138" s="98"/>
      <c r="J138" s="137"/>
      <c r="K138" s="137"/>
      <c r="L138" s="24" t="s">
        <v>502</v>
      </c>
      <c r="M138" s="247"/>
      <c r="N138" s="24" t="s">
        <v>102</v>
      </c>
      <c r="O138" s="136">
        <f t="shared" si="2"/>
        <v>0</v>
      </c>
      <c r="P138" s="91"/>
      <c r="Q138" s="91"/>
      <c r="R138" s="85"/>
      <c r="S138" s="353"/>
    </row>
    <row r="139" spans="1:19" s="3" customFormat="1" ht="14.5" customHeight="1">
      <c r="A139" s="24"/>
      <c r="B139" s="24"/>
      <c r="C139" s="360" t="s">
        <v>25</v>
      </c>
      <c r="D139" s="361" t="s">
        <v>481</v>
      </c>
      <c r="E139" s="362" t="s">
        <v>559</v>
      </c>
      <c r="F139" s="22" t="s">
        <v>624</v>
      </c>
      <c r="G139" s="210"/>
      <c r="H139" s="91"/>
      <c r="I139" s="98"/>
      <c r="J139" s="137"/>
      <c r="K139" s="137"/>
      <c r="L139" s="24" t="s">
        <v>502</v>
      </c>
      <c r="M139" s="247"/>
      <c r="N139" s="24" t="s">
        <v>102</v>
      </c>
      <c r="O139" s="136">
        <f t="shared" si="2"/>
        <v>0</v>
      </c>
      <c r="P139" s="91"/>
      <c r="Q139" s="91"/>
      <c r="R139" s="85"/>
      <c r="S139" s="353"/>
    </row>
    <row r="140" spans="1:19" s="3" customFormat="1" ht="14.5" customHeight="1">
      <c r="A140" s="24"/>
      <c r="B140" s="24"/>
      <c r="C140" s="360" t="s">
        <v>25</v>
      </c>
      <c r="D140" s="361" t="s">
        <v>625</v>
      </c>
      <c r="E140" s="362" t="s">
        <v>626</v>
      </c>
      <c r="F140" s="22" t="s">
        <v>627</v>
      </c>
      <c r="G140" s="26"/>
      <c r="H140" s="91"/>
      <c r="I140" s="178"/>
      <c r="J140" s="356"/>
      <c r="K140" s="137"/>
      <c r="L140" s="24" t="s">
        <v>281</v>
      </c>
      <c r="M140" s="247"/>
      <c r="N140" s="24" t="s">
        <v>102</v>
      </c>
      <c r="O140" s="136">
        <f t="shared" si="2"/>
        <v>0</v>
      </c>
      <c r="P140" s="91"/>
      <c r="Q140" s="91"/>
      <c r="R140" s="63" t="str">
        <f>_xlfn.XLOOKUP(C140&amp;D140&amp;E140&amp;F140,[1]报价模版!$X:$X,[1]报价模版!$Y:$Y,"",0)</f>
        <v/>
      </c>
    </row>
    <row r="141" spans="1:19" s="3" customFormat="1" ht="14.5" customHeight="1">
      <c r="A141" s="24"/>
      <c r="B141" s="24"/>
      <c r="C141" s="360" t="s">
        <v>25</v>
      </c>
      <c r="D141" s="361" t="s">
        <v>625</v>
      </c>
      <c r="E141" s="362" t="s">
        <v>626</v>
      </c>
      <c r="F141" s="22" t="s">
        <v>628</v>
      </c>
      <c r="G141" s="26"/>
      <c r="H141" s="91"/>
      <c r="I141" s="26"/>
      <c r="J141" s="137"/>
      <c r="K141" s="137"/>
      <c r="L141" s="24" t="s">
        <v>391</v>
      </c>
      <c r="M141" s="247"/>
      <c r="N141" s="24" t="s">
        <v>102</v>
      </c>
      <c r="O141" s="136">
        <f t="shared" si="2"/>
        <v>0</v>
      </c>
      <c r="P141" s="91"/>
      <c r="Q141" s="91"/>
      <c r="R141" s="85"/>
      <c r="S141" s="353"/>
    </row>
    <row r="142" spans="1:19" s="3" customFormat="1" ht="14.5" customHeight="1">
      <c r="A142" s="24"/>
      <c r="B142" s="24"/>
      <c r="C142" s="360" t="s">
        <v>25</v>
      </c>
      <c r="D142" s="361" t="s">
        <v>625</v>
      </c>
      <c r="E142" s="362" t="s">
        <v>626</v>
      </c>
      <c r="F142" s="22" t="s">
        <v>629</v>
      </c>
      <c r="G142" s="26"/>
      <c r="H142" s="91"/>
      <c r="I142" s="251"/>
      <c r="J142" s="139"/>
      <c r="K142" s="140"/>
      <c r="L142" s="24" t="s">
        <v>391</v>
      </c>
      <c r="M142" s="248"/>
      <c r="N142" s="24" t="s">
        <v>102</v>
      </c>
      <c r="O142" s="136">
        <f t="shared" si="2"/>
        <v>0</v>
      </c>
      <c r="P142" s="91"/>
      <c r="Q142" s="91"/>
      <c r="R142" s="63" t="str">
        <f>_xlfn.XLOOKUP(C142&amp;D142&amp;E142&amp;F142,[1]报价模版!$X:$X,[1]报价模版!$Y:$Y,"",0)</f>
        <v/>
      </c>
    </row>
    <row r="143" spans="1:19" s="3" customFormat="1" ht="14.5" customHeight="1">
      <c r="A143" s="24"/>
      <c r="B143" s="24"/>
      <c r="C143" s="360" t="s">
        <v>25</v>
      </c>
      <c r="D143" s="361" t="s">
        <v>625</v>
      </c>
      <c r="E143" s="362" t="s">
        <v>626</v>
      </c>
      <c r="F143" s="22" t="s">
        <v>630</v>
      </c>
      <c r="G143" s="251"/>
      <c r="H143" s="91"/>
      <c r="I143" s="251"/>
      <c r="J143" s="139"/>
      <c r="K143" s="140"/>
      <c r="L143" s="24" t="s">
        <v>391</v>
      </c>
      <c r="M143" s="248"/>
      <c r="N143" s="24" t="s">
        <v>102</v>
      </c>
      <c r="O143" s="136">
        <f t="shared" si="2"/>
        <v>0</v>
      </c>
      <c r="P143" s="91"/>
      <c r="Q143" s="91"/>
      <c r="R143" s="63" t="str">
        <f>_xlfn.XLOOKUP(C143&amp;D143&amp;E143&amp;F143,[1]报价模版!$X:$X,[1]报价模版!$Y:$Y,"",0)</f>
        <v/>
      </c>
    </row>
    <row r="144" spans="1:19" s="3" customFormat="1" ht="14.5" customHeight="1">
      <c r="A144" s="24"/>
      <c r="B144" s="24"/>
      <c r="C144" s="360" t="s">
        <v>25</v>
      </c>
      <c r="D144" s="361" t="s">
        <v>625</v>
      </c>
      <c r="E144" s="362" t="s">
        <v>626</v>
      </c>
      <c r="F144" s="22" t="s">
        <v>631</v>
      </c>
      <c r="G144" s="210"/>
      <c r="H144" s="91"/>
      <c r="I144" s="98"/>
      <c r="J144" s="137"/>
      <c r="K144" s="137"/>
      <c r="L144" s="24" t="s">
        <v>391</v>
      </c>
      <c r="M144" s="247"/>
      <c r="N144" s="24" t="s">
        <v>102</v>
      </c>
      <c r="O144" s="136">
        <f t="shared" si="2"/>
        <v>0</v>
      </c>
      <c r="P144" s="91"/>
      <c r="Q144" s="91"/>
      <c r="R144" s="85"/>
      <c r="S144" s="353"/>
    </row>
    <row r="145" spans="1:19" s="3" customFormat="1" ht="14.5" customHeight="1">
      <c r="A145" s="24"/>
      <c r="B145" s="24"/>
      <c r="C145" s="360" t="s">
        <v>25</v>
      </c>
      <c r="D145" s="361" t="s">
        <v>625</v>
      </c>
      <c r="E145" s="362" t="s">
        <v>626</v>
      </c>
      <c r="F145" s="22" t="s">
        <v>632</v>
      </c>
      <c r="G145" s="252"/>
      <c r="H145" s="91"/>
      <c r="I145" s="251"/>
      <c r="J145" s="137"/>
      <c r="K145" s="137"/>
      <c r="L145" s="24" t="s">
        <v>391</v>
      </c>
      <c r="M145" s="247"/>
      <c r="N145" s="24" t="s">
        <v>102</v>
      </c>
      <c r="O145" s="136">
        <f t="shared" si="2"/>
        <v>0</v>
      </c>
      <c r="P145" s="91"/>
      <c r="Q145" s="91"/>
      <c r="R145" s="85"/>
      <c r="S145" s="353"/>
    </row>
    <row r="146" spans="1:19" s="3" customFormat="1" ht="14.5" customHeight="1">
      <c r="A146" s="24"/>
      <c r="B146" s="24"/>
      <c r="C146" s="360" t="s">
        <v>25</v>
      </c>
      <c r="D146" s="361" t="s">
        <v>625</v>
      </c>
      <c r="E146" s="362" t="s">
        <v>626</v>
      </c>
      <c r="F146" s="22" t="s">
        <v>633</v>
      </c>
      <c r="G146" s="252"/>
      <c r="H146" s="91"/>
      <c r="I146" s="251"/>
      <c r="J146" s="139"/>
      <c r="K146" s="140"/>
      <c r="L146" s="24" t="s">
        <v>391</v>
      </c>
      <c r="M146" s="248"/>
      <c r="N146" s="24" t="s">
        <v>102</v>
      </c>
      <c r="O146" s="136">
        <f t="shared" si="2"/>
        <v>0</v>
      </c>
      <c r="P146" s="91"/>
      <c r="Q146" s="91"/>
      <c r="R146" s="63" t="str">
        <f>_xlfn.XLOOKUP(C146&amp;D146&amp;E146&amp;F146,[1]报价模版!$X:$X,[1]报价模版!$Y:$Y,"",0)</f>
        <v/>
      </c>
    </row>
    <row r="147" spans="1:19" s="3" customFormat="1" ht="14.5" customHeight="1">
      <c r="A147" s="24"/>
      <c r="B147" s="24"/>
      <c r="C147" s="360" t="s">
        <v>25</v>
      </c>
      <c r="D147" s="361" t="s">
        <v>625</v>
      </c>
      <c r="E147" s="362" t="s">
        <v>626</v>
      </c>
      <c r="F147" s="22" t="s">
        <v>634</v>
      </c>
      <c r="G147" s="252"/>
      <c r="H147" s="91"/>
      <c r="I147" s="251"/>
      <c r="J147" s="139"/>
      <c r="K147" s="140"/>
      <c r="L147" s="24" t="s">
        <v>391</v>
      </c>
      <c r="M147" s="248"/>
      <c r="N147" s="24" t="s">
        <v>102</v>
      </c>
      <c r="O147" s="136">
        <f t="shared" si="2"/>
        <v>0</v>
      </c>
      <c r="P147" s="91"/>
      <c r="Q147" s="91"/>
      <c r="R147" s="63" t="str">
        <f>_xlfn.XLOOKUP(C147&amp;D147&amp;E147&amp;F147,[1]报价模版!$X:$X,[1]报价模版!$Y:$Y,"",0)</f>
        <v/>
      </c>
    </row>
    <row r="148" spans="1:19" s="3" customFormat="1" ht="14.5" customHeight="1">
      <c r="A148" s="24"/>
      <c r="B148" s="24"/>
      <c r="C148" s="360" t="s">
        <v>25</v>
      </c>
      <c r="D148" s="361" t="s">
        <v>625</v>
      </c>
      <c r="E148" s="362" t="s">
        <v>626</v>
      </c>
      <c r="F148" s="22" t="s">
        <v>635</v>
      </c>
      <c r="G148" s="26"/>
      <c r="H148" s="91"/>
      <c r="I148" s="251"/>
      <c r="J148" s="139"/>
      <c r="K148" s="140"/>
      <c r="L148" s="24" t="s">
        <v>391</v>
      </c>
      <c r="M148" s="248"/>
      <c r="N148" s="24" t="s">
        <v>102</v>
      </c>
      <c r="O148" s="136">
        <f t="shared" si="2"/>
        <v>0</v>
      </c>
      <c r="P148" s="91"/>
      <c r="Q148" s="91"/>
      <c r="R148" s="63" t="str">
        <f>_xlfn.XLOOKUP(C148&amp;D148&amp;E148&amp;F148,[1]报价模版!$X:$X,[1]报价模版!$Y:$Y,"",0)</f>
        <v/>
      </c>
    </row>
    <row r="149" spans="1:19" s="3" customFormat="1" ht="14.5" customHeight="1">
      <c r="A149" s="24"/>
      <c r="B149" s="24"/>
      <c r="C149" s="360" t="s">
        <v>25</v>
      </c>
      <c r="D149" s="361" t="s">
        <v>625</v>
      </c>
      <c r="E149" s="362" t="s">
        <v>626</v>
      </c>
      <c r="F149" s="22" t="s">
        <v>636</v>
      </c>
      <c r="G149" s="251"/>
      <c r="H149" s="91"/>
      <c r="I149" s="251"/>
      <c r="J149" s="139"/>
      <c r="K149" s="140"/>
      <c r="L149" s="24" t="s">
        <v>391</v>
      </c>
      <c r="M149" s="248"/>
      <c r="N149" s="24" t="s">
        <v>102</v>
      </c>
      <c r="O149" s="136">
        <f t="shared" si="2"/>
        <v>0</v>
      </c>
      <c r="P149" s="91"/>
      <c r="Q149" s="91"/>
      <c r="R149" s="63" t="str">
        <f>_xlfn.XLOOKUP(C149&amp;D149&amp;E149&amp;F149,[1]报价模版!$X:$X,[1]报价模版!$Y:$Y,"",0)</f>
        <v/>
      </c>
    </row>
    <row r="150" spans="1:19" s="3" customFormat="1" ht="14.5" customHeight="1">
      <c r="A150" s="24"/>
      <c r="B150" s="24"/>
      <c r="C150" s="360" t="s">
        <v>25</v>
      </c>
      <c r="D150" s="361" t="s">
        <v>625</v>
      </c>
      <c r="E150" s="362" t="s">
        <v>626</v>
      </c>
      <c r="F150" s="22" t="s">
        <v>637</v>
      </c>
      <c r="G150" s="251"/>
      <c r="H150" s="91"/>
      <c r="I150" s="251"/>
      <c r="J150" s="139"/>
      <c r="K150" s="140"/>
      <c r="L150" s="24" t="s">
        <v>391</v>
      </c>
      <c r="M150" s="248"/>
      <c r="N150" s="24" t="s">
        <v>102</v>
      </c>
      <c r="O150" s="136">
        <f t="shared" si="2"/>
        <v>0</v>
      </c>
      <c r="P150" s="91"/>
      <c r="Q150" s="91"/>
      <c r="R150" s="63" t="str">
        <f>_xlfn.XLOOKUP(C150&amp;D150&amp;E150&amp;F150,[1]报价模版!$X:$X,[1]报价模版!$Y:$Y,"",0)</f>
        <v/>
      </c>
    </row>
    <row r="151" spans="1:19" s="3" customFormat="1" ht="14.5" customHeight="1">
      <c r="A151" s="24"/>
      <c r="B151" s="24"/>
      <c r="C151" s="360" t="s">
        <v>25</v>
      </c>
      <c r="D151" s="361" t="s">
        <v>625</v>
      </c>
      <c r="E151" s="362" t="s">
        <v>626</v>
      </c>
      <c r="F151" s="22" t="s">
        <v>638</v>
      </c>
      <c r="G151" s="251"/>
      <c r="H151" s="91"/>
      <c r="I151" s="251"/>
      <c r="J151" s="139"/>
      <c r="K151" s="140"/>
      <c r="L151" s="24" t="s">
        <v>391</v>
      </c>
      <c r="M151" s="248"/>
      <c r="N151" s="24" t="s">
        <v>102</v>
      </c>
      <c r="O151" s="136">
        <f t="shared" si="2"/>
        <v>0</v>
      </c>
      <c r="P151" s="91"/>
      <c r="Q151" s="91"/>
      <c r="R151" s="63" t="str">
        <f>_xlfn.XLOOKUP(C151&amp;D151&amp;E151&amp;F151,[1]报价模版!$X:$X,[1]报价模版!$Y:$Y,"",0)</f>
        <v/>
      </c>
    </row>
    <row r="152" spans="1:19" s="3" customFormat="1" ht="14.5" customHeight="1">
      <c r="A152" s="24"/>
      <c r="B152" s="24"/>
      <c r="C152" s="360" t="s">
        <v>25</v>
      </c>
      <c r="D152" s="361" t="s">
        <v>625</v>
      </c>
      <c r="E152" s="362" t="s">
        <v>626</v>
      </c>
      <c r="F152" s="22" t="s">
        <v>639</v>
      </c>
      <c r="G152" s="210"/>
      <c r="H152" s="91"/>
      <c r="I152" s="98"/>
      <c r="J152" s="137"/>
      <c r="K152" s="137"/>
      <c r="L152" s="24" t="s">
        <v>391</v>
      </c>
      <c r="M152" s="247"/>
      <c r="N152" s="24" t="s">
        <v>102</v>
      </c>
      <c r="O152" s="136">
        <f t="shared" si="2"/>
        <v>0</v>
      </c>
      <c r="P152" s="91"/>
      <c r="Q152" s="91"/>
      <c r="R152" s="85"/>
      <c r="S152" s="353"/>
    </row>
    <row r="153" spans="1:19" s="3" customFormat="1" ht="14.5" customHeight="1">
      <c r="A153" s="24"/>
      <c r="B153" s="24"/>
      <c r="C153" s="360" t="s">
        <v>25</v>
      </c>
      <c r="D153" s="361" t="s">
        <v>625</v>
      </c>
      <c r="E153" s="362" t="s">
        <v>626</v>
      </c>
      <c r="F153" s="22" t="s">
        <v>640</v>
      </c>
      <c r="G153" s="210"/>
      <c r="H153" s="91"/>
      <c r="I153" s="98"/>
      <c r="J153" s="137"/>
      <c r="K153" s="137"/>
      <c r="L153" s="24" t="s">
        <v>391</v>
      </c>
      <c r="M153" s="247"/>
      <c r="N153" s="24" t="s">
        <v>102</v>
      </c>
      <c r="O153" s="136">
        <f t="shared" si="2"/>
        <v>0</v>
      </c>
      <c r="P153" s="91"/>
      <c r="Q153" s="91"/>
      <c r="R153" s="85"/>
      <c r="S153" s="353"/>
    </row>
    <row r="154" spans="1:19" s="3" customFormat="1" ht="14.5" customHeight="1">
      <c r="A154" s="24"/>
      <c r="B154" s="24"/>
      <c r="C154" s="360" t="s">
        <v>25</v>
      </c>
      <c r="D154" s="361" t="s">
        <v>625</v>
      </c>
      <c r="E154" s="362" t="s">
        <v>626</v>
      </c>
      <c r="F154" s="22" t="s">
        <v>641</v>
      </c>
      <c r="G154" s="26"/>
      <c r="H154" s="91"/>
      <c r="I154" s="178"/>
      <c r="J154" s="139"/>
      <c r="K154" s="140"/>
      <c r="L154" s="24" t="s">
        <v>391</v>
      </c>
      <c r="M154" s="248"/>
      <c r="N154" s="24" t="s">
        <v>102</v>
      </c>
      <c r="O154" s="136">
        <f t="shared" si="2"/>
        <v>0</v>
      </c>
      <c r="P154" s="91"/>
      <c r="Q154" s="91"/>
      <c r="R154" s="63" t="str">
        <f>_xlfn.XLOOKUP(C154&amp;D154&amp;E154&amp;F154,[1]报价模版!$X:$X,[1]报价模版!$Y:$Y,"",0)</f>
        <v/>
      </c>
    </row>
    <row r="155" spans="1:19" s="3" customFormat="1" ht="14.5" customHeight="1">
      <c r="A155" s="24"/>
      <c r="B155" s="24"/>
      <c r="C155" s="360" t="s">
        <v>25</v>
      </c>
      <c r="D155" s="361" t="s">
        <v>625</v>
      </c>
      <c r="E155" s="362" t="s">
        <v>626</v>
      </c>
      <c r="F155" s="22" t="s">
        <v>642</v>
      </c>
      <c r="G155" s="251"/>
      <c r="H155" s="91"/>
      <c r="I155" s="251"/>
      <c r="J155" s="137"/>
      <c r="K155" s="137"/>
      <c r="L155" s="24" t="s">
        <v>391</v>
      </c>
      <c r="M155" s="247"/>
      <c r="N155" s="24" t="s">
        <v>102</v>
      </c>
      <c r="O155" s="136">
        <f t="shared" si="2"/>
        <v>0</v>
      </c>
      <c r="P155" s="91"/>
      <c r="Q155" s="91"/>
      <c r="R155" s="85"/>
      <c r="S155" s="353"/>
    </row>
    <row r="156" spans="1:19" s="3" customFormat="1" ht="14.5" customHeight="1">
      <c r="A156" s="24"/>
      <c r="B156" s="24"/>
      <c r="C156" s="360" t="s">
        <v>25</v>
      </c>
      <c r="D156" s="361" t="s">
        <v>625</v>
      </c>
      <c r="E156" s="362" t="s">
        <v>626</v>
      </c>
      <c r="F156" s="22" t="s">
        <v>643</v>
      </c>
      <c r="G156" s="210"/>
      <c r="H156" s="91"/>
      <c r="I156" s="98"/>
      <c r="J156" s="137"/>
      <c r="K156" s="137"/>
      <c r="L156" s="24" t="s">
        <v>391</v>
      </c>
      <c r="M156" s="247"/>
      <c r="N156" s="24" t="s">
        <v>102</v>
      </c>
      <c r="O156" s="136">
        <f t="shared" si="2"/>
        <v>0</v>
      </c>
      <c r="P156" s="91"/>
      <c r="Q156" s="91"/>
      <c r="R156" s="85"/>
      <c r="S156" s="353"/>
    </row>
    <row r="157" spans="1:19" s="3" customFormat="1" ht="14.5" customHeight="1">
      <c r="A157" s="24"/>
      <c r="B157" s="24"/>
      <c r="C157" s="360" t="s">
        <v>25</v>
      </c>
      <c r="D157" s="361" t="s">
        <v>625</v>
      </c>
      <c r="E157" s="362" t="s">
        <v>626</v>
      </c>
      <c r="F157" s="22" t="s">
        <v>644</v>
      </c>
      <c r="G157" s="26"/>
      <c r="H157" s="91"/>
      <c r="I157" s="178"/>
      <c r="J157" s="139"/>
      <c r="K157" s="140"/>
      <c r="L157" s="24" t="s">
        <v>391</v>
      </c>
      <c r="M157" s="248"/>
      <c r="N157" s="24" t="s">
        <v>102</v>
      </c>
      <c r="O157" s="136">
        <f t="shared" si="2"/>
        <v>0</v>
      </c>
      <c r="P157" s="91"/>
      <c r="Q157" s="91"/>
      <c r="R157" s="63" t="str">
        <f>_xlfn.XLOOKUP(C157&amp;D157&amp;E157&amp;F157,[1]报价模版!$X:$X,[1]报价模版!$Y:$Y,"",0)</f>
        <v/>
      </c>
    </row>
    <row r="158" spans="1:19" s="3" customFormat="1" ht="14.5" customHeight="1">
      <c r="A158" s="24"/>
      <c r="B158" s="24"/>
      <c r="C158" s="360" t="s">
        <v>25</v>
      </c>
      <c r="D158" s="361" t="s">
        <v>625</v>
      </c>
      <c r="E158" s="362" t="s">
        <v>626</v>
      </c>
      <c r="F158" s="22" t="s">
        <v>645</v>
      </c>
      <c r="G158" s="26"/>
      <c r="H158" s="91"/>
      <c r="I158" s="251"/>
      <c r="J158" s="139"/>
      <c r="K158" s="140"/>
      <c r="L158" s="24" t="s">
        <v>391</v>
      </c>
      <c r="M158" s="248"/>
      <c r="N158" s="24" t="s">
        <v>102</v>
      </c>
      <c r="O158" s="136">
        <f t="shared" si="2"/>
        <v>0</v>
      </c>
      <c r="P158" s="91"/>
      <c r="Q158" s="91"/>
      <c r="R158" s="63" t="str">
        <f>_xlfn.XLOOKUP(C158&amp;D158&amp;E158&amp;F158,[1]报价模版!$X:$X,[1]报价模版!$Y:$Y,"",0)</f>
        <v/>
      </c>
    </row>
    <row r="159" spans="1:19" s="244" customFormat="1" ht="14.5" customHeight="1">
      <c r="A159" s="24"/>
      <c r="B159" s="253"/>
      <c r="C159" s="367" t="s">
        <v>25</v>
      </c>
      <c r="D159" s="368" t="s">
        <v>625</v>
      </c>
      <c r="E159" s="369" t="s">
        <v>626</v>
      </c>
      <c r="F159" s="370" t="s">
        <v>646</v>
      </c>
      <c r="G159" s="254"/>
      <c r="H159" s="91"/>
      <c r="I159" s="255"/>
      <c r="J159" s="137"/>
      <c r="K159" s="137"/>
      <c r="L159" s="253" t="s">
        <v>391</v>
      </c>
      <c r="M159" s="247"/>
      <c r="N159" s="253" t="s">
        <v>102</v>
      </c>
      <c r="O159" s="136">
        <f t="shared" si="2"/>
        <v>0</v>
      </c>
      <c r="P159" s="91"/>
      <c r="Q159" s="91"/>
      <c r="R159" s="85"/>
      <c r="S159" s="353"/>
    </row>
    <row r="160" spans="1:19" s="3" customFormat="1" ht="14.5" customHeight="1">
      <c r="A160" s="24"/>
      <c r="B160" s="24"/>
      <c r="C160" s="360" t="s">
        <v>25</v>
      </c>
      <c r="D160" s="361" t="s">
        <v>625</v>
      </c>
      <c r="E160" s="362" t="s">
        <v>626</v>
      </c>
      <c r="F160" s="22" t="s">
        <v>647</v>
      </c>
      <c r="G160" s="26"/>
      <c r="H160" s="91"/>
      <c r="I160" s="26"/>
      <c r="J160" s="139"/>
      <c r="K160" s="140"/>
      <c r="L160" s="24" t="s">
        <v>391</v>
      </c>
      <c r="M160" s="248"/>
      <c r="N160" s="24" t="s">
        <v>102</v>
      </c>
      <c r="O160" s="136">
        <f t="shared" si="2"/>
        <v>0</v>
      </c>
      <c r="P160" s="91"/>
      <c r="Q160" s="91"/>
      <c r="R160" s="63" t="str">
        <f>_xlfn.XLOOKUP(C160&amp;D160&amp;E160&amp;F160,[1]报价模版!$X:$X,[1]报价模版!$Y:$Y,"",0)</f>
        <v/>
      </c>
    </row>
    <row r="161" spans="1:19" s="3" customFormat="1" ht="14.5" customHeight="1">
      <c r="A161" s="24"/>
      <c r="B161" s="24"/>
      <c r="C161" s="360" t="s">
        <v>25</v>
      </c>
      <c r="D161" s="361" t="s">
        <v>625</v>
      </c>
      <c r="E161" s="362" t="s">
        <v>626</v>
      </c>
      <c r="F161" s="22" t="s">
        <v>648</v>
      </c>
      <c r="G161" s="26"/>
      <c r="H161" s="91"/>
      <c r="I161" s="251"/>
      <c r="J161" s="137"/>
      <c r="K161" s="137"/>
      <c r="L161" s="24" t="s">
        <v>391</v>
      </c>
      <c r="M161" s="247"/>
      <c r="N161" s="24" t="s">
        <v>102</v>
      </c>
      <c r="O161" s="136">
        <f t="shared" si="2"/>
        <v>0</v>
      </c>
      <c r="P161" s="91"/>
      <c r="Q161" s="91"/>
      <c r="R161" s="85"/>
      <c r="S161" s="353"/>
    </row>
    <row r="162" spans="1:19" s="3" customFormat="1" ht="14.5" customHeight="1">
      <c r="A162" s="24"/>
      <c r="B162" s="24"/>
      <c r="C162" s="360" t="s">
        <v>25</v>
      </c>
      <c r="D162" s="361" t="s">
        <v>625</v>
      </c>
      <c r="E162" s="362" t="s">
        <v>626</v>
      </c>
      <c r="F162" s="22" t="s">
        <v>649</v>
      </c>
      <c r="G162" s="26"/>
      <c r="H162" s="91"/>
      <c r="I162" s="206"/>
      <c r="J162" s="139"/>
      <c r="K162" s="140"/>
      <c r="L162" s="24" t="s">
        <v>391</v>
      </c>
      <c r="M162" s="248"/>
      <c r="N162" s="24" t="s">
        <v>102</v>
      </c>
      <c r="O162" s="136">
        <f t="shared" si="2"/>
        <v>0</v>
      </c>
      <c r="P162" s="91"/>
      <c r="Q162" s="91"/>
      <c r="R162" s="63" t="str">
        <f>_xlfn.XLOOKUP(C162&amp;D162&amp;E162&amp;F162,[1]报价模版!$X:$X,[1]报价模版!$Y:$Y,"",0)</f>
        <v/>
      </c>
    </row>
    <row r="163" spans="1:19" s="3" customFormat="1" ht="14.5" customHeight="1">
      <c r="A163" s="24"/>
      <c r="B163" s="24"/>
      <c r="C163" s="360" t="s">
        <v>25</v>
      </c>
      <c r="D163" s="361" t="s">
        <v>625</v>
      </c>
      <c r="E163" s="362" t="s">
        <v>626</v>
      </c>
      <c r="F163" s="22" t="s">
        <v>650</v>
      </c>
      <c r="G163" s="210"/>
      <c r="H163" s="91"/>
      <c r="I163" s="98"/>
      <c r="J163" s="137"/>
      <c r="K163" s="137"/>
      <c r="L163" s="24" t="s">
        <v>391</v>
      </c>
      <c r="M163" s="247"/>
      <c r="N163" s="24" t="s">
        <v>102</v>
      </c>
      <c r="O163" s="136">
        <f t="shared" si="2"/>
        <v>0</v>
      </c>
      <c r="P163" s="91"/>
      <c r="Q163" s="91"/>
      <c r="R163" s="85"/>
      <c r="S163" s="353"/>
    </row>
    <row r="164" spans="1:19" s="3" customFormat="1" ht="14.5" customHeight="1">
      <c r="A164" s="24"/>
      <c r="B164" s="24"/>
      <c r="C164" s="360" t="s">
        <v>25</v>
      </c>
      <c r="D164" s="361" t="s">
        <v>625</v>
      </c>
      <c r="E164" s="362" t="s">
        <v>626</v>
      </c>
      <c r="F164" s="22" t="s">
        <v>651</v>
      </c>
      <c r="G164" s="26"/>
      <c r="H164" s="91"/>
      <c r="I164" s="178"/>
      <c r="J164" s="139"/>
      <c r="K164" s="140"/>
      <c r="L164" s="24" t="s">
        <v>391</v>
      </c>
      <c r="M164" s="248"/>
      <c r="N164" s="24" t="s">
        <v>102</v>
      </c>
      <c r="O164" s="136">
        <f t="shared" si="2"/>
        <v>0</v>
      </c>
      <c r="P164" s="91"/>
      <c r="Q164" s="91"/>
      <c r="R164" s="63" t="str">
        <f>_xlfn.XLOOKUP(C164&amp;D164&amp;E164&amp;F164,[1]报价模版!$X:$X,[1]报价模版!$Y:$Y,"",0)</f>
        <v/>
      </c>
    </row>
    <row r="165" spans="1:19" s="3" customFormat="1" ht="14.5" customHeight="1">
      <c r="A165" s="24"/>
      <c r="B165" s="24"/>
      <c r="C165" s="360" t="s">
        <v>25</v>
      </c>
      <c r="D165" s="361" t="s">
        <v>625</v>
      </c>
      <c r="E165" s="362" t="s">
        <v>626</v>
      </c>
      <c r="F165" s="22" t="s">
        <v>652</v>
      </c>
      <c r="G165" s="26"/>
      <c r="H165" s="91"/>
      <c r="I165" s="178"/>
      <c r="J165" s="137"/>
      <c r="K165" s="137"/>
      <c r="L165" s="24" t="s">
        <v>391</v>
      </c>
      <c r="M165" s="247"/>
      <c r="N165" s="24" t="s">
        <v>102</v>
      </c>
      <c r="O165" s="136">
        <f t="shared" si="2"/>
        <v>0</v>
      </c>
      <c r="P165" s="91"/>
      <c r="Q165" s="91"/>
      <c r="R165" s="85"/>
      <c r="S165" s="353"/>
    </row>
    <row r="166" spans="1:19" s="3" customFormat="1" ht="14.5" customHeight="1">
      <c r="A166" s="24"/>
      <c r="B166" s="24"/>
      <c r="C166" s="360" t="s">
        <v>25</v>
      </c>
      <c r="D166" s="361" t="s">
        <v>625</v>
      </c>
      <c r="E166" s="362" t="s">
        <v>626</v>
      </c>
      <c r="F166" s="22" t="s">
        <v>653</v>
      </c>
      <c r="G166" s="26"/>
      <c r="H166" s="91"/>
      <c r="I166" s="26"/>
      <c r="J166" s="137"/>
      <c r="K166" s="137"/>
      <c r="L166" s="24" t="s">
        <v>391</v>
      </c>
      <c r="M166" s="247"/>
      <c r="N166" s="24" t="s">
        <v>102</v>
      </c>
      <c r="O166" s="136">
        <f t="shared" si="2"/>
        <v>0</v>
      </c>
      <c r="P166" s="91"/>
      <c r="Q166" s="91"/>
      <c r="R166" s="85"/>
      <c r="S166" s="353"/>
    </row>
    <row r="167" spans="1:19" s="3" customFormat="1" ht="14.5" customHeight="1">
      <c r="A167" s="24"/>
      <c r="B167" s="24"/>
      <c r="C167" s="360" t="s">
        <v>25</v>
      </c>
      <c r="D167" s="361" t="s">
        <v>625</v>
      </c>
      <c r="E167" s="362" t="s">
        <v>626</v>
      </c>
      <c r="F167" s="22" t="s">
        <v>654</v>
      </c>
      <c r="G167" s="210"/>
      <c r="H167" s="91"/>
      <c r="I167" s="98"/>
      <c r="J167" s="137"/>
      <c r="K167" s="137"/>
      <c r="L167" s="24" t="s">
        <v>391</v>
      </c>
      <c r="M167" s="247"/>
      <c r="N167" s="24" t="s">
        <v>102</v>
      </c>
      <c r="O167" s="136">
        <f t="shared" si="2"/>
        <v>0</v>
      </c>
      <c r="P167" s="91"/>
      <c r="Q167" s="91"/>
      <c r="R167" s="85"/>
      <c r="S167" s="353"/>
    </row>
    <row r="168" spans="1:19" s="3" customFormat="1" ht="14.5" customHeight="1">
      <c r="A168" s="24"/>
      <c r="B168" s="24"/>
      <c r="C168" s="360" t="s">
        <v>25</v>
      </c>
      <c r="D168" s="361" t="s">
        <v>625</v>
      </c>
      <c r="E168" s="362" t="s">
        <v>626</v>
      </c>
      <c r="F168" s="22" t="s">
        <v>655</v>
      </c>
      <c r="G168" s="210"/>
      <c r="H168" s="91"/>
      <c r="I168" s="98"/>
      <c r="J168" s="137"/>
      <c r="K168" s="137"/>
      <c r="L168" s="24" t="s">
        <v>391</v>
      </c>
      <c r="M168" s="247"/>
      <c r="N168" s="24" t="s">
        <v>102</v>
      </c>
      <c r="O168" s="136">
        <f t="shared" si="2"/>
        <v>0</v>
      </c>
      <c r="P168" s="91"/>
      <c r="Q168" s="91"/>
      <c r="R168" s="85"/>
      <c r="S168" s="353"/>
    </row>
    <row r="169" spans="1:19" s="3" customFormat="1" ht="14.5" customHeight="1">
      <c r="A169" s="24"/>
      <c r="B169" s="24"/>
      <c r="C169" s="360" t="s">
        <v>25</v>
      </c>
      <c r="D169" s="361" t="s">
        <v>625</v>
      </c>
      <c r="E169" s="362" t="s">
        <v>626</v>
      </c>
      <c r="F169" s="22" t="s">
        <v>656</v>
      </c>
      <c r="G169" s="210"/>
      <c r="H169" s="91"/>
      <c r="I169" s="98"/>
      <c r="J169" s="137"/>
      <c r="K169" s="137"/>
      <c r="L169" s="24" t="s">
        <v>391</v>
      </c>
      <c r="M169" s="247"/>
      <c r="N169" s="24" t="s">
        <v>102</v>
      </c>
      <c r="O169" s="136">
        <f t="shared" si="2"/>
        <v>0</v>
      </c>
      <c r="P169" s="91"/>
      <c r="Q169" s="91"/>
      <c r="R169" s="85"/>
      <c r="S169" s="353"/>
    </row>
    <row r="170" spans="1:19" s="3" customFormat="1" ht="14.5" customHeight="1">
      <c r="A170" s="24"/>
      <c r="B170" s="24"/>
      <c r="C170" s="360" t="s">
        <v>25</v>
      </c>
      <c r="D170" s="361" t="s">
        <v>625</v>
      </c>
      <c r="E170" s="362" t="s">
        <v>626</v>
      </c>
      <c r="F170" s="22" t="s">
        <v>657</v>
      </c>
      <c r="G170" s="26"/>
      <c r="H170" s="91"/>
      <c r="I170" s="178"/>
      <c r="J170" s="137"/>
      <c r="K170" s="137"/>
      <c r="L170" s="24" t="s">
        <v>391</v>
      </c>
      <c r="M170" s="247"/>
      <c r="N170" s="24" t="s">
        <v>102</v>
      </c>
      <c r="O170" s="136">
        <f t="shared" si="2"/>
        <v>0</v>
      </c>
      <c r="P170" s="91"/>
      <c r="Q170" s="91"/>
      <c r="R170" s="85"/>
      <c r="S170" s="353"/>
    </row>
    <row r="171" spans="1:19" s="3" customFormat="1" ht="14.5" customHeight="1">
      <c r="A171" s="24"/>
      <c r="B171" s="24"/>
      <c r="C171" s="360" t="s">
        <v>25</v>
      </c>
      <c r="D171" s="361" t="s">
        <v>625</v>
      </c>
      <c r="E171" s="362" t="s">
        <v>626</v>
      </c>
      <c r="F171" s="22" t="s">
        <v>658</v>
      </c>
      <c r="G171" s="210"/>
      <c r="H171" s="91"/>
      <c r="I171" s="98"/>
      <c r="J171" s="137"/>
      <c r="K171" s="137"/>
      <c r="L171" s="24" t="s">
        <v>391</v>
      </c>
      <c r="M171" s="247"/>
      <c r="N171" s="24" t="s">
        <v>102</v>
      </c>
      <c r="O171" s="136">
        <f t="shared" si="2"/>
        <v>0</v>
      </c>
      <c r="P171" s="91"/>
      <c r="Q171" s="91"/>
      <c r="R171" s="85"/>
      <c r="S171" s="353"/>
    </row>
    <row r="172" spans="1:19" s="3" customFormat="1" ht="14.5" customHeight="1">
      <c r="A172" s="24"/>
      <c r="B172" s="24"/>
      <c r="C172" s="360" t="s">
        <v>25</v>
      </c>
      <c r="D172" s="361" t="s">
        <v>625</v>
      </c>
      <c r="E172" s="362" t="s">
        <v>626</v>
      </c>
      <c r="F172" s="22" t="s">
        <v>659</v>
      </c>
      <c r="G172" s="210"/>
      <c r="H172" s="91"/>
      <c r="I172" s="98"/>
      <c r="J172" s="356"/>
      <c r="K172" s="137"/>
      <c r="L172" s="24" t="s">
        <v>391</v>
      </c>
      <c r="M172" s="247"/>
      <c r="N172" s="24" t="s">
        <v>102</v>
      </c>
      <c r="O172" s="136">
        <f t="shared" si="2"/>
        <v>0</v>
      </c>
      <c r="P172" s="91"/>
      <c r="Q172" s="91"/>
      <c r="R172" s="63" t="str">
        <f>_xlfn.XLOOKUP(C172&amp;D172&amp;E172&amp;F172,[1]报价模版!$X:$X,[1]报价模版!$Y:$Y,"",0)</f>
        <v/>
      </c>
    </row>
    <row r="173" spans="1:19" s="3" customFormat="1" ht="14.5" customHeight="1">
      <c r="A173" s="24"/>
      <c r="B173" s="24"/>
      <c r="C173" s="360" t="s">
        <v>25</v>
      </c>
      <c r="D173" s="361" t="s">
        <v>625</v>
      </c>
      <c r="E173" s="362" t="s">
        <v>626</v>
      </c>
      <c r="F173" s="22" t="s">
        <v>660</v>
      </c>
      <c r="G173" s="210"/>
      <c r="H173" s="91"/>
      <c r="I173" s="98"/>
      <c r="J173" s="356"/>
      <c r="K173" s="140"/>
      <c r="L173" s="24" t="s">
        <v>391</v>
      </c>
      <c r="M173" s="248"/>
      <c r="N173" s="24" t="s">
        <v>102</v>
      </c>
      <c r="O173" s="136">
        <f t="shared" si="2"/>
        <v>0</v>
      </c>
      <c r="P173" s="91"/>
      <c r="Q173" s="91"/>
      <c r="R173" s="63" t="str">
        <f>_xlfn.XLOOKUP(C173&amp;D173&amp;E173&amp;F173,[1]报价模版!$X:$X,[1]报价模版!$Y:$Y,"",0)</f>
        <v/>
      </c>
    </row>
    <row r="174" spans="1:19" s="3" customFormat="1" ht="14.5" customHeight="1">
      <c r="A174" s="24"/>
      <c r="B174" s="24"/>
      <c r="C174" s="360" t="s">
        <v>25</v>
      </c>
      <c r="D174" s="361" t="s">
        <v>625</v>
      </c>
      <c r="E174" s="362" t="s">
        <v>626</v>
      </c>
      <c r="F174" s="22" t="s">
        <v>661</v>
      </c>
      <c r="G174" s="210"/>
      <c r="H174" s="91"/>
      <c r="I174" s="98"/>
      <c r="J174" s="356"/>
      <c r="K174" s="137"/>
      <c r="L174" s="24" t="s">
        <v>391</v>
      </c>
      <c r="M174" s="247"/>
      <c r="N174" s="24" t="s">
        <v>102</v>
      </c>
      <c r="O174" s="136">
        <f t="shared" si="2"/>
        <v>0</v>
      </c>
      <c r="P174" s="91"/>
      <c r="Q174" s="91"/>
      <c r="R174" s="63" t="str">
        <f>_xlfn.XLOOKUP(C174&amp;D174&amp;E174&amp;F174,[1]报价模版!$X:$X,[1]报价模版!$Y:$Y,"",0)</f>
        <v/>
      </c>
    </row>
    <row r="175" spans="1:19" s="3" customFormat="1" ht="14.5" customHeight="1">
      <c r="A175" s="24"/>
      <c r="B175" s="24"/>
      <c r="C175" s="360" t="s">
        <v>25</v>
      </c>
      <c r="D175" s="361" t="s">
        <v>625</v>
      </c>
      <c r="E175" s="362" t="s">
        <v>626</v>
      </c>
      <c r="F175" s="22" t="s">
        <v>662</v>
      </c>
      <c r="G175" s="210"/>
      <c r="H175" s="91"/>
      <c r="I175" s="98"/>
      <c r="J175" s="137"/>
      <c r="K175" s="137"/>
      <c r="L175" s="24" t="s">
        <v>391</v>
      </c>
      <c r="M175" s="247"/>
      <c r="N175" s="24" t="s">
        <v>102</v>
      </c>
      <c r="O175" s="136">
        <f t="shared" si="2"/>
        <v>0</v>
      </c>
      <c r="P175" s="91"/>
      <c r="Q175" s="91"/>
      <c r="R175" s="85"/>
      <c r="S175" s="353"/>
    </row>
    <row r="176" spans="1:19" s="3" customFormat="1" ht="14.5" customHeight="1">
      <c r="A176" s="24"/>
      <c r="B176" s="24"/>
      <c r="C176" s="360" t="s">
        <v>25</v>
      </c>
      <c r="D176" s="361" t="s">
        <v>625</v>
      </c>
      <c r="E176" s="362" t="s">
        <v>626</v>
      </c>
      <c r="F176" s="22" t="s">
        <v>663</v>
      </c>
      <c r="G176" s="210"/>
      <c r="H176" s="91"/>
      <c r="I176" s="98"/>
      <c r="J176" s="137"/>
      <c r="K176" s="137"/>
      <c r="L176" s="24" t="s">
        <v>391</v>
      </c>
      <c r="M176" s="247"/>
      <c r="N176" s="24" t="s">
        <v>102</v>
      </c>
      <c r="O176" s="136">
        <f t="shared" si="2"/>
        <v>0</v>
      </c>
      <c r="P176" s="91"/>
      <c r="Q176" s="91"/>
      <c r="R176" s="85"/>
      <c r="S176" s="353"/>
    </row>
    <row r="177" spans="1:19" s="3" customFormat="1" ht="14.5" customHeight="1">
      <c r="A177" s="24"/>
      <c r="B177" s="24"/>
      <c r="C177" s="360" t="s">
        <v>25</v>
      </c>
      <c r="D177" s="361" t="s">
        <v>625</v>
      </c>
      <c r="E177" s="362" t="s">
        <v>626</v>
      </c>
      <c r="F177" s="22" t="s">
        <v>664</v>
      </c>
      <c r="G177" s="210"/>
      <c r="H177" s="91"/>
      <c r="I177" s="98"/>
      <c r="J177" s="139"/>
      <c r="K177" s="140"/>
      <c r="L177" s="24" t="s">
        <v>391</v>
      </c>
      <c r="M177" s="248"/>
      <c r="N177" s="24" t="s">
        <v>102</v>
      </c>
      <c r="O177" s="136">
        <f t="shared" si="2"/>
        <v>0</v>
      </c>
      <c r="P177" s="91"/>
      <c r="Q177" s="91"/>
      <c r="R177" s="63" t="str">
        <f>_xlfn.XLOOKUP(C177&amp;D177&amp;E177&amp;F177,[1]报价模版!$X:$X,[1]报价模版!$Y:$Y,"",0)</f>
        <v/>
      </c>
    </row>
    <row r="178" spans="1:19" s="3" customFormat="1" ht="14.5" customHeight="1">
      <c r="A178" s="24"/>
      <c r="B178" s="24"/>
      <c r="C178" s="360" t="s">
        <v>25</v>
      </c>
      <c r="D178" s="361" t="s">
        <v>625</v>
      </c>
      <c r="E178" s="362" t="s">
        <v>626</v>
      </c>
      <c r="F178" s="22" t="s">
        <v>665</v>
      </c>
      <c r="G178" s="210"/>
      <c r="H178" s="91"/>
      <c r="I178" s="98"/>
      <c r="J178" s="137"/>
      <c r="K178" s="137"/>
      <c r="L178" s="24" t="s">
        <v>391</v>
      </c>
      <c r="M178" s="247"/>
      <c r="N178" s="24" t="s">
        <v>102</v>
      </c>
      <c r="O178" s="136">
        <f t="shared" si="2"/>
        <v>0</v>
      </c>
      <c r="P178" s="91"/>
      <c r="Q178" s="91"/>
      <c r="R178" s="85"/>
      <c r="S178" s="353"/>
    </row>
    <row r="179" spans="1:19" s="3" customFormat="1" ht="14.5" customHeight="1">
      <c r="A179" s="24"/>
      <c r="B179" s="24"/>
      <c r="C179" s="360" t="s">
        <v>25</v>
      </c>
      <c r="D179" s="361" t="s">
        <v>625</v>
      </c>
      <c r="E179" s="362" t="s">
        <v>626</v>
      </c>
      <c r="F179" s="22" t="s">
        <v>666</v>
      </c>
      <c r="G179" s="210"/>
      <c r="H179" s="91"/>
      <c r="I179" s="98"/>
      <c r="J179" s="139"/>
      <c r="K179" s="140"/>
      <c r="L179" s="24" t="s">
        <v>391</v>
      </c>
      <c r="M179" s="248"/>
      <c r="N179" s="24" t="s">
        <v>102</v>
      </c>
      <c r="O179" s="136">
        <f t="shared" si="2"/>
        <v>0</v>
      </c>
      <c r="P179" s="91"/>
      <c r="Q179" s="91"/>
      <c r="R179" s="63" t="str">
        <f>_xlfn.XLOOKUP(C179&amp;D179&amp;E179&amp;F179,[1]报价模版!$X:$X,[1]报价模版!$Y:$Y,"",0)</f>
        <v/>
      </c>
    </row>
    <row r="180" spans="1:19" s="3" customFormat="1" ht="14.5" customHeight="1">
      <c r="A180" s="24"/>
      <c r="B180" s="24"/>
      <c r="C180" s="360" t="s">
        <v>25</v>
      </c>
      <c r="D180" s="361" t="s">
        <v>625</v>
      </c>
      <c r="E180" s="362" t="s">
        <v>626</v>
      </c>
      <c r="F180" s="22" t="s">
        <v>667</v>
      </c>
      <c r="G180" s="210"/>
      <c r="H180" s="91"/>
      <c r="I180" s="98"/>
      <c r="J180" s="139"/>
      <c r="K180" s="140"/>
      <c r="L180" s="24" t="s">
        <v>391</v>
      </c>
      <c r="M180" s="248"/>
      <c r="N180" s="24" t="s">
        <v>102</v>
      </c>
      <c r="O180" s="136">
        <f t="shared" si="2"/>
        <v>0</v>
      </c>
      <c r="P180" s="91"/>
      <c r="Q180" s="91"/>
      <c r="R180" s="63" t="str">
        <f>_xlfn.XLOOKUP(C180&amp;D180&amp;E180&amp;F180,[1]报价模版!$X:$X,[1]报价模版!$Y:$Y,"",0)</f>
        <v/>
      </c>
    </row>
    <row r="181" spans="1:19" s="3" customFormat="1" ht="14.5" customHeight="1">
      <c r="A181" s="24"/>
      <c r="B181" s="24"/>
      <c r="C181" s="360" t="s">
        <v>25</v>
      </c>
      <c r="D181" s="361" t="s">
        <v>625</v>
      </c>
      <c r="E181" s="362" t="s">
        <v>626</v>
      </c>
      <c r="F181" s="22" t="s">
        <v>668</v>
      </c>
      <c r="G181" s="210"/>
      <c r="H181" s="91"/>
      <c r="I181" s="98"/>
      <c r="J181" s="139"/>
      <c r="K181" s="140"/>
      <c r="L181" s="24" t="s">
        <v>391</v>
      </c>
      <c r="M181" s="248"/>
      <c r="N181" s="24" t="s">
        <v>102</v>
      </c>
      <c r="O181" s="136">
        <f t="shared" si="2"/>
        <v>0</v>
      </c>
      <c r="P181" s="91"/>
      <c r="Q181" s="91"/>
      <c r="R181" s="63" t="str">
        <f>_xlfn.XLOOKUP(C181&amp;D181&amp;E181&amp;F181,[1]报价模版!$X:$X,[1]报价模版!$Y:$Y,"",0)</f>
        <v/>
      </c>
    </row>
    <row r="182" spans="1:19" s="3" customFormat="1" ht="14.5" customHeight="1">
      <c r="A182" s="24"/>
      <c r="B182" s="24"/>
      <c r="C182" s="360" t="s">
        <v>25</v>
      </c>
      <c r="D182" s="361" t="s">
        <v>625</v>
      </c>
      <c r="E182" s="362" t="s">
        <v>626</v>
      </c>
      <c r="F182" s="22" t="s">
        <v>669</v>
      </c>
      <c r="G182" s="210"/>
      <c r="H182" s="91"/>
      <c r="I182" s="98"/>
      <c r="J182" s="139"/>
      <c r="K182" s="140"/>
      <c r="L182" s="24" t="s">
        <v>391</v>
      </c>
      <c r="M182" s="248"/>
      <c r="N182" s="24" t="s">
        <v>102</v>
      </c>
      <c r="O182" s="136">
        <f t="shared" si="2"/>
        <v>0</v>
      </c>
      <c r="P182" s="91"/>
      <c r="Q182" s="91"/>
      <c r="R182" s="63" t="str">
        <f>_xlfn.XLOOKUP(C182&amp;D182&amp;E182&amp;F182,[1]报价模版!$X:$X,[1]报价模版!$Y:$Y,"",0)</f>
        <v/>
      </c>
    </row>
    <row r="183" spans="1:19" ht="14.5" customHeight="1">
      <c r="A183" s="18"/>
      <c r="B183" s="18"/>
      <c r="C183" s="19" t="s">
        <v>25</v>
      </c>
      <c r="D183" s="20" t="s">
        <v>625</v>
      </c>
      <c r="E183" s="21" t="s">
        <v>626</v>
      </c>
      <c r="F183" s="22" t="s">
        <v>670</v>
      </c>
      <c r="G183" s="210"/>
      <c r="H183" s="23"/>
      <c r="I183" s="43"/>
      <c r="J183" s="145"/>
      <c r="K183" s="146"/>
      <c r="L183" s="32" t="s">
        <v>391</v>
      </c>
      <c r="M183" s="256"/>
      <c r="N183" s="32" t="s">
        <v>102</v>
      </c>
      <c r="O183" s="136">
        <f t="shared" si="2"/>
        <v>0</v>
      </c>
      <c r="P183" s="23"/>
      <c r="Q183" s="23"/>
      <c r="R183" s="63" t="str">
        <f>_xlfn.XLOOKUP(C183&amp;D183&amp;E183&amp;F183,[1]报价模版!$X:$X,[1]报价模版!$Y:$Y,"",0)</f>
        <v/>
      </c>
    </row>
    <row r="184" spans="1:19" ht="14.5" customHeight="1">
      <c r="A184" s="18"/>
      <c r="B184" s="18"/>
      <c r="C184" s="19" t="s">
        <v>25</v>
      </c>
      <c r="D184" s="20" t="s">
        <v>625</v>
      </c>
      <c r="E184" s="21" t="s">
        <v>626</v>
      </c>
      <c r="F184" s="22" t="s">
        <v>671</v>
      </c>
      <c r="G184" s="210"/>
      <c r="H184" s="23"/>
      <c r="I184" s="43"/>
      <c r="J184" s="145"/>
      <c r="K184" s="146"/>
      <c r="L184" s="32" t="s">
        <v>391</v>
      </c>
      <c r="M184" s="256"/>
      <c r="N184" s="32" t="s">
        <v>102</v>
      </c>
      <c r="O184" s="136">
        <f t="shared" si="2"/>
        <v>0</v>
      </c>
      <c r="P184" s="23"/>
      <c r="Q184" s="23"/>
      <c r="R184" s="63" t="str">
        <f>_xlfn.XLOOKUP(C184&amp;D184&amp;E184&amp;F184,[1]报价模版!$X:$X,[1]报价模版!$Y:$Y,"",0)</f>
        <v/>
      </c>
    </row>
    <row r="185" spans="1:19" ht="14.5" customHeight="1">
      <c r="A185" s="18"/>
      <c r="B185" s="18"/>
      <c r="C185" s="19" t="s">
        <v>25</v>
      </c>
      <c r="D185" s="20" t="s">
        <v>625</v>
      </c>
      <c r="E185" s="21" t="s">
        <v>626</v>
      </c>
      <c r="F185" s="22" t="s">
        <v>672</v>
      </c>
      <c r="G185" s="210"/>
      <c r="H185" s="23"/>
      <c r="I185" s="43"/>
      <c r="J185" s="145"/>
      <c r="K185" s="146"/>
      <c r="L185" s="32" t="s">
        <v>391</v>
      </c>
      <c r="M185" s="256"/>
      <c r="N185" s="32" t="s">
        <v>102</v>
      </c>
      <c r="O185" s="136">
        <f t="shared" si="2"/>
        <v>0</v>
      </c>
      <c r="P185" s="23"/>
      <c r="Q185" s="23"/>
      <c r="R185" s="63" t="str">
        <f>_xlfn.XLOOKUP(C185&amp;D185&amp;E185&amp;F185,[1]报价模版!$X:$X,[1]报价模版!$Y:$Y,"",0)</f>
        <v/>
      </c>
    </row>
    <row r="186" spans="1:19" ht="14.5" customHeight="1">
      <c r="A186" s="18"/>
      <c r="B186" s="18"/>
      <c r="C186" s="19" t="s">
        <v>25</v>
      </c>
      <c r="D186" s="20" t="s">
        <v>625</v>
      </c>
      <c r="E186" s="21" t="s">
        <v>626</v>
      </c>
      <c r="F186" s="22" t="s">
        <v>673</v>
      </c>
      <c r="G186" s="210"/>
      <c r="H186" s="23"/>
      <c r="I186" s="43"/>
      <c r="J186" s="145"/>
      <c r="K186" s="146"/>
      <c r="L186" s="32" t="s">
        <v>391</v>
      </c>
      <c r="M186" s="256"/>
      <c r="N186" s="32" t="s">
        <v>102</v>
      </c>
      <c r="O186" s="136">
        <f t="shared" si="2"/>
        <v>0</v>
      </c>
      <c r="P186" s="23"/>
      <c r="Q186" s="23"/>
      <c r="R186" s="63" t="str">
        <f>_xlfn.XLOOKUP(C186&amp;D186&amp;E186&amp;F186,[1]报价模版!$X:$X,[1]报价模版!$Y:$Y,"",0)</f>
        <v/>
      </c>
    </row>
    <row r="187" spans="1:19" ht="14.5" customHeight="1">
      <c r="A187" s="18"/>
      <c r="B187" s="18"/>
      <c r="C187" s="19" t="s">
        <v>25</v>
      </c>
      <c r="D187" s="20" t="s">
        <v>625</v>
      </c>
      <c r="E187" s="21" t="s">
        <v>626</v>
      </c>
      <c r="F187" s="22" t="s">
        <v>674</v>
      </c>
      <c r="G187" s="210"/>
      <c r="H187" s="91"/>
      <c r="I187" s="43"/>
      <c r="J187" s="134"/>
      <c r="K187" s="137"/>
      <c r="L187" s="32" t="s">
        <v>391</v>
      </c>
      <c r="M187" s="247"/>
      <c r="N187" s="32" t="s">
        <v>102</v>
      </c>
      <c r="O187" s="136">
        <f t="shared" si="2"/>
        <v>0</v>
      </c>
      <c r="P187" s="91"/>
      <c r="Q187" s="91"/>
      <c r="R187" s="85"/>
      <c r="S187" s="353"/>
    </row>
    <row r="188" spans="1:19" ht="14.5" customHeight="1">
      <c r="A188" s="18"/>
      <c r="B188" s="18"/>
      <c r="C188" s="19" t="s">
        <v>25</v>
      </c>
      <c r="D188" s="20" t="s">
        <v>625</v>
      </c>
      <c r="E188" s="21" t="s">
        <v>626</v>
      </c>
      <c r="F188" s="22" t="s">
        <v>675</v>
      </c>
      <c r="G188" s="210"/>
      <c r="H188" s="23"/>
      <c r="I188" s="43"/>
      <c r="J188" s="145"/>
      <c r="K188" s="146"/>
      <c r="L188" s="32" t="s">
        <v>391</v>
      </c>
      <c r="M188" s="256"/>
      <c r="N188" s="32" t="s">
        <v>102</v>
      </c>
      <c r="O188" s="136">
        <f t="shared" si="2"/>
        <v>0</v>
      </c>
      <c r="P188" s="23"/>
      <c r="Q188" s="23"/>
      <c r="R188" s="63" t="str">
        <f>_xlfn.XLOOKUP(C188&amp;D188&amp;E188&amp;F188,[1]报价模版!$X:$X,[1]报价模版!$Y:$Y,"",0)</f>
        <v/>
      </c>
    </row>
    <row r="189" spans="1:19" ht="14.5" customHeight="1">
      <c r="A189" s="18"/>
      <c r="B189" s="18"/>
      <c r="C189" s="19" t="s">
        <v>25</v>
      </c>
      <c r="D189" s="20" t="s">
        <v>625</v>
      </c>
      <c r="E189" s="21" t="s">
        <v>626</v>
      </c>
      <c r="F189" s="22" t="s">
        <v>676</v>
      </c>
      <c r="G189" s="210"/>
      <c r="H189" s="23"/>
      <c r="I189" s="43"/>
      <c r="J189" s="145"/>
      <c r="K189" s="146"/>
      <c r="L189" s="32" t="s">
        <v>391</v>
      </c>
      <c r="M189" s="256"/>
      <c r="N189" s="32" t="s">
        <v>102</v>
      </c>
      <c r="O189" s="136">
        <f t="shared" si="2"/>
        <v>0</v>
      </c>
      <c r="P189" s="23"/>
      <c r="Q189" s="23"/>
      <c r="R189" s="63" t="str">
        <f>_xlfn.XLOOKUP(C189&amp;D189&amp;E189&amp;F189,[1]报价模版!$X:$X,[1]报价模版!$Y:$Y,"",0)</f>
        <v/>
      </c>
    </row>
    <row r="190" spans="1:19" ht="14.5" customHeight="1">
      <c r="A190" s="18"/>
      <c r="B190" s="18"/>
      <c r="C190" s="19" t="s">
        <v>25</v>
      </c>
      <c r="D190" s="20" t="s">
        <v>625</v>
      </c>
      <c r="E190" s="21" t="s">
        <v>626</v>
      </c>
      <c r="F190" s="22" t="s">
        <v>677</v>
      </c>
      <c r="G190" s="210"/>
      <c r="H190" s="23"/>
      <c r="I190" s="43"/>
      <c r="J190" s="145"/>
      <c r="K190" s="146"/>
      <c r="L190" s="32" t="s">
        <v>391</v>
      </c>
      <c r="M190" s="256"/>
      <c r="N190" s="32" t="s">
        <v>102</v>
      </c>
      <c r="O190" s="136">
        <f t="shared" si="2"/>
        <v>0</v>
      </c>
      <c r="P190" s="23"/>
      <c r="Q190" s="23"/>
      <c r="R190" s="63" t="str">
        <f>_xlfn.XLOOKUP(C190&amp;D190&amp;E190&amp;F190,[1]报价模版!$X:$X,[1]报价模版!$Y:$Y,"",0)</f>
        <v/>
      </c>
    </row>
    <row r="191" spans="1:19" s="3" customFormat="1" ht="14.5" customHeight="1">
      <c r="A191" s="24"/>
      <c r="B191" s="24"/>
      <c r="C191" s="360" t="s">
        <v>25</v>
      </c>
      <c r="D191" s="361" t="s">
        <v>625</v>
      </c>
      <c r="E191" s="362" t="s">
        <v>626</v>
      </c>
      <c r="F191" s="209" t="s">
        <v>678</v>
      </c>
      <c r="G191" s="206"/>
      <c r="H191" s="91"/>
      <c r="I191" s="98"/>
      <c r="J191" s="139"/>
      <c r="K191" s="140"/>
      <c r="L191" s="24" t="s">
        <v>391</v>
      </c>
      <c r="M191" s="248"/>
      <c r="N191" s="24" t="s">
        <v>102</v>
      </c>
      <c r="O191" s="136">
        <f t="shared" si="2"/>
        <v>0</v>
      </c>
      <c r="P191" s="91"/>
      <c r="Q191" s="91"/>
      <c r="R191" s="63" t="str">
        <f>_xlfn.XLOOKUP(C191&amp;D191&amp;E191&amp;F191,[1]报价模版!$X:$X,[1]报价模版!$Y:$Y,"",0)</f>
        <v/>
      </c>
    </row>
    <row r="192" spans="1:19" s="3" customFormat="1" ht="14.5" customHeight="1">
      <c r="A192" s="24"/>
      <c r="B192" s="24"/>
      <c r="C192" s="360" t="s">
        <v>25</v>
      </c>
      <c r="D192" s="361" t="s">
        <v>625</v>
      </c>
      <c r="E192" s="362" t="s">
        <v>626</v>
      </c>
      <c r="F192" s="209" t="s">
        <v>679</v>
      </c>
      <c r="G192" s="206"/>
      <c r="H192" s="91"/>
      <c r="I192" s="98"/>
      <c r="J192" s="139"/>
      <c r="K192" s="140"/>
      <c r="L192" s="24" t="s">
        <v>391</v>
      </c>
      <c r="M192" s="248"/>
      <c r="N192" s="24" t="s">
        <v>102</v>
      </c>
      <c r="O192" s="136">
        <f t="shared" si="2"/>
        <v>0</v>
      </c>
      <c r="P192" s="91"/>
      <c r="Q192" s="91"/>
      <c r="R192" s="63" t="str">
        <f>_xlfn.XLOOKUP(C192&amp;D192&amp;E192&amp;F192,[1]报价模版!$X:$X,[1]报价模版!$Y:$Y,"",0)</f>
        <v/>
      </c>
    </row>
    <row r="193" spans="1:19" s="3" customFormat="1" ht="14.5" customHeight="1">
      <c r="A193" s="24"/>
      <c r="B193" s="24"/>
      <c r="C193" s="360" t="s">
        <v>25</v>
      </c>
      <c r="D193" s="361" t="s">
        <v>625</v>
      </c>
      <c r="E193" s="362" t="s">
        <v>626</v>
      </c>
      <c r="F193" s="209" t="s">
        <v>680</v>
      </c>
      <c r="G193" s="206"/>
      <c r="H193" s="91"/>
      <c r="I193" s="98"/>
      <c r="J193" s="139"/>
      <c r="K193" s="140"/>
      <c r="L193" s="24" t="s">
        <v>391</v>
      </c>
      <c r="M193" s="248"/>
      <c r="N193" s="24" t="s">
        <v>102</v>
      </c>
      <c r="O193" s="136">
        <f t="shared" si="2"/>
        <v>0</v>
      </c>
      <c r="P193" s="91"/>
      <c r="Q193" s="91"/>
      <c r="R193" s="63" t="str">
        <f>_xlfn.XLOOKUP(C193&amp;D193&amp;E193&amp;F193,[1]报价模版!$X:$X,[1]报价模版!$Y:$Y,"",0)</f>
        <v/>
      </c>
    </row>
    <row r="194" spans="1:19" s="3" customFormat="1" ht="14.5" customHeight="1">
      <c r="A194" s="24"/>
      <c r="B194" s="24"/>
      <c r="C194" s="360" t="s">
        <v>25</v>
      </c>
      <c r="D194" s="361" t="s">
        <v>625</v>
      </c>
      <c r="E194" s="362" t="s">
        <v>626</v>
      </c>
      <c r="F194" s="209" t="s">
        <v>681</v>
      </c>
      <c r="G194" s="206"/>
      <c r="H194" s="91"/>
      <c r="I194" s="98"/>
      <c r="J194" s="139"/>
      <c r="K194" s="140"/>
      <c r="L194" s="24" t="s">
        <v>391</v>
      </c>
      <c r="M194" s="248"/>
      <c r="N194" s="24" t="s">
        <v>102</v>
      </c>
      <c r="O194" s="136">
        <f t="shared" si="2"/>
        <v>0</v>
      </c>
      <c r="P194" s="91"/>
      <c r="Q194" s="91"/>
      <c r="R194" s="63" t="str">
        <f>_xlfn.XLOOKUP(C194&amp;D194&amp;E194&amp;F194,[1]报价模版!$X:$X,[1]报价模版!$Y:$Y,"",0)</f>
        <v/>
      </c>
    </row>
    <row r="195" spans="1:19" s="3" customFormat="1" ht="14.5" customHeight="1">
      <c r="A195" s="24"/>
      <c r="B195" s="24"/>
      <c r="C195" s="360" t="s">
        <v>25</v>
      </c>
      <c r="D195" s="361" t="s">
        <v>625</v>
      </c>
      <c r="E195" s="362" t="s">
        <v>626</v>
      </c>
      <c r="F195" s="209" t="s">
        <v>682</v>
      </c>
      <c r="G195" s="206"/>
      <c r="H195" s="91"/>
      <c r="I195" s="98"/>
      <c r="J195" s="139"/>
      <c r="K195" s="140"/>
      <c r="L195" s="24" t="s">
        <v>391</v>
      </c>
      <c r="M195" s="248"/>
      <c r="N195" s="24" t="s">
        <v>102</v>
      </c>
      <c r="O195" s="136">
        <f t="shared" si="2"/>
        <v>0</v>
      </c>
      <c r="P195" s="91"/>
      <c r="Q195" s="91"/>
      <c r="R195" s="63" t="str">
        <f>_xlfn.XLOOKUP(C195&amp;D195&amp;E195&amp;F195,[1]报价模版!$X:$X,[1]报价模版!$Y:$Y,"",0)</f>
        <v/>
      </c>
    </row>
    <row r="196" spans="1:19" s="3" customFormat="1" ht="14.5" customHeight="1">
      <c r="A196" s="24"/>
      <c r="B196" s="24"/>
      <c r="C196" s="360" t="s">
        <v>25</v>
      </c>
      <c r="D196" s="361" t="s">
        <v>625</v>
      </c>
      <c r="E196" s="362" t="s">
        <v>626</v>
      </c>
      <c r="F196" s="209" t="s">
        <v>683</v>
      </c>
      <c r="G196" s="206"/>
      <c r="H196" s="91"/>
      <c r="I196" s="98"/>
      <c r="J196" s="139"/>
      <c r="K196" s="140"/>
      <c r="L196" s="24" t="s">
        <v>391</v>
      </c>
      <c r="M196" s="248"/>
      <c r="N196" s="24" t="s">
        <v>102</v>
      </c>
      <c r="O196" s="136">
        <f t="shared" ref="O196:O259" si="3">IF(M196=0,K196*J196,M196*K196*J196)</f>
        <v>0</v>
      </c>
      <c r="P196" s="91"/>
      <c r="Q196" s="91"/>
      <c r="R196" s="63" t="str">
        <f>_xlfn.XLOOKUP(C196&amp;D196&amp;E196&amp;F196,[1]报价模版!$X:$X,[1]报价模版!$Y:$Y,"",0)</f>
        <v/>
      </c>
    </row>
    <row r="197" spans="1:19" s="3" customFormat="1" ht="14.5" customHeight="1">
      <c r="A197" s="24"/>
      <c r="B197" s="24"/>
      <c r="C197" s="360" t="s">
        <v>25</v>
      </c>
      <c r="D197" s="361" t="s">
        <v>625</v>
      </c>
      <c r="E197" s="362" t="s">
        <v>626</v>
      </c>
      <c r="F197" s="209" t="s">
        <v>684</v>
      </c>
      <c r="G197" s="206"/>
      <c r="H197" s="91"/>
      <c r="I197" s="98"/>
      <c r="J197" s="137"/>
      <c r="K197" s="137"/>
      <c r="L197" s="24" t="s">
        <v>391</v>
      </c>
      <c r="M197" s="247"/>
      <c r="N197" s="24" t="s">
        <v>102</v>
      </c>
      <c r="O197" s="136">
        <f t="shared" si="3"/>
        <v>0</v>
      </c>
      <c r="P197" s="91"/>
      <c r="Q197" s="91"/>
      <c r="R197" s="85"/>
      <c r="S197" s="353"/>
    </row>
    <row r="198" spans="1:19" s="3" customFormat="1" ht="14.5" customHeight="1">
      <c r="A198" s="24"/>
      <c r="B198" s="24"/>
      <c r="C198" s="360" t="s">
        <v>25</v>
      </c>
      <c r="D198" s="361" t="s">
        <v>625</v>
      </c>
      <c r="E198" s="362" t="s">
        <v>626</v>
      </c>
      <c r="F198" s="209" t="s">
        <v>685</v>
      </c>
      <c r="G198" s="206"/>
      <c r="H198" s="91"/>
      <c r="I198" s="98"/>
      <c r="J198" s="137"/>
      <c r="K198" s="137"/>
      <c r="L198" s="24" t="s">
        <v>391</v>
      </c>
      <c r="M198" s="247"/>
      <c r="N198" s="24" t="s">
        <v>102</v>
      </c>
      <c r="O198" s="136">
        <f t="shared" si="3"/>
        <v>0</v>
      </c>
      <c r="P198" s="91"/>
      <c r="Q198" s="91"/>
      <c r="R198" s="85"/>
      <c r="S198" s="353"/>
    </row>
    <row r="199" spans="1:19" ht="14.5" customHeight="1">
      <c r="A199" s="18"/>
      <c r="B199" s="18"/>
      <c r="C199" s="19" t="s">
        <v>25</v>
      </c>
      <c r="D199" s="20" t="s">
        <v>625</v>
      </c>
      <c r="E199" s="21" t="s">
        <v>626</v>
      </c>
      <c r="F199" s="22" t="s">
        <v>686</v>
      </c>
      <c r="G199" s="210"/>
      <c r="H199" s="91"/>
      <c r="I199" s="43"/>
      <c r="J199" s="134"/>
      <c r="K199" s="137"/>
      <c r="L199" s="32" t="s">
        <v>391</v>
      </c>
      <c r="M199" s="247"/>
      <c r="N199" s="32" t="s">
        <v>102</v>
      </c>
      <c r="O199" s="136">
        <f t="shared" si="3"/>
        <v>0</v>
      </c>
      <c r="P199" s="91"/>
      <c r="Q199" s="91"/>
      <c r="R199" s="85"/>
      <c r="S199" s="353"/>
    </row>
    <row r="200" spans="1:19" ht="14.5" customHeight="1">
      <c r="A200" s="18"/>
      <c r="B200" s="18"/>
      <c r="C200" s="19" t="s">
        <v>25</v>
      </c>
      <c r="D200" s="20" t="s">
        <v>625</v>
      </c>
      <c r="E200" s="21" t="s">
        <v>626</v>
      </c>
      <c r="F200" s="22" t="s">
        <v>687</v>
      </c>
      <c r="G200" s="210"/>
      <c r="H200" s="91"/>
      <c r="I200" s="43"/>
      <c r="J200" s="134"/>
      <c r="K200" s="137"/>
      <c r="L200" s="32" t="s">
        <v>391</v>
      </c>
      <c r="M200" s="247"/>
      <c r="N200" s="32" t="s">
        <v>102</v>
      </c>
      <c r="O200" s="136">
        <f t="shared" si="3"/>
        <v>0</v>
      </c>
      <c r="P200" s="91"/>
      <c r="Q200" s="91"/>
      <c r="R200" s="85"/>
      <c r="S200" s="353"/>
    </row>
    <row r="201" spans="1:19" ht="14.5" customHeight="1">
      <c r="A201" s="18"/>
      <c r="B201" s="18"/>
      <c r="C201" s="19" t="s">
        <v>25</v>
      </c>
      <c r="D201" s="20" t="s">
        <v>625</v>
      </c>
      <c r="E201" s="21" t="s">
        <v>626</v>
      </c>
      <c r="F201" s="22" t="s">
        <v>688</v>
      </c>
      <c r="G201" s="210"/>
      <c r="H201" s="91"/>
      <c r="I201" s="43"/>
      <c r="J201" s="134"/>
      <c r="K201" s="137"/>
      <c r="L201" s="32" t="s">
        <v>391</v>
      </c>
      <c r="M201" s="247"/>
      <c r="N201" s="32" t="s">
        <v>102</v>
      </c>
      <c r="O201" s="136">
        <f t="shared" si="3"/>
        <v>0</v>
      </c>
      <c r="P201" s="91"/>
      <c r="Q201" s="91"/>
      <c r="R201" s="85"/>
      <c r="S201" s="353"/>
    </row>
    <row r="202" spans="1:19" ht="14.5" customHeight="1">
      <c r="A202" s="18"/>
      <c r="B202" s="18"/>
      <c r="C202" s="19" t="s">
        <v>25</v>
      </c>
      <c r="D202" s="20" t="s">
        <v>625</v>
      </c>
      <c r="E202" s="21" t="s">
        <v>626</v>
      </c>
      <c r="F202" s="22" t="s">
        <v>689</v>
      </c>
      <c r="G202" s="210"/>
      <c r="H202" s="91"/>
      <c r="I202" s="43"/>
      <c r="J202" s="134"/>
      <c r="K202" s="137"/>
      <c r="L202" s="32" t="s">
        <v>391</v>
      </c>
      <c r="M202" s="247"/>
      <c r="N202" s="32" t="s">
        <v>102</v>
      </c>
      <c r="O202" s="136">
        <f t="shared" si="3"/>
        <v>0</v>
      </c>
      <c r="P202" s="91"/>
      <c r="Q202" s="91"/>
      <c r="R202" s="85"/>
      <c r="S202" s="353"/>
    </row>
    <row r="203" spans="1:19" ht="14.5" customHeight="1">
      <c r="A203" s="18"/>
      <c r="B203" s="18"/>
      <c r="C203" s="19" t="s">
        <v>25</v>
      </c>
      <c r="D203" s="20" t="s">
        <v>625</v>
      </c>
      <c r="E203" s="21" t="s">
        <v>626</v>
      </c>
      <c r="F203" s="22" t="s">
        <v>690</v>
      </c>
      <c r="G203" s="210"/>
      <c r="H203" s="23"/>
      <c r="I203" s="43"/>
      <c r="J203" s="145"/>
      <c r="K203" s="146"/>
      <c r="L203" s="32" t="s">
        <v>391</v>
      </c>
      <c r="M203" s="256"/>
      <c r="N203" s="32" t="s">
        <v>102</v>
      </c>
      <c r="O203" s="136">
        <f t="shared" si="3"/>
        <v>0</v>
      </c>
      <c r="P203" s="23"/>
      <c r="Q203" s="23"/>
      <c r="R203" s="63" t="str">
        <f>_xlfn.XLOOKUP(C203&amp;D203&amp;E203&amp;F203,[1]报价模版!$X:$X,[1]报价模版!$Y:$Y,"",0)</f>
        <v/>
      </c>
    </row>
    <row r="204" spans="1:19" ht="14.5" customHeight="1">
      <c r="A204" s="18"/>
      <c r="B204" s="18"/>
      <c r="C204" s="19" t="s">
        <v>25</v>
      </c>
      <c r="D204" s="20" t="s">
        <v>625</v>
      </c>
      <c r="E204" s="21" t="s">
        <v>626</v>
      </c>
      <c r="F204" s="22" t="s">
        <v>691</v>
      </c>
      <c r="G204" s="210"/>
      <c r="H204" s="23"/>
      <c r="I204" s="43"/>
      <c r="J204" s="145"/>
      <c r="K204" s="146"/>
      <c r="L204" s="32" t="s">
        <v>391</v>
      </c>
      <c r="M204" s="256"/>
      <c r="N204" s="32" t="s">
        <v>102</v>
      </c>
      <c r="O204" s="136">
        <f t="shared" si="3"/>
        <v>0</v>
      </c>
      <c r="P204" s="23"/>
      <c r="Q204" s="23"/>
      <c r="R204" s="63" t="str">
        <f>_xlfn.XLOOKUP(C204&amp;D204&amp;E204&amp;F204,[1]报价模版!$X:$X,[1]报价模版!$Y:$Y,"",0)</f>
        <v/>
      </c>
    </row>
    <row r="205" spans="1:19" ht="14.5" customHeight="1">
      <c r="A205" s="18"/>
      <c r="B205" s="18"/>
      <c r="C205" s="19" t="s">
        <v>25</v>
      </c>
      <c r="D205" s="20" t="s">
        <v>625</v>
      </c>
      <c r="E205" s="21" t="s">
        <v>626</v>
      </c>
      <c r="F205" s="22" t="s">
        <v>692</v>
      </c>
      <c r="G205" s="210"/>
      <c r="H205" s="23"/>
      <c r="I205" s="43"/>
      <c r="J205" s="145"/>
      <c r="K205" s="146"/>
      <c r="L205" s="32" t="s">
        <v>391</v>
      </c>
      <c r="M205" s="256"/>
      <c r="N205" s="32" t="s">
        <v>102</v>
      </c>
      <c r="O205" s="136">
        <f t="shared" si="3"/>
        <v>0</v>
      </c>
      <c r="P205" s="23"/>
      <c r="Q205" s="23"/>
      <c r="R205" s="63" t="str">
        <f>_xlfn.XLOOKUP(C205&amp;D205&amp;E205&amp;F205,[1]报价模版!$X:$X,[1]报价模版!$Y:$Y,"",0)</f>
        <v/>
      </c>
    </row>
    <row r="206" spans="1:19" ht="14.5" customHeight="1">
      <c r="A206" s="18"/>
      <c r="B206" s="18"/>
      <c r="C206" s="19" t="s">
        <v>25</v>
      </c>
      <c r="D206" s="20" t="s">
        <v>625</v>
      </c>
      <c r="E206" s="21" t="s">
        <v>626</v>
      </c>
      <c r="F206" s="22" t="s">
        <v>693</v>
      </c>
      <c r="G206" s="210"/>
      <c r="H206" s="23"/>
      <c r="I206" s="43"/>
      <c r="J206" s="145"/>
      <c r="K206" s="146"/>
      <c r="L206" s="32" t="s">
        <v>391</v>
      </c>
      <c r="M206" s="256"/>
      <c r="N206" s="32" t="s">
        <v>102</v>
      </c>
      <c r="O206" s="136">
        <f t="shared" si="3"/>
        <v>0</v>
      </c>
      <c r="P206" s="23"/>
      <c r="Q206" s="23"/>
      <c r="R206" s="63" t="str">
        <f>_xlfn.XLOOKUP(C206&amp;D206&amp;E206&amp;F206,[1]报价模版!$X:$X,[1]报价模版!$Y:$Y,"",0)</f>
        <v/>
      </c>
    </row>
    <row r="207" spans="1:19" ht="14.5" customHeight="1">
      <c r="A207" s="18"/>
      <c r="B207" s="18"/>
      <c r="C207" s="19" t="s">
        <v>25</v>
      </c>
      <c r="D207" s="20" t="s">
        <v>625</v>
      </c>
      <c r="E207" s="21" t="s">
        <v>626</v>
      </c>
      <c r="F207" s="22" t="s">
        <v>694</v>
      </c>
      <c r="G207" s="210"/>
      <c r="H207" s="23"/>
      <c r="I207" s="43"/>
      <c r="J207" s="145"/>
      <c r="K207" s="146"/>
      <c r="L207" s="32" t="s">
        <v>391</v>
      </c>
      <c r="M207" s="256"/>
      <c r="N207" s="32" t="s">
        <v>102</v>
      </c>
      <c r="O207" s="136">
        <f t="shared" si="3"/>
        <v>0</v>
      </c>
      <c r="P207" s="23"/>
      <c r="Q207" s="23"/>
      <c r="R207" s="63" t="str">
        <f>_xlfn.XLOOKUP(C207&amp;D207&amp;E207&amp;F207,[1]报价模版!$X:$X,[1]报价模版!$Y:$Y,"",0)</f>
        <v/>
      </c>
    </row>
    <row r="208" spans="1:19" ht="14.5" customHeight="1">
      <c r="A208" s="18"/>
      <c r="B208" s="18"/>
      <c r="C208" s="19" t="s">
        <v>25</v>
      </c>
      <c r="D208" s="20" t="s">
        <v>625</v>
      </c>
      <c r="E208" s="21" t="s">
        <v>626</v>
      </c>
      <c r="F208" s="22" t="s">
        <v>695</v>
      </c>
      <c r="G208" s="210"/>
      <c r="H208" s="23"/>
      <c r="I208" s="43"/>
      <c r="J208" s="145"/>
      <c r="K208" s="146"/>
      <c r="L208" s="32" t="s">
        <v>391</v>
      </c>
      <c r="M208" s="256"/>
      <c r="N208" s="32" t="s">
        <v>102</v>
      </c>
      <c r="O208" s="136">
        <f t="shared" si="3"/>
        <v>0</v>
      </c>
      <c r="P208" s="23"/>
      <c r="Q208" s="23"/>
      <c r="R208" s="63" t="str">
        <f>_xlfn.XLOOKUP(C208&amp;D208&amp;E208&amp;F208,[1]报价模版!$X:$X,[1]报价模版!$Y:$Y,"",0)</f>
        <v/>
      </c>
    </row>
    <row r="209" spans="1:19" ht="14.5" customHeight="1">
      <c r="A209" s="18"/>
      <c r="B209" s="18"/>
      <c r="C209" s="19" t="s">
        <v>25</v>
      </c>
      <c r="D209" s="20" t="s">
        <v>625</v>
      </c>
      <c r="E209" s="21" t="s">
        <v>626</v>
      </c>
      <c r="F209" s="22" t="s">
        <v>696</v>
      </c>
      <c r="G209" s="210"/>
      <c r="H209" s="91"/>
      <c r="I209" s="43"/>
      <c r="J209" s="134"/>
      <c r="K209" s="137"/>
      <c r="L209" s="32" t="s">
        <v>391</v>
      </c>
      <c r="M209" s="247"/>
      <c r="N209" s="32" t="s">
        <v>102</v>
      </c>
      <c r="O209" s="136">
        <f t="shared" si="3"/>
        <v>0</v>
      </c>
      <c r="P209" s="91"/>
      <c r="Q209" s="91"/>
      <c r="R209" s="85"/>
      <c r="S209" s="353"/>
    </row>
    <row r="210" spans="1:19" ht="14.5" customHeight="1">
      <c r="A210" s="18"/>
      <c r="B210" s="18"/>
      <c r="C210" s="19" t="s">
        <v>25</v>
      </c>
      <c r="D210" s="20" t="s">
        <v>625</v>
      </c>
      <c r="E210" s="21" t="s">
        <v>697</v>
      </c>
      <c r="F210" s="22" t="s">
        <v>698</v>
      </c>
      <c r="G210" s="210"/>
      <c r="H210" s="91"/>
      <c r="I210" s="43"/>
      <c r="J210" s="134"/>
      <c r="K210" s="137"/>
      <c r="L210" s="32" t="s">
        <v>391</v>
      </c>
      <c r="M210" s="247"/>
      <c r="N210" s="32" t="s">
        <v>102</v>
      </c>
      <c r="O210" s="136">
        <f t="shared" si="3"/>
        <v>0</v>
      </c>
      <c r="P210" s="91"/>
      <c r="Q210" s="91"/>
      <c r="R210" s="85"/>
      <c r="S210" s="353"/>
    </row>
    <row r="211" spans="1:19" ht="14.5" customHeight="1">
      <c r="A211" s="18"/>
      <c r="B211" s="18"/>
      <c r="C211" s="19" t="s">
        <v>25</v>
      </c>
      <c r="D211" s="20" t="s">
        <v>625</v>
      </c>
      <c r="E211" s="21" t="s">
        <v>697</v>
      </c>
      <c r="F211" s="22" t="s">
        <v>699</v>
      </c>
      <c r="G211" s="210"/>
      <c r="H211" s="23"/>
      <c r="I211" s="43"/>
      <c r="J211" s="145"/>
      <c r="K211" s="146"/>
      <c r="L211" s="32" t="s">
        <v>391</v>
      </c>
      <c r="M211" s="256"/>
      <c r="N211" s="32" t="s">
        <v>102</v>
      </c>
      <c r="O211" s="136">
        <f t="shared" si="3"/>
        <v>0</v>
      </c>
      <c r="P211" s="23"/>
      <c r="Q211" s="23"/>
      <c r="R211" s="63" t="str">
        <f>_xlfn.XLOOKUP(C211&amp;D211&amp;E211&amp;F211,[1]报价模版!$X:$X,[1]报价模版!$Y:$Y,"",0)</f>
        <v/>
      </c>
    </row>
    <row r="212" spans="1:19" ht="14.5" customHeight="1">
      <c r="A212" s="18"/>
      <c r="B212" s="18"/>
      <c r="C212" s="19" t="s">
        <v>25</v>
      </c>
      <c r="D212" s="20" t="s">
        <v>625</v>
      </c>
      <c r="E212" s="21" t="s">
        <v>697</v>
      </c>
      <c r="F212" s="22" t="s">
        <v>700</v>
      </c>
      <c r="G212" s="210"/>
      <c r="H212" s="91"/>
      <c r="I212" s="43"/>
      <c r="J212" s="134"/>
      <c r="K212" s="137"/>
      <c r="L212" s="32" t="s">
        <v>391</v>
      </c>
      <c r="M212" s="247"/>
      <c r="N212" s="32" t="s">
        <v>102</v>
      </c>
      <c r="O212" s="136">
        <f t="shared" si="3"/>
        <v>0</v>
      </c>
      <c r="P212" s="91"/>
      <c r="Q212" s="91"/>
      <c r="R212" s="85"/>
      <c r="S212" s="353"/>
    </row>
    <row r="213" spans="1:19" ht="14.5" customHeight="1">
      <c r="A213" s="18"/>
      <c r="B213" s="18"/>
      <c r="C213" s="19" t="s">
        <v>25</v>
      </c>
      <c r="D213" s="20" t="s">
        <v>625</v>
      </c>
      <c r="E213" s="21" t="s">
        <v>697</v>
      </c>
      <c r="F213" s="22" t="s">
        <v>701</v>
      </c>
      <c r="G213" s="210"/>
      <c r="H213" s="91"/>
      <c r="I213" s="43"/>
      <c r="J213" s="134"/>
      <c r="K213" s="137"/>
      <c r="L213" s="32" t="s">
        <v>391</v>
      </c>
      <c r="M213" s="247"/>
      <c r="N213" s="32" t="s">
        <v>102</v>
      </c>
      <c r="O213" s="136">
        <f t="shared" si="3"/>
        <v>0</v>
      </c>
      <c r="P213" s="91"/>
      <c r="Q213" s="91"/>
      <c r="R213" s="85"/>
      <c r="S213" s="353"/>
    </row>
    <row r="214" spans="1:19" s="3" customFormat="1" ht="14.5" customHeight="1">
      <c r="A214" s="24"/>
      <c r="B214" s="24"/>
      <c r="C214" s="362" t="s">
        <v>25</v>
      </c>
      <c r="D214" s="22" t="s">
        <v>625</v>
      </c>
      <c r="E214" s="362" t="s">
        <v>697</v>
      </c>
      <c r="F214" s="22" t="s">
        <v>702</v>
      </c>
      <c r="G214" s="180"/>
      <c r="H214" s="91"/>
      <c r="I214" s="98"/>
      <c r="J214" s="137"/>
      <c r="K214" s="137"/>
      <c r="L214" s="24" t="s">
        <v>391</v>
      </c>
      <c r="M214" s="247"/>
      <c r="N214" s="24" t="s">
        <v>102</v>
      </c>
      <c r="O214" s="136">
        <f t="shared" si="3"/>
        <v>0</v>
      </c>
      <c r="P214" s="91"/>
      <c r="Q214" s="91"/>
      <c r="R214" s="85"/>
      <c r="S214" s="353"/>
    </row>
    <row r="215" spans="1:19" s="3" customFormat="1" ht="14.5" customHeight="1">
      <c r="A215" s="24"/>
      <c r="B215" s="24"/>
      <c r="C215" s="362" t="s">
        <v>25</v>
      </c>
      <c r="D215" s="22" t="s">
        <v>625</v>
      </c>
      <c r="E215" s="362" t="s">
        <v>697</v>
      </c>
      <c r="F215" s="22" t="s">
        <v>703</v>
      </c>
      <c r="G215" s="257"/>
      <c r="H215" s="91"/>
      <c r="I215" s="98"/>
      <c r="J215" s="139"/>
      <c r="K215" s="140"/>
      <c r="L215" s="24" t="s">
        <v>391</v>
      </c>
      <c r="M215" s="248"/>
      <c r="N215" s="24" t="s">
        <v>102</v>
      </c>
      <c r="O215" s="136">
        <f t="shared" si="3"/>
        <v>0</v>
      </c>
      <c r="P215" s="91"/>
      <c r="Q215" s="91"/>
      <c r="R215" s="63" t="str">
        <f>_xlfn.XLOOKUP(C215&amp;D215&amp;E215&amp;F215,[1]报价模版!$X:$X,[1]报价模版!$Y:$Y,"",0)</f>
        <v/>
      </c>
    </row>
    <row r="216" spans="1:19" s="3" customFormat="1" ht="14.5" customHeight="1">
      <c r="A216" s="24"/>
      <c r="B216" s="24"/>
      <c r="C216" s="360" t="s">
        <v>25</v>
      </c>
      <c r="D216" s="361" t="s">
        <v>625</v>
      </c>
      <c r="E216" s="362" t="s">
        <v>697</v>
      </c>
      <c r="F216" s="22" t="s">
        <v>704</v>
      </c>
      <c r="G216" s="210"/>
      <c r="H216" s="91"/>
      <c r="I216" s="98"/>
      <c r="J216" s="137"/>
      <c r="K216" s="137"/>
      <c r="L216" s="24" t="s">
        <v>391</v>
      </c>
      <c r="M216" s="247"/>
      <c r="N216" s="24" t="s">
        <v>102</v>
      </c>
      <c r="O216" s="136">
        <f t="shared" si="3"/>
        <v>0</v>
      </c>
      <c r="P216" s="91"/>
      <c r="Q216" s="91"/>
      <c r="R216" s="85"/>
      <c r="S216" s="353"/>
    </row>
    <row r="217" spans="1:19" ht="14.5" customHeight="1">
      <c r="A217" s="18"/>
      <c r="B217" s="18"/>
      <c r="C217" s="19" t="s">
        <v>25</v>
      </c>
      <c r="D217" s="20" t="s">
        <v>625</v>
      </c>
      <c r="E217" s="21" t="s">
        <v>697</v>
      </c>
      <c r="F217" s="22" t="s">
        <v>705</v>
      </c>
      <c r="G217" s="210"/>
      <c r="H217" s="23"/>
      <c r="I217" s="43"/>
      <c r="J217" s="145"/>
      <c r="K217" s="146"/>
      <c r="L217" s="32" t="s">
        <v>391</v>
      </c>
      <c r="M217" s="256"/>
      <c r="N217" s="32" t="s">
        <v>102</v>
      </c>
      <c r="O217" s="136">
        <f t="shared" si="3"/>
        <v>0</v>
      </c>
      <c r="P217" s="23"/>
      <c r="Q217" s="23"/>
      <c r="R217" s="63" t="str">
        <f>_xlfn.XLOOKUP(C217&amp;D217&amp;E217&amp;F217,[1]报价模版!$X:$X,[1]报价模版!$Y:$Y,"",0)</f>
        <v/>
      </c>
    </row>
    <row r="218" spans="1:19" ht="14.5" customHeight="1">
      <c r="A218" s="18"/>
      <c r="B218" s="18"/>
      <c r="C218" s="19" t="s">
        <v>25</v>
      </c>
      <c r="D218" s="20" t="s">
        <v>625</v>
      </c>
      <c r="E218" s="21" t="s">
        <v>697</v>
      </c>
      <c r="F218" s="22" t="s">
        <v>706</v>
      </c>
      <c r="G218" s="210"/>
      <c r="H218" s="91"/>
      <c r="I218" s="43"/>
      <c r="J218" s="134"/>
      <c r="K218" s="137"/>
      <c r="L218" s="32" t="s">
        <v>391</v>
      </c>
      <c r="M218" s="247"/>
      <c r="N218" s="32" t="s">
        <v>102</v>
      </c>
      <c r="O218" s="136">
        <f t="shared" si="3"/>
        <v>0</v>
      </c>
      <c r="P218" s="91"/>
      <c r="Q218" s="91"/>
      <c r="R218" s="85"/>
      <c r="S218" s="353"/>
    </row>
    <row r="219" spans="1:19" ht="14.5" customHeight="1">
      <c r="A219" s="18"/>
      <c r="B219" s="18"/>
      <c r="C219" s="19" t="s">
        <v>25</v>
      </c>
      <c r="D219" s="20" t="s">
        <v>625</v>
      </c>
      <c r="E219" s="21" t="s">
        <v>697</v>
      </c>
      <c r="F219" s="22" t="s">
        <v>707</v>
      </c>
      <c r="G219" s="210"/>
      <c r="H219" s="91"/>
      <c r="I219" s="43"/>
      <c r="J219" s="134"/>
      <c r="K219" s="137"/>
      <c r="L219" s="32" t="s">
        <v>391</v>
      </c>
      <c r="M219" s="247"/>
      <c r="N219" s="32" t="s">
        <v>102</v>
      </c>
      <c r="O219" s="136">
        <f t="shared" si="3"/>
        <v>0</v>
      </c>
      <c r="P219" s="91"/>
      <c r="Q219" s="91"/>
      <c r="R219" s="85"/>
      <c r="S219" s="353"/>
    </row>
    <row r="220" spans="1:19" s="3" customFormat="1" ht="14.5" customHeight="1">
      <c r="A220" s="24"/>
      <c r="B220" s="24"/>
      <c r="C220" s="360" t="s">
        <v>25</v>
      </c>
      <c r="D220" s="361" t="s">
        <v>625</v>
      </c>
      <c r="E220" s="362" t="s">
        <v>697</v>
      </c>
      <c r="F220" s="22" t="s">
        <v>708</v>
      </c>
      <c r="G220" s="180"/>
      <c r="H220" s="91"/>
      <c r="I220" s="98"/>
      <c r="J220" s="137"/>
      <c r="K220" s="137"/>
      <c r="L220" s="24" t="s">
        <v>391</v>
      </c>
      <c r="M220" s="247"/>
      <c r="N220" s="24" t="s">
        <v>102</v>
      </c>
      <c r="O220" s="136">
        <f t="shared" si="3"/>
        <v>0</v>
      </c>
      <c r="P220" s="91"/>
      <c r="Q220" s="91"/>
      <c r="R220" s="85"/>
      <c r="S220" s="353"/>
    </row>
    <row r="221" spans="1:19" s="3" customFormat="1" ht="14.5" customHeight="1">
      <c r="A221" s="24"/>
      <c r="B221" s="24"/>
      <c r="C221" s="360" t="s">
        <v>25</v>
      </c>
      <c r="D221" s="361" t="s">
        <v>625</v>
      </c>
      <c r="E221" s="362" t="s">
        <v>697</v>
      </c>
      <c r="F221" s="22" t="s">
        <v>709</v>
      </c>
      <c r="G221" s="257"/>
      <c r="H221" s="91"/>
      <c r="I221" s="98"/>
      <c r="J221" s="137"/>
      <c r="K221" s="137"/>
      <c r="L221" s="24" t="s">
        <v>391</v>
      </c>
      <c r="M221" s="247"/>
      <c r="N221" s="24" t="s">
        <v>102</v>
      </c>
      <c r="O221" s="136">
        <f t="shared" si="3"/>
        <v>0</v>
      </c>
      <c r="P221" s="91"/>
      <c r="Q221" s="91"/>
      <c r="R221" s="85"/>
      <c r="S221" s="353"/>
    </row>
    <row r="222" spans="1:19" s="3" customFormat="1" ht="14.5" customHeight="1">
      <c r="A222" s="24"/>
      <c r="B222" s="24"/>
      <c r="C222" s="360" t="s">
        <v>25</v>
      </c>
      <c r="D222" s="361" t="s">
        <v>625</v>
      </c>
      <c r="E222" s="362" t="s">
        <v>697</v>
      </c>
      <c r="F222" s="22" t="s">
        <v>710</v>
      </c>
      <c r="G222" s="210"/>
      <c r="H222" s="91"/>
      <c r="I222" s="98"/>
      <c r="J222" s="137"/>
      <c r="K222" s="137"/>
      <c r="L222" s="24" t="s">
        <v>391</v>
      </c>
      <c r="M222" s="247"/>
      <c r="N222" s="24" t="s">
        <v>102</v>
      </c>
      <c r="O222" s="136">
        <f t="shared" si="3"/>
        <v>0</v>
      </c>
      <c r="P222" s="91"/>
      <c r="Q222" s="91"/>
      <c r="R222" s="85"/>
      <c r="S222" s="353"/>
    </row>
    <row r="223" spans="1:19" s="3" customFormat="1" ht="14.5" customHeight="1">
      <c r="A223" s="24"/>
      <c r="B223" s="24"/>
      <c r="C223" s="360" t="s">
        <v>25</v>
      </c>
      <c r="D223" s="361" t="s">
        <v>625</v>
      </c>
      <c r="E223" s="362" t="s">
        <v>697</v>
      </c>
      <c r="F223" s="22" t="s">
        <v>711</v>
      </c>
      <c r="G223" s="210"/>
      <c r="H223" s="91"/>
      <c r="I223" s="98"/>
      <c r="J223" s="139"/>
      <c r="K223" s="140"/>
      <c r="L223" s="24" t="s">
        <v>391</v>
      </c>
      <c r="M223" s="248"/>
      <c r="N223" s="24" t="s">
        <v>102</v>
      </c>
      <c r="O223" s="136">
        <f t="shared" si="3"/>
        <v>0</v>
      </c>
      <c r="P223" s="91"/>
      <c r="Q223" s="91"/>
      <c r="R223" s="63" t="str">
        <f>_xlfn.XLOOKUP(C223&amp;D223&amp;E223&amp;F223,[1]报价模版!$X:$X,[1]报价模版!$Y:$Y,"",0)</f>
        <v/>
      </c>
    </row>
    <row r="224" spans="1:19" ht="14.5" customHeight="1">
      <c r="A224" s="18"/>
      <c r="B224" s="18"/>
      <c r="C224" s="19" t="s">
        <v>25</v>
      </c>
      <c r="D224" s="20" t="s">
        <v>625</v>
      </c>
      <c r="E224" s="21" t="s">
        <v>697</v>
      </c>
      <c r="F224" s="22" t="s">
        <v>712</v>
      </c>
      <c r="G224" s="210"/>
      <c r="H224" s="23"/>
      <c r="I224" s="43"/>
      <c r="J224" s="145"/>
      <c r="K224" s="146"/>
      <c r="L224" s="32" t="s">
        <v>391</v>
      </c>
      <c r="M224" s="256"/>
      <c r="N224" s="32" t="s">
        <v>102</v>
      </c>
      <c r="O224" s="136">
        <f t="shared" si="3"/>
        <v>0</v>
      </c>
      <c r="P224" s="23"/>
      <c r="Q224" s="23"/>
      <c r="R224" s="63" t="str">
        <f>_xlfn.XLOOKUP(C224&amp;D224&amp;E224&amp;F224,[1]报价模版!$X:$X,[1]报价模版!$Y:$Y,"",0)</f>
        <v/>
      </c>
    </row>
    <row r="225" spans="1:19" ht="14.5" customHeight="1">
      <c r="A225" s="18"/>
      <c r="B225" s="18"/>
      <c r="C225" s="19" t="s">
        <v>25</v>
      </c>
      <c r="D225" s="20" t="s">
        <v>625</v>
      </c>
      <c r="E225" s="21" t="s">
        <v>697</v>
      </c>
      <c r="F225" s="22" t="s">
        <v>713</v>
      </c>
      <c r="G225" s="210"/>
      <c r="H225" s="91"/>
      <c r="I225" s="43"/>
      <c r="J225" s="134"/>
      <c r="K225" s="137"/>
      <c r="L225" s="32" t="s">
        <v>391</v>
      </c>
      <c r="M225" s="247"/>
      <c r="N225" s="32" t="s">
        <v>102</v>
      </c>
      <c r="O225" s="136">
        <f t="shared" si="3"/>
        <v>0</v>
      </c>
      <c r="P225" s="91"/>
      <c r="Q225" s="91"/>
      <c r="R225" s="85"/>
      <c r="S225" s="353"/>
    </row>
    <row r="226" spans="1:19" s="3" customFormat="1" ht="14.5" customHeight="1">
      <c r="A226" s="24"/>
      <c r="B226" s="24"/>
      <c r="C226" s="360" t="s">
        <v>25</v>
      </c>
      <c r="D226" s="361" t="s">
        <v>625</v>
      </c>
      <c r="E226" s="362" t="s">
        <v>697</v>
      </c>
      <c r="F226" s="22" t="s">
        <v>714</v>
      </c>
      <c r="G226" s="210"/>
      <c r="H226" s="91"/>
      <c r="I226" s="98"/>
      <c r="J226" s="139"/>
      <c r="K226" s="140"/>
      <c r="L226" s="24" t="s">
        <v>391</v>
      </c>
      <c r="M226" s="248"/>
      <c r="N226" s="24" t="s">
        <v>102</v>
      </c>
      <c r="O226" s="136">
        <f t="shared" si="3"/>
        <v>0</v>
      </c>
      <c r="P226" s="91"/>
      <c r="Q226" s="91"/>
      <c r="R226" s="63" t="str">
        <f>_xlfn.XLOOKUP(C226&amp;D226&amp;E226&amp;F226,[1]报价模版!$X:$X,[1]报价模版!$Y:$Y,"",0)</f>
        <v/>
      </c>
    </row>
    <row r="227" spans="1:19" s="3" customFormat="1" ht="14.5" customHeight="1">
      <c r="A227" s="24"/>
      <c r="B227" s="24"/>
      <c r="C227" s="360" t="s">
        <v>25</v>
      </c>
      <c r="D227" s="361" t="s">
        <v>625</v>
      </c>
      <c r="E227" s="362" t="s">
        <v>697</v>
      </c>
      <c r="F227" s="22" t="s">
        <v>715</v>
      </c>
      <c r="G227" s="210"/>
      <c r="H227" s="91"/>
      <c r="I227" s="98"/>
      <c r="J227" s="139"/>
      <c r="K227" s="140"/>
      <c r="L227" s="24" t="s">
        <v>391</v>
      </c>
      <c r="M227" s="248"/>
      <c r="N227" s="24" t="s">
        <v>102</v>
      </c>
      <c r="O227" s="136">
        <f t="shared" si="3"/>
        <v>0</v>
      </c>
      <c r="P227" s="91"/>
      <c r="Q227" s="91"/>
      <c r="R227" s="63" t="str">
        <f>_xlfn.XLOOKUP(C227&amp;D227&amp;E227&amp;F227,[1]报价模版!$X:$X,[1]报价模版!$Y:$Y,"",0)</f>
        <v/>
      </c>
    </row>
    <row r="228" spans="1:19" s="3" customFormat="1" ht="14.5" customHeight="1">
      <c r="A228" s="24"/>
      <c r="B228" s="24"/>
      <c r="C228" s="360" t="s">
        <v>25</v>
      </c>
      <c r="D228" s="361" t="s">
        <v>625</v>
      </c>
      <c r="E228" s="362" t="s">
        <v>697</v>
      </c>
      <c r="F228" s="22" t="s">
        <v>716</v>
      </c>
      <c r="G228" s="205"/>
      <c r="H228" s="91"/>
      <c r="I228" s="98"/>
      <c r="J228" s="137"/>
      <c r="K228" s="137"/>
      <c r="L228" s="24" t="s">
        <v>391</v>
      </c>
      <c r="M228" s="247"/>
      <c r="N228" s="24" t="s">
        <v>102</v>
      </c>
      <c r="O228" s="136">
        <f t="shared" si="3"/>
        <v>0</v>
      </c>
      <c r="P228" s="91"/>
      <c r="Q228" s="91"/>
      <c r="R228" s="85"/>
      <c r="S228" s="353"/>
    </row>
    <row r="229" spans="1:19" ht="14.5" customHeight="1">
      <c r="A229" s="18"/>
      <c r="B229" s="18"/>
      <c r="C229" s="19" t="s">
        <v>25</v>
      </c>
      <c r="D229" s="20" t="s">
        <v>625</v>
      </c>
      <c r="E229" s="21" t="s">
        <v>697</v>
      </c>
      <c r="F229" s="22" t="s">
        <v>717</v>
      </c>
      <c r="G229" s="210"/>
      <c r="H229" s="23"/>
      <c r="I229" s="43"/>
      <c r="J229" s="145"/>
      <c r="K229" s="146"/>
      <c r="L229" s="32" t="s">
        <v>391</v>
      </c>
      <c r="M229" s="256"/>
      <c r="N229" s="32" t="s">
        <v>102</v>
      </c>
      <c r="O229" s="136">
        <f t="shared" si="3"/>
        <v>0</v>
      </c>
      <c r="P229" s="23"/>
      <c r="Q229" s="23"/>
      <c r="R229" s="63" t="str">
        <f>_xlfn.XLOOKUP(C229&amp;D229&amp;E229&amp;F229,[1]报价模版!$X:$X,[1]报价模版!$Y:$Y,"",0)</f>
        <v/>
      </c>
    </row>
    <row r="230" spans="1:19" ht="14.5" customHeight="1">
      <c r="A230" s="18"/>
      <c r="B230" s="18"/>
      <c r="C230" s="19" t="s">
        <v>25</v>
      </c>
      <c r="D230" s="20" t="s">
        <v>625</v>
      </c>
      <c r="E230" s="21" t="s">
        <v>697</v>
      </c>
      <c r="F230" s="22" t="s">
        <v>718</v>
      </c>
      <c r="G230" s="210"/>
      <c r="H230" s="91"/>
      <c r="I230" s="43"/>
      <c r="J230" s="134"/>
      <c r="K230" s="137"/>
      <c r="L230" s="32" t="s">
        <v>391</v>
      </c>
      <c r="M230" s="247"/>
      <c r="N230" s="32" t="s">
        <v>102</v>
      </c>
      <c r="O230" s="136">
        <f t="shared" si="3"/>
        <v>0</v>
      </c>
      <c r="P230" s="91"/>
      <c r="Q230" s="91"/>
      <c r="R230" s="85"/>
      <c r="S230" s="353"/>
    </row>
    <row r="231" spans="1:19" ht="14.5" customHeight="1">
      <c r="A231" s="18"/>
      <c r="B231" s="18"/>
      <c r="C231" s="19" t="s">
        <v>25</v>
      </c>
      <c r="D231" s="20" t="s">
        <v>625</v>
      </c>
      <c r="E231" s="21" t="s">
        <v>697</v>
      </c>
      <c r="F231" s="22" t="s">
        <v>719</v>
      </c>
      <c r="G231" s="210"/>
      <c r="H231" s="91"/>
      <c r="I231" s="43"/>
      <c r="J231" s="134"/>
      <c r="K231" s="137"/>
      <c r="L231" s="32" t="s">
        <v>391</v>
      </c>
      <c r="M231" s="247"/>
      <c r="N231" s="32" t="s">
        <v>102</v>
      </c>
      <c r="O231" s="136">
        <f t="shared" si="3"/>
        <v>0</v>
      </c>
      <c r="P231" s="91"/>
      <c r="Q231" s="91"/>
      <c r="R231" s="85"/>
      <c r="S231" s="353"/>
    </row>
    <row r="232" spans="1:19" ht="14.5" customHeight="1">
      <c r="A232" s="18"/>
      <c r="B232" s="18"/>
      <c r="C232" s="19" t="s">
        <v>25</v>
      </c>
      <c r="D232" s="20" t="s">
        <v>625</v>
      </c>
      <c r="E232" s="21" t="s">
        <v>697</v>
      </c>
      <c r="F232" s="22" t="s">
        <v>720</v>
      </c>
      <c r="G232" s="210"/>
      <c r="H232" s="23"/>
      <c r="I232" s="43"/>
      <c r="J232" s="145"/>
      <c r="K232" s="146"/>
      <c r="L232" s="32" t="s">
        <v>391</v>
      </c>
      <c r="M232" s="256"/>
      <c r="N232" s="32" t="s">
        <v>102</v>
      </c>
      <c r="O232" s="136">
        <f t="shared" si="3"/>
        <v>0</v>
      </c>
      <c r="P232" s="23"/>
      <c r="Q232" s="23"/>
      <c r="R232" s="63" t="str">
        <f>_xlfn.XLOOKUP(C232&amp;D232&amp;E232&amp;F232,[1]报价模版!$X:$X,[1]报价模版!$Y:$Y,"",0)</f>
        <v/>
      </c>
    </row>
    <row r="233" spans="1:19" ht="14.5" customHeight="1">
      <c r="A233" s="18"/>
      <c r="B233" s="18"/>
      <c r="C233" s="19" t="s">
        <v>25</v>
      </c>
      <c r="D233" s="20" t="s">
        <v>625</v>
      </c>
      <c r="E233" s="21" t="s">
        <v>697</v>
      </c>
      <c r="F233" s="22" t="s">
        <v>721</v>
      </c>
      <c r="G233" s="210"/>
      <c r="H233" s="91"/>
      <c r="I233" s="43"/>
      <c r="J233" s="134"/>
      <c r="K233" s="137"/>
      <c r="L233" s="32" t="s">
        <v>391</v>
      </c>
      <c r="M233" s="247"/>
      <c r="N233" s="32" t="s">
        <v>102</v>
      </c>
      <c r="O233" s="136">
        <f t="shared" si="3"/>
        <v>0</v>
      </c>
      <c r="P233" s="91"/>
      <c r="Q233" s="91"/>
      <c r="R233" s="85"/>
      <c r="S233" s="353"/>
    </row>
    <row r="234" spans="1:19" ht="14.5" customHeight="1">
      <c r="A234" s="18"/>
      <c r="B234" s="18"/>
      <c r="C234" s="19" t="s">
        <v>25</v>
      </c>
      <c r="D234" s="20" t="s">
        <v>625</v>
      </c>
      <c r="E234" s="21" t="s">
        <v>697</v>
      </c>
      <c r="F234" s="22" t="s">
        <v>722</v>
      </c>
      <c r="G234" s="210"/>
      <c r="H234" s="91"/>
      <c r="I234" s="43"/>
      <c r="J234" s="134"/>
      <c r="K234" s="137"/>
      <c r="L234" s="32" t="s">
        <v>391</v>
      </c>
      <c r="M234" s="247"/>
      <c r="N234" s="32" t="s">
        <v>102</v>
      </c>
      <c r="O234" s="136">
        <f t="shared" si="3"/>
        <v>0</v>
      </c>
      <c r="P234" s="91"/>
      <c r="Q234" s="91"/>
      <c r="R234" s="85"/>
      <c r="S234" s="353"/>
    </row>
    <row r="235" spans="1:19" ht="14.5" customHeight="1">
      <c r="A235" s="18"/>
      <c r="B235" s="18"/>
      <c r="C235" s="19" t="s">
        <v>25</v>
      </c>
      <c r="D235" s="20" t="s">
        <v>625</v>
      </c>
      <c r="E235" s="21" t="s">
        <v>697</v>
      </c>
      <c r="F235" s="22" t="s">
        <v>723</v>
      </c>
      <c r="G235" s="210"/>
      <c r="H235" s="91"/>
      <c r="I235" s="43"/>
      <c r="J235" s="134"/>
      <c r="K235" s="137"/>
      <c r="L235" s="32" t="s">
        <v>391</v>
      </c>
      <c r="M235" s="247"/>
      <c r="N235" s="32" t="s">
        <v>102</v>
      </c>
      <c r="O235" s="136">
        <f t="shared" si="3"/>
        <v>0</v>
      </c>
      <c r="P235" s="91"/>
      <c r="Q235" s="91"/>
      <c r="R235" s="85"/>
      <c r="S235" s="353"/>
    </row>
    <row r="236" spans="1:19" s="130" customFormat="1" ht="14.5" customHeight="1">
      <c r="A236" s="148"/>
      <c r="B236" s="148"/>
      <c r="C236" s="208" t="s">
        <v>25</v>
      </c>
      <c r="D236" s="232" t="s">
        <v>625</v>
      </c>
      <c r="E236" s="149" t="s">
        <v>724</v>
      </c>
      <c r="F236" s="89" t="s">
        <v>725</v>
      </c>
      <c r="G236" s="89"/>
      <c r="H236" s="91"/>
      <c r="I236" s="154"/>
      <c r="J236" s="155"/>
      <c r="K236" s="137"/>
      <c r="L236" s="148" t="s">
        <v>391</v>
      </c>
      <c r="M236" s="247"/>
      <c r="N236" s="148" t="s">
        <v>102</v>
      </c>
      <c r="O236" s="136">
        <f t="shared" si="3"/>
        <v>0</v>
      </c>
      <c r="P236" s="91"/>
      <c r="Q236" s="91"/>
      <c r="R236" s="85"/>
      <c r="S236" s="353"/>
    </row>
    <row r="237" spans="1:19" s="131" customFormat="1" ht="14.5" customHeight="1">
      <c r="A237" s="160"/>
      <c r="B237" s="160"/>
      <c r="C237" s="360" t="s">
        <v>25</v>
      </c>
      <c r="D237" s="361" t="s">
        <v>625</v>
      </c>
      <c r="E237" s="362" t="s">
        <v>724</v>
      </c>
      <c r="F237" s="22" t="s">
        <v>726</v>
      </c>
      <c r="G237" s="89"/>
      <c r="H237" s="91"/>
      <c r="I237" s="161"/>
      <c r="J237" s="155"/>
      <c r="K237" s="137"/>
      <c r="L237" s="160" t="s">
        <v>391</v>
      </c>
      <c r="M237" s="247"/>
      <c r="N237" s="160" t="s">
        <v>102</v>
      </c>
      <c r="O237" s="136">
        <f t="shared" si="3"/>
        <v>0</v>
      </c>
      <c r="P237" s="91"/>
      <c r="Q237" s="91"/>
      <c r="R237" s="85"/>
      <c r="S237" s="353"/>
    </row>
    <row r="238" spans="1:19" s="131" customFormat="1" ht="14.5" customHeight="1">
      <c r="A238" s="160"/>
      <c r="B238" s="160"/>
      <c r="C238" s="360" t="s">
        <v>25</v>
      </c>
      <c r="D238" s="361" t="s">
        <v>625</v>
      </c>
      <c r="E238" s="362" t="s">
        <v>724</v>
      </c>
      <c r="F238" s="22" t="s">
        <v>727</v>
      </c>
      <c r="G238" s="209"/>
      <c r="H238" s="23"/>
      <c r="I238" s="161"/>
      <c r="J238" s="258"/>
      <c r="K238" s="259"/>
      <c r="L238" s="160" t="s">
        <v>391</v>
      </c>
      <c r="M238" s="259"/>
      <c r="N238" s="160" t="s">
        <v>102</v>
      </c>
      <c r="O238" s="136">
        <f t="shared" si="3"/>
        <v>0</v>
      </c>
      <c r="P238" s="23"/>
      <c r="Q238" s="23"/>
      <c r="R238" s="63" t="str">
        <f>_xlfn.XLOOKUP(C238&amp;D238&amp;E238&amp;F238,[1]报价模版!$X:$X,[1]报价模版!$Y:$Y,"",0)</f>
        <v/>
      </c>
    </row>
    <row r="239" spans="1:19" s="131" customFormat="1" ht="14.5" customHeight="1">
      <c r="A239" s="160"/>
      <c r="B239" s="160"/>
      <c r="C239" s="360" t="s">
        <v>25</v>
      </c>
      <c r="D239" s="361" t="s">
        <v>625</v>
      </c>
      <c r="E239" s="362" t="s">
        <v>724</v>
      </c>
      <c r="F239" s="22" t="s">
        <v>728</v>
      </c>
      <c r="G239" s="209"/>
      <c r="H239" s="23"/>
      <c r="I239" s="161"/>
      <c r="J239" s="258"/>
      <c r="K239" s="259"/>
      <c r="L239" s="160" t="s">
        <v>391</v>
      </c>
      <c r="M239" s="259"/>
      <c r="N239" s="160" t="s">
        <v>102</v>
      </c>
      <c r="O239" s="136">
        <f t="shared" si="3"/>
        <v>0</v>
      </c>
      <c r="P239" s="23"/>
      <c r="Q239" s="23"/>
      <c r="R239" s="63" t="str">
        <f>_xlfn.XLOOKUP(C239&amp;D239&amp;E239&amp;F239,[1]报价模版!$X:$X,[1]报价模版!$Y:$Y,"",0)</f>
        <v/>
      </c>
    </row>
    <row r="240" spans="1:19" s="130" customFormat="1" ht="14.5" customHeight="1">
      <c r="A240" s="148"/>
      <c r="B240" s="148"/>
      <c r="C240" s="208" t="s">
        <v>25</v>
      </c>
      <c r="D240" s="232" t="s">
        <v>625</v>
      </c>
      <c r="E240" s="149" t="s">
        <v>724</v>
      </c>
      <c r="F240" s="89" t="s">
        <v>729</v>
      </c>
      <c r="G240" s="209"/>
      <c r="H240" s="23"/>
      <c r="I240" s="154"/>
      <c r="J240" s="223"/>
      <c r="K240" s="221"/>
      <c r="L240" s="148" t="s">
        <v>391</v>
      </c>
      <c r="M240" s="221"/>
      <c r="N240" s="148" t="s">
        <v>102</v>
      </c>
      <c r="O240" s="136">
        <f t="shared" si="3"/>
        <v>0</v>
      </c>
      <c r="P240" s="23"/>
      <c r="Q240" s="23"/>
      <c r="R240" s="63" t="str">
        <f>_xlfn.XLOOKUP(C240&amp;D240&amp;E240&amp;F240,[1]报价模版!$X:$X,[1]报价模版!$Y:$Y,"",0)</f>
        <v/>
      </c>
    </row>
    <row r="241" spans="1:19" s="130" customFormat="1" ht="14.5" customHeight="1">
      <c r="A241" s="148"/>
      <c r="B241" s="148"/>
      <c r="C241" s="208" t="s">
        <v>25</v>
      </c>
      <c r="D241" s="232" t="s">
        <v>625</v>
      </c>
      <c r="E241" s="149" t="s">
        <v>724</v>
      </c>
      <c r="F241" s="89" t="s">
        <v>730</v>
      </c>
      <c r="G241" s="232"/>
      <c r="H241" s="91"/>
      <c r="I241" s="154"/>
      <c r="J241" s="155"/>
      <c r="K241" s="137"/>
      <c r="L241" s="148" t="s">
        <v>391</v>
      </c>
      <c r="M241" s="247"/>
      <c r="N241" s="148" t="s">
        <v>102</v>
      </c>
      <c r="O241" s="136">
        <f t="shared" si="3"/>
        <v>0</v>
      </c>
      <c r="P241" s="91"/>
      <c r="Q241" s="91"/>
      <c r="R241" s="85"/>
      <c r="S241" s="353"/>
    </row>
    <row r="242" spans="1:19" s="3" customFormat="1" ht="14.5" customHeight="1">
      <c r="A242" s="24"/>
      <c r="B242" s="24"/>
      <c r="C242" s="360" t="s">
        <v>25</v>
      </c>
      <c r="D242" s="361" t="s">
        <v>625</v>
      </c>
      <c r="E242" s="362" t="s">
        <v>724</v>
      </c>
      <c r="F242" s="22" t="s">
        <v>731</v>
      </c>
      <c r="G242" s="178"/>
      <c r="H242" s="91"/>
      <c r="I242" s="98"/>
      <c r="J242" s="139"/>
      <c r="K242" s="140"/>
      <c r="L242" s="24" t="s">
        <v>391</v>
      </c>
      <c r="M242" s="248"/>
      <c r="N242" s="24" t="s">
        <v>102</v>
      </c>
      <c r="O242" s="136">
        <f t="shared" si="3"/>
        <v>0</v>
      </c>
      <c r="P242" s="91"/>
      <c r="Q242" s="91"/>
      <c r="R242" s="63" t="str">
        <f>_xlfn.XLOOKUP(C242&amp;D242&amp;E242&amp;F242,[1]报价模版!$X:$X,[1]报价模版!$Y:$Y,"",0)</f>
        <v/>
      </c>
    </row>
    <row r="243" spans="1:19" ht="14.5" customHeight="1">
      <c r="A243" s="18"/>
      <c r="B243" s="18"/>
      <c r="C243" s="19" t="s">
        <v>25</v>
      </c>
      <c r="D243" s="20" t="s">
        <v>625</v>
      </c>
      <c r="E243" s="21" t="s">
        <v>724</v>
      </c>
      <c r="F243" s="22" t="s">
        <v>732</v>
      </c>
      <c r="G243" s="210"/>
      <c r="H243" s="91"/>
      <c r="I243" s="43"/>
      <c r="J243" s="134"/>
      <c r="K243" s="137"/>
      <c r="L243" s="32" t="s">
        <v>391</v>
      </c>
      <c r="M243" s="247"/>
      <c r="N243" s="32" t="s">
        <v>102</v>
      </c>
      <c r="O243" s="136">
        <f t="shared" si="3"/>
        <v>0</v>
      </c>
      <c r="P243" s="91"/>
      <c r="Q243" s="91"/>
      <c r="R243" s="85"/>
      <c r="S243" s="353"/>
    </row>
    <row r="244" spans="1:19" ht="16.5" customHeight="1">
      <c r="A244" s="18"/>
      <c r="B244" s="18"/>
      <c r="C244" s="19" t="s">
        <v>25</v>
      </c>
      <c r="D244" s="20" t="s">
        <v>625</v>
      </c>
      <c r="E244" s="21" t="s">
        <v>724</v>
      </c>
      <c r="F244" s="22" t="s">
        <v>733</v>
      </c>
      <c r="G244" s="210"/>
      <c r="H244" s="23"/>
      <c r="I244" s="43"/>
      <c r="J244" s="145"/>
      <c r="K244" s="146"/>
      <c r="L244" s="32" t="s">
        <v>391</v>
      </c>
      <c r="M244" s="256"/>
      <c r="N244" s="32" t="s">
        <v>102</v>
      </c>
      <c r="O244" s="136">
        <f t="shared" si="3"/>
        <v>0</v>
      </c>
      <c r="P244" s="23"/>
      <c r="Q244" s="23"/>
      <c r="R244" s="63" t="str">
        <f>_xlfn.XLOOKUP(C244&amp;D244&amp;E244&amp;F244,[1]报价模版!$X:$X,[1]报价模版!$Y:$Y,"",0)</f>
        <v/>
      </c>
    </row>
    <row r="245" spans="1:19" ht="14.5" customHeight="1">
      <c r="A245" s="18"/>
      <c r="B245" s="18"/>
      <c r="C245" s="19" t="s">
        <v>25</v>
      </c>
      <c r="D245" s="20" t="s">
        <v>625</v>
      </c>
      <c r="E245" s="21" t="s">
        <v>724</v>
      </c>
      <c r="F245" s="22" t="s">
        <v>734</v>
      </c>
      <c r="G245" s="210"/>
      <c r="H245" s="23"/>
      <c r="I245" s="43"/>
      <c r="J245" s="145"/>
      <c r="K245" s="146"/>
      <c r="L245" s="32" t="s">
        <v>391</v>
      </c>
      <c r="M245" s="256"/>
      <c r="N245" s="32" t="s">
        <v>102</v>
      </c>
      <c r="O245" s="136">
        <f t="shared" si="3"/>
        <v>0</v>
      </c>
      <c r="P245" s="23"/>
      <c r="Q245" s="23"/>
      <c r="R245" s="63" t="str">
        <f>_xlfn.XLOOKUP(C245&amp;D245&amp;E245&amp;F245,[1]报价模版!$X:$X,[1]报价模版!$Y:$Y,"",0)</f>
        <v/>
      </c>
    </row>
    <row r="246" spans="1:19" ht="14.5" customHeight="1">
      <c r="A246" s="18"/>
      <c r="B246" s="18"/>
      <c r="C246" s="19" t="s">
        <v>25</v>
      </c>
      <c r="D246" s="20" t="s">
        <v>625</v>
      </c>
      <c r="E246" s="21" t="s">
        <v>724</v>
      </c>
      <c r="F246" s="22" t="s">
        <v>735</v>
      </c>
      <c r="G246" s="210"/>
      <c r="H246" s="23"/>
      <c r="I246" s="43"/>
      <c r="J246" s="145"/>
      <c r="K246" s="146"/>
      <c r="L246" s="32" t="s">
        <v>391</v>
      </c>
      <c r="M246" s="256"/>
      <c r="N246" s="32" t="s">
        <v>102</v>
      </c>
      <c r="O246" s="136">
        <f t="shared" si="3"/>
        <v>0</v>
      </c>
      <c r="P246" s="23"/>
      <c r="Q246" s="23"/>
      <c r="R246" s="63" t="str">
        <f>_xlfn.XLOOKUP(C246&amp;D246&amp;E246&amp;F246,[1]报价模版!$X:$X,[1]报价模版!$Y:$Y,"",0)</f>
        <v/>
      </c>
    </row>
    <row r="247" spans="1:19" ht="14.5" customHeight="1">
      <c r="A247" s="18"/>
      <c r="B247" s="18"/>
      <c r="C247" s="19" t="s">
        <v>25</v>
      </c>
      <c r="D247" s="20" t="s">
        <v>625</v>
      </c>
      <c r="E247" s="21" t="s">
        <v>724</v>
      </c>
      <c r="F247" s="22" t="s">
        <v>736</v>
      </c>
      <c r="G247" s="210"/>
      <c r="H247" s="91"/>
      <c r="I247" s="43"/>
      <c r="J247" s="134"/>
      <c r="K247" s="137"/>
      <c r="L247" s="32" t="s">
        <v>391</v>
      </c>
      <c r="M247" s="247"/>
      <c r="N247" s="32" t="s">
        <v>102</v>
      </c>
      <c r="O247" s="136">
        <f t="shared" si="3"/>
        <v>0</v>
      </c>
      <c r="P247" s="91"/>
      <c r="Q247" s="91"/>
      <c r="R247" s="85"/>
      <c r="S247" s="353"/>
    </row>
    <row r="248" spans="1:19" ht="14.5" customHeight="1">
      <c r="A248" s="18"/>
      <c r="B248" s="18"/>
      <c r="C248" s="19" t="s">
        <v>25</v>
      </c>
      <c r="D248" s="20" t="s">
        <v>625</v>
      </c>
      <c r="E248" s="21" t="s">
        <v>724</v>
      </c>
      <c r="F248" s="22" t="s">
        <v>737</v>
      </c>
      <c r="G248" s="210"/>
      <c r="H248" s="91"/>
      <c r="I248" s="43"/>
      <c r="J248" s="134"/>
      <c r="K248" s="137"/>
      <c r="L248" s="32" t="s">
        <v>391</v>
      </c>
      <c r="M248" s="247"/>
      <c r="N248" s="32" t="s">
        <v>102</v>
      </c>
      <c r="O248" s="136">
        <f t="shared" si="3"/>
        <v>0</v>
      </c>
      <c r="P248" s="91"/>
      <c r="Q248" s="91"/>
      <c r="R248" s="85"/>
      <c r="S248" s="353"/>
    </row>
    <row r="249" spans="1:19" ht="14.5" customHeight="1">
      <c r="A249" s="18"/>
      <c r="B249" s="18"/>
      <c r="C249" s="19" t="s">
        <v>25</v>
      </c>
      <c r="D249" s="20" t="s">
        <v>625</v>
      </c>
      <c r="E249" s="21" t="s">
        <v>724</v>
      </c>
      <c r="F249" s="22" t="s">
        <v>738</v>
      </c>
      <c r="G249" s="210"/>
      <c r="H249" s="91"/>
      <c r="I249" s="43"/>
      <c r="J249" s="134"/>
      <c r="K249" s="137"/>
      <c r="L249" s="32" t="s">
        <v>391</v>
      </c>
      <c r="M249" s="247"/>
      <c r="N249" s="32" t="s">
        <v>102</v>
      </c>
      <c r="O249" s="136">
        <f t="shared" si="3"/>
        <v>0</v>
      </c>
      <c r="P249" s="91"/>
      <c r="Q249" s="91"/>
      <c r="R249" s="85"/>
      <c r="S249" s="353"/>
    </row>
    <row r="250" spans="1:19" s="3" customFormat="1" ht="14.5" customHeight="1">
      <c r="A250" s="24"/>
      <c r="B250" s="24"/>
      <c r="C250" s="360" t="s">
        <v>25</v>
      </c>
      <c r="D250" s="361" t="s">
        <v>625</v>
      </c>
      <c r="E250" s="362" t="s">
        <v>739</v>
      </c>
      <c r="F250" s="22" t="s">
        <v>740</v>
      </c>
      <c r="G250" s="210"/>
      <c r="H250" s="91"/>
      <c r="I250" s="98"/>
      <c r="J250" s="137"/>
      <c r="K250" s="137"/>
      <c r="L250" s="24" t="s">
        <v>391</v>
      </c>
      <c r="M250" s="247"/>
      <c r="N250" s="24" t="s">
        <v>102</v>
      </c>
      <c r="O250" s="136">
        <f t="shared" si="3"/>
        <v>0</v>
      </c>
      <c r="P250" s="91"/>
      <c r="Q250" s="91"/>
      <c r="R250" s="85"/>
      <c r="S250" s="353"/>
    </row>
    <row r="251" spans="1:19" s="3" customFormat="1" ht="14.5" customHeight="1">
      <c r="A251" s="24"/>
      <c r="B251" s="24"/>
      <c r="C251" s="360" t="s">
        <v>25</v>
      </c>
      <c r="D251" s="361" t="s">
        <v>625</v>
      </c>
      <c r="E251" s="362" t="s">
        <v>739</v>
      </c>
      <c r="F251" s="22" t="s">
        <v>741</v>
      </c>
      <c r="G251" s="210"/>
      <c r="H251" s="91"/>
      <c r="I251" s="98"/>
      <c r="J251" s="137"/>
      <c r="K251" s="137"/>
      <c r="L251" s="24" t="s">
        <v>391</v>
      </c>
      <c r="M251" s="247"/>
      <c r="N251" s="24" t="s">
        <v>102</v>
      </c>
      <c r="O251" s="136">
        <f t="shared" si="3"/>
        <v>0</v>
      </c>
      <c r="P251" s="91"/>
      <c r="Q251" s="91"/>
      <c r="R251" s="85"/>
      <c r="S251" s="353"/>
    </row>
    <row r="252" spans="1:19" s="3" customFormat="1" ht="14.5" customHeight="1">
      <c r="A252" s="24"/>
      <c r="B252" s="24"/>
      <c r="C252" s="360" t="s">
        <v>25</v>
      </c>
      <c r="D252" s="361" t="s">
        <v>625</v>
      </c>
      <c r="E252" s="362" t="s">
        <v>739</v>
      </c>
      <c r="F252" s="22" t="s">
        <v>742</v>
      </c>
      <c r="G252" s="210"/>
      <c r="H252" s="91"/>
      <c r="I252" s="98"/>
      <c r="J252" s="137"/>
      <c r="K252" s="137"/>
      <c r="L252" s="24" t="s">
        <v>391</v>
      </c>
      <c r="M252" s="247"/>
      <c r="N252" s="24" t="s">
        <v>102</v>
      </c>
      <c r="O252" s="136">
        <f t="shared" si="3"/>
        <v>0</v>
      </c>
      <c r="P252" s="91"/>
      <c r="Q252" s="91"/>
      <c r="R252" s="85"/>
      <c r="S252" s="353"/>
    </row>
    <row r="253" spans="1:19" s="3" customFormat="1" ht="14.5" customHeight="1">
      <c r="A253" s="24"/>
      <c r="B253" s="24"/>
      <c r="C253" s="360" t="s">
        <v>25</v>
      </c>
      <c r="D253" s="361" t="s">
        <v>625</v>
      </c>
      <c r="E253" s="362" t="s">
        <v>739</v>
      </c>
      <c r="F253" s="22" t="s">
        <v>743</v>
      </c>
      <c r="G253" s="210"/>
      <c r="H253" s="91"/>
      <c r="I253" s="98"/>
      <c r="J253" s="139"/>
      <c r="K253" s="140"/>
      <c r="L253" s="24" t="s">
        <v>391</v>
      </c>
      <c r="M253" s="248"/>
      <c r="N253" s="24" t="s">
        <v>102</v>
      </c>
      <c r="O253" s="136">
        <f t="shared" si="3"/>
        <v>0</v>
      </c>
      <c r="P253" s="91"/>
      <c r="Q253" s="91"/>
      <c r="R253" s="63" t="str">
        <f>_xlfn.XLOOKUP(C253&amp;D253&amp;E253&amp;F253,[1]报价模版!$X:$X,[1]报价模版!$Y:$Y,"",0)</f>
        <v/>
      </c>
    </row>
    <row r="254" spans="1:19" s="3" customFormat="1" ht="14.5" customHeight="1">
      <c r="A254" s="24"/>
      <c r="B254" s="24"/>
      <c r="C254" s="360" t="s">
        <v>25</v>
      </c>
      <c r="D254" s="361" t="s">
        <v>625</v>
      </c>
      <c r="E254" s="362" t="s">
        <v>739</v>
      </c>
      <c r="F254" s="22" t="s">
        <v>744</v>
      </c>
      <c r="G254" s="210"/>
      <c r="H254" s="91"/>
      <c r="I254" s="98"/>
      <c r="J254" s="137"/>
      <c r="K254" s="137"/>
      <c r="L254" s="24" t="s">
        <v>391</v>
      </c>
      <c r="M254" s="247"/>
      <c r="N254" s="24" t="s">
        <v>102</v>
      </c>
      <c r="O254" s="136">
        <f t="shared" si="3"/>
        <v>0</v>
      </c>
      <c r="P254" s="91"/>
      <c r="Q254" s="91"/>
      <c r="R254" s="85"/>
      <c r="S254" s="353"/>
    </row>
    <row r="255" spans="1:19" s="3" customFormat="1" ht="14.5" customHeight="1">
      <c r="A255" s="24"/>
      <c r="B255" s="24"/>
      <c r="C255" s="360" t="s">
        <v>25</v>
      </c>
      <c r="D255" s="361" t="s">
        <v>625</v>
      </c>
      <c r="E255" s="362" t="s">
        <v>739</v>
      </c>
      <c r="F255" s="22" t="s">
        <v>745</v>
      </c>
      <c r="G255" s="210"/>
      <c r="H255" s="91"/>
      <c r="I255" s="98"/>
      <c r="J255" s="137"/>
      <c r="K255" s="137"/>
      <c r="L255" s="24" t="s">
        <v>391</v>
      </c>
      <c r="M255" s="247"/>
      <c r="N255" s="24" t="s">
        <v>102</v>
      </c>
      <c r="O255" s="136">
        <f t="shared" si="3"/>
        <v>0</v>
      </c>
      <c r="P255" s="91"/>
      <c r="Q255" s="91"/>
      <c r="R255" s="85"/>
      <c r="S255" s="353"/>
    </row>
    <row r="256" spans="1:19" ht="14.5" customHeight="1">
      <c r="A256" s="18"/>
      <c r="B256" s="18"/>
      <c r="C256" s="19" t="s">
        <v>25</v>
      </c>
      <c r="D256" s="20" t="s">
        <v>625</v>
      </c>
      <c r="E256" s="21" t="s">
        <v>739</v>
      </c>
      <c r="F256" s="22" t="s">
        <v>746</v>
      </c>
      <c r="G256" s="210"/>
      <c r="H256" s="91"/>
      <c r="I256" s="43"/>
      <c r="J256" s="134"/>
      <c r="K256" s="137"/>
      <c r="L256" s="32" t="s">
        <v>391</v>
      </c>
      <c r="M256" s="247"/>
      <c r="N256" s="32" t="s">
        <v>102</v>
      </c>
      <c r="O256" s="136">
        <f t="shared" si="3"/>
        <v>0</v>
      </c>
      <c r="P256" s="91"/>
      <c r="Q256" s="91"/>
      <c r="R256" s="85"/>
      <c r="S256" s="353"/>
    </row>
    <row r="257" spans="1:19" ht="14.5" customHeight="1">
      <c r="A257" s="18"/>
      <c r="B257" s="18"/>
      <c r="C257" s="19" t="s">
        <v>25</v>
      </c>
      <c r="D257" s="20" t="s">
        <v>625</v>
      </c>
      <c r="E257" s="21" t="s">
        <v>739</v>
      </c>
      <c r="F257" s="22" t="s">
        <v>747</v>
      </c>
      <c r="G257" s="210"/>
      <c r="H257" s="23"/>
      <c r="I257" s="43"/>
      <c r="J257" s="145"/>
      <c r="K257" s="146"/>
      <c r="L257" s="32" t="s">
        <v>391</v>
      </c>
      <c r="M257" s="256"/>
      <c r="N257" s="32" t="s">
        <v>102</v>
      </c>
      <c r="O257" s="136">
        <f t="shared" si="3"/>
        <v>0</v>
      </c>
      <c r="P257" s="23"/>
      <c r="Q257" s="23"/>
      <c r="R257" s="63" t="str">
        <f>_xlfn.XLOOKUP(C257&amp;D257&amp;E257&amp;F257,[1]报价模版!$X:$X,[1]报价模版!$Y:$Y,"",0)</f>
        <v/>
      </c>
    </row>
    <row r="258" spans="1:19" ht="14.5" customHeight="1">
      <c r="A258" s="18"/>
      <c r="B258" s="18"/>
      <c r="C258" s="19" t="s">
        <v>25</v>
      </c>
      <c r="D258" s="20" t="s">
        <v>625</v>
      </c>
      <c r="E258" s="21" t="s">
        <v>739</v>
      </c>
      <c r="F258" s="22" t="s">
        <v>748</v>
      </c>
      <c r="G258" s="210"/>
      <c r="H258" s="91"/>
      <c r="I258" s="43"/>
      <c r="J258" s="134"/>
      <c r="K258" s="137"/>
      <c r="L258" s="32" t="s">
        <v>391</v>
      </c>
      <c r="M258" s="247"/>
      <c r="N258" s="32" t="s">
        <v>102</v>
      </c>
      <c r="O258" s="136">
        <f t="shared" si="3"/>
        <v>0</v>
      </c>
      <c r="P258" s="91"/>
      <c r="Q258" s="91"/>
      <c r="R258" s="85"/>
      <c r="S258" s="353"/>
    </row>
    <row r="259" spans="1:19" ht="14.5" customHeight="1">
      <c r="A259" s="18"/>
      <c r="B259" s="18"/>
      <c r="C259" s="19" t="s">
        <v>25</v>
      </c>
      <c r="D259" s="20" t="s">
        <v>625</v>
      </c>
      <c r="E259" s="21" t="s">
        <v>739</v>
      </c>
      <c r="F259" s="22" t="s">
        <v>749</v>
      </c>
      <c r="G259" s="210"/>
      <c r="H259" s="23"/>
      <c r="I259" s="43"/>
      <c r="J259" s="145"/>
      <c r="K259" s="146"/>
      <c r="L259" s="32" t="s">
        <v>391</v>
      </c>
      <c r="M259" s="256"/>
      <c r="N259" s="32" t="s">
        <v>102</v>
      </c>
      <c r="O259" s="136">
        <f t="shared" si="3"/>
        <v>0</v>
      </c>
      <c r="P259" s="23"/>
      <c r="Q259" s="23"/>
      <c r="R259" s="63" t="str">
        <f>_xlfn.XLOOKUP(C259&amp;D259&amp;E259&amp;F259,[1]报价模版!$X:$X,[1]报价模版!$Y:$Y,"",0)</f>
        <v/>
      </c>
    </row>
    <row r="260" spans="1:19" ht="14.5" customHeight="1">
      <c r="A260" s="18"/>
      <c r="B260" s="18"/>
      <c r="C260" s="19" t="s">
        <v>25</v>
      </c>
      <c r="D260" s="20" t="s">
        <v>625</v>
      </c>
      <c r="E260" s="21" t="s">
        <v>739</v>
      </c>
      <c r="F260" s="22" t="s">
        <v>750</v>
      </c>
      <c r="G260" s="210"/>
      <c r="H260" s="23"/>
      <c r="I260" s="43"/>
      <c r="J260" s="145"/>
      <c r="K260" s="146"/>
      <c r="L260" s="32" t="s">
        <v>391</v>
      </c>
      <c r="M260" s="256"/>
      <c r="N260" s="32" t="s">
        <v>102</v>
      </c>
      <c r="O260" s="136">
        <f t="shared" ref="O260:O323" si="4">IF(M260=0,K260*J260,M260*K260*J260)</f>
        <v>0</v>
      </c>
      <c r="P260" s="23"/>
      <c r="Q260" s="23"/>
      <c r="R260" s="63" t="str">
        <f>_xlfn.XLOOKUP(C260&amp;D260&amp;E260&amp;F260,[1]报价模版!$X:$X,[1]报价模版!$Y:$Y,"",0)</f>
        <v/>
      </c>
    </row>
    <row r="261" spans="1:19" ht="14.5" customHeight="1">
      <c r="A261" s="18"/>
      <c r="B261" s="18"/>
      <c r="C261" s="19" t="s">
        <v>25</v>
      </c>
      <c r="D261" s="20" t="s">
        <v>625</v>
      </c>
      <c r="E261" s="21" t="s">
        <v>739</v>
      </c>
      <c r="F261" s="22" t="s">
        <v>751</v>
      </c>
      <c r="G261" s="210"/>
      <c r="H261" s="23"/>
      <c r="I261" s="43"/>
      <c r="J261" s="145"/>
      <c r="K261" s="146"/>
      <c r="L261" s="32" t="s">
        <v>391</v>
      </c>
      <c r="M261" s="256"/>
      <c r="N261" s="32" t="s">
        <v>102</v>
      </c>
      <c r="O261" s="136">
        <f t="shared" si="4"/>
        <v>0</v>
      </c>
      <c r="P261" s="23"/>
      <c r="Q261" s="23"/>
      <c r="R261" s="63" t="str">
        <f>_xlfn.XLOOKUP(C261&amp;D261&amp;E261&amp;F261,[1]报价模版!$X:$X,[1]报价模版!$Y:$Y,"",0)</f>
        <v/>
      </c>
    </row>
    <row r="262" spans="1:19" ht="14.5" customHeight="1">
      <c r="A262" s="18"/>
      <c r="B262" s="18"/>
      <c r="C262" s="19" t="s">
        <v>25</v>
      </c>
      <c r="D262" s="20" t="s">
        <v>625</v>
      </c>
      <c r="E262" s="21" t="s">
        <v>739</v>
      </c>
      <c r="F262" s="22" t="s">
        <v>752</v>
      </c>
      <c r="G262" s="210"/>
      <c r="H262" s="23"/>
      <c r="I262" s="43"/>
      <c r="J262" s="145"/>
      <c r="K262" s="146"/>
      <c r="L262" s="32" t="s">
        <v>391</v>
      </c>
      <c r="M262" s="256"/>
      <c r="N262" s="32" t="s">
        <v>102</v>
      </c>
      <c r="O262" s="136">
        <f t="shared" si="4"/>
        <v>0</v>
      </c>
      <c r="P262" s="23"/>
      <c r="Q262" s="23"/>
      <c r="R262" s="63" t="str">
        <f>_xlfn.XLOOKUP(C262&amp;D262&amp;E262&amp;F262,[1]报价模版!$X:$X,[1]报价模版!$Y:$Y,"",0)</f>
        <v/>
      </c>
    </row>
    <row r="263" spans="1:19" ht="14.5" customHeight="1">
      <c r="A263" s="18"/>
      <c r="B263" s="18"/>
      <c r="C263" s="19" t="s">
        <v>25</v>
      </c>
      <c r="D263" s="20" t="s">
        <v>625</v>
      </c>
      <c r="E263" s="21" t="s">
        <v>739</v>
      </c>
      <c r="F263" s="22" t="s">
        <v>753</v>
      </c>
      <c r="G263" s="210"/>
      <c r="H263" s="23"/>
      <c r="I263" s="43"/>
      <c r="J263" s="145"/>
      <c r="K263" s="146"/>
      <c r="L263" s="32" t="s">
        <v>391</v>
      </c>
      <c r="M263" s="256"/>
      <c r="N263" s="32" t="s">
        <v>102</v>
      </c>
      <c r="O263" s="136">
        <f t="shared" si="4"/>
        <v>0</v>
      </c>
      <c r="P263" s="23"/>
      <c r="Q263" s="23"/>
      <c r="R263" s="63" t="str">
        <f>_xlfn.XLOOKUP(C263&amp;D263&amp;E263&amp;F263,[1]报价模版!$X:$X,[1]报价模版!$Y:$Y,"",0)</f>
        <v/>
      </c>
    </row>
    <row r="264" spans="1:19" ht="14.5" customHeight="1">
      <c r="A264" s="18"/>
      <c r="B264" s="18"/>
      <c r="C264" s="19" t="s">
        <v>25</v>
      </c>
      <c r="D264" s="20" t="s">
        <v>625</v>
      </c>
      <c r="E264" s="21" t="s">
        <v>739</v>
      </c>
      <c r="F264" s="22" t="s">
        <v>754</v>
      </c>
      <c r="G264" s="210"/>
      <c r="H264" s="23"/>
      <c r="I264" s="43"/>
      <c r="J264" s="145"/>
      <c r="K264" s="146"/>
      <c r="L264" s="32" t="s">
        <v>391</v>
      </c>
      <c r="M264" s="256"/>
      <c r="N264" s="32" t="s">
        <v>102</v>
      </c>
      <c r="O264" s="136">
        <f t="shared" si="4"/>
        <v>0</v>
      </c>
      <c r="P264" s="23"/>
      <c r="Q264" s="23"/>
      <c r="R264" s="63" t="str">
        <f>_xlfn.XLOOKUP(C264&amp;D264&amp;E264&amp;F264,[1]报价模版!$X:$X,[1]报价模版!$Y:$Y,"",0)</f>
        <v/>
      </c>
    </row>
    <row r="265" spans="1:19" ht="14.5" customHeight="1">
      <c r="A265" s="18"/>
      <c r="B265" s="18"/>
      <c r="C265" s="19" t="s">
        <v>25</v>
      </c>
      <c r="D265" s="20" t="s">
        <v>625</v>
      </c>
      <c r="E265" s="21" t="s">
        <v>739</v>
      </c>
      <c r="F265" s="22" t="s">
        <v>755</v>
      </c>
      <c r="G265" s="210"/>
      <c r="H265" s="23"/>
      <c r="I265" s="43"/>
      <c r="J265" s="145"/>
      <c r="K265" s="146"/>
      <c r="L265" s="32" t="s">
        <v>391</v>
      </c>
      <c r="M265" s="256"/>
      <c r="N265" s="32" t="s">
        <v>102</v>
      </c>
      <c r="O265" s="136">
        <f t="shared" si="4"/>
        <v>0</v>
      </c>
      <c r="P265" s="23"/>
      <c r="Q265" s="23"/>
      <c r="R265" s="63" t="str">
        <f>_xlfn.XLOOKUP(C265&amp;D265&amp;E265&amp;F265,[1]报价模版!$X:$X,[1]报价模版!$Y:$Y,"",0)</f>
        <v/>
      </c>
    </row>
    <row r="266" spans="1:19" ht="14.5" customHeight="1">
      <c r="A266" s="18"/>
      <c r="B266" s="18"/>
      <c r="C266" s="19" t="s">
        <v>25</v>
      </c>
      <c r="D266" s="20" t="s">
        <v>625</v>
      </c>
      <c r="E266" s="21" t="s">
        <v>739</v>
      </c>
      <c r="F266" s="22" t="s">
        <v>756</v>
      </c>
      <c r="G266" s="210"/>
      <c r="H266" s="91"/>
      <c r="I266" s="43"/>
      <c r="J266" s="134"/>
      <c r="K266" s="137"/>
      <c r="L266" s="32" t="s">
        <v>391</v>
      </c>
      <c r="M266" s="247"/>
      <c r="N266" s="32" t="s">
        <v>102</v>
      </c>
      <c r="O266" s="136">
        <f t="shared" si="4"/>
        <v>0</v>
      </c>
      <c r="P266" s="91"/>
      <c r="Q266" s="91"/>
      <c r="R266" s="85"/>
      <c r="S266" s="353"/>
    </row>
    <row r="267" spans="1:19" ht="14.5" customHeight="1">
      <c r="A267" s="18"/>
      <c r="B267" s="18"/>
      <c r="C267" s="19" t="s">
        <v>25</v>
      </c>
      <c r="D267" s="20" t="s">
        <v>625</v>
      </c>
      <c r="E267" s="21" t="s">
        <v>739</v>
      </c>
      <c r="F267" s="22" t="s">
        <v>757</v>
      </c>
      <c r="G267" s="210"/>
      <c r="H267" s="23"/>
      <c r="I267" s="43"/>
      <c r="J267" s="145"/>
      <c r="K267" s="146"/>
      <c r="L267" s="32" t="s">
        <v>391</v>
      </c>
      <c r="M267" s="256"/>
      <c r="N267" s="32" t="s">
        <v>102</v>
      </c>
      <c r="O267" s="136">
        <f t="shared" si="4"/>
        <v>0</v>
      </c>
      <c r="P267" s="23"/>
      <c r="Q267" s="23"/>
      <c r="R267" s="63" t="str">
        <f>_xlfn.XLOOKUP(C267&amp;D267&amp;E267&amp;F267,[1]报价模版!$X:$X,[1]报价模版!$Y:$Y,"",0)</f>
        <v/>
      </c>
    </row>
    <row r="268" spans="1:19" ht="14.5" customHeight="1">
      <c r="A268" s="18"/>
      <c r="B268" s="18"/>
      <c r="C268" s="19" t="s">
        <v>25</v>
      </c>
      <c r="D268" s="20" t="s">
        <v>625</v>
      </c>
      <c r="E268" s="21" t="s">
        <v>739</v>
      </c>
      <c r="F268" s="22" t="s">
        <v>758</v>
      </c>
      <c r="G268" s="210"/>
      <c r="H268" s="23"/>
      <c r="I268" s="43"/>
      <c r="J268" s="145"/>
      <c r="K268" s="146"/>
      <c r="L268" s="32" t="s">
        <v>391</v>
      </c>
      <c r="M268" s="256"/>
      <c r="N268" s="32" t="s">
        <v>102</v>
      </c>
      <c r="O268" s="136">
        <f t="shared" si="4"/>
        <v>0</v>
      </c>
      <c r="P268" s="23"/>
      <c r="Q268" s="23"/>
      <c r="R268" s="63" t="str">
        <f>_xlfn.XLOOKUP(C268&amp;D268&amp;E268&amp;F268,[1]报价模版!$X:$X,[1]报价模版!$Y:$Y,"",0)</f>
        <v/>
      </c>
    </row>
    <row r="269" spans="1:19" ht="14.5" customHeight="1">
      <c r="A269" s="18"/>
      <c r="B269" s="18"/>
      <c r="C269" s="19" t="s">
        <v>25</v>
      </c>
      <c r="D269" s="20" t="s">
        <v>625</v>
      </c>
      <c r="E269" s="21" t="s">
        <v>739</v>
      </c>
      <c r="F269" s="22" t="s">
        <v>759</v>
      </c>
      <c r="G269" s="210"/>
      <c r="H269" s="91"/>
      <c r="I269" s="43"/>
      <c r="J269" s="134"/>
      <c r="K269" s="137"/>
      <c r="L269" s="32" t="s">
        <v>391</v>
      </c>
      <c r="M269" s="247"/>
      <c r="N269" s="32" t="s">
        <v>102</v>
      </c>
      <c r="O269" s="136">
        <f t="shared" si="4"/>
        <v>0</v>
      </c>
      <c r="P269" s="91"/>
      <c r="Q269" s="91"/>
      <c r="R269" s="85"/>
      <c r="S269" s="353"/>
    </row>
    <row r="270" spans="1:19" ht="14.5" customHeight="1">
      <c r="A270" s="18"/>
      <c r="B270" s="18"/>
      <c r="C270" s="19" t="s">
        <v>25</v>
      </c>
      <c r="D270" s="20" t="s">
        <v>625</v>
      </c>
      <c r="E270" s="21" t="s">
        <v>739</v>
      </c>
      <c r="F270" s="22" t="s">
        <v>760</v>
      </c>
      <c r="G270" s="210"/>
      <c r="H270" s="91"/>
      <c r="I270" s="43"/>
      <c r="J270" s="134"/>
      <c r="K270" s="137"/>
      <c r="L270" s="32" t="s">
        <v>391</v>
      </c>
      <c r="M270" s="247"/>
      <c r="N270" s="32" t="s">
        <v>102</v>
      </c>
      <c r="O270" s="136">
        <f t="shared" si="4"/>
        <v>0</v>
      </c>
      <c r="P270" s="91"/>
      <c r="Q270" s="91"/>
      <c r="R270" s="85"/>
      <c r="S270" s="353"/>
    </row>
    <row r="271" spans="1:19" ht="14.5" customHeight="1">
      <c r="A271" s="18"/>
      <c r="B271" s="18"/>
      <c r="C271" s="19" t="s">
        <v>25</v>
      </c>
      <c r="D271" s="20" t="s">
        <v>625</v>
      </c>
      <c r="E271" s="21" t="s">
        <v>739</v>
      </c>
      <c r="F271" s="22" t="s">
        <v>761</v>
      </c>
      <c r="G271" s="210"/>
      <c r="H271" s="91"/>
      <c r="I271" s="43"/>
      <c r="J271" s="134"/>
      <c r="K271" s="137"/>
      <c r="L271" s="32" t="s">
        <v>391</v>
      </c>
      <c r="M271" s="247"/>
      <c r="N271" s="32" t="s">
        <v>102</v>
      </c>
      <c r="O271" s="136">
        <f t="shared" si="4"/>
        <v>0</v>
      </c>
      <c r="P271" s="91"/>
      <c r="Q271" s="91"/>
      <c r="R271" s="85"/>
      <c r="S271" s="353"/>
    </row>
    <row r="272" spans="1:19" ht="14.5" customHeight="1">
      <c r="A272" s="18"/>
      <c r="B272" s="18"/>
      <c r="C272" s="19" t="s">
        <v>25</v>
      </c>
      <c r="D272" s="20" t="s">
        <v>625</v>
      </c>
      <c r="E272" s="21" t="s">
        <v>739</v>
      </c>
      <c r="F272" s="22" t="s">
        <v>762</v>
      </c>
      <c r="G272" s="210"/>
      <c r="H272" s="23"/>
      <c r="I272" s="43"/>
      <c r="J272" s="145"/>
      <c r="K272" s="146"/>
      <c r="L272" s="32" t="s">
        <v>391</v>
      </c>
      <c r="M272" s="256"/>
      <c r="N272" s="32" t="s">
        <v>102</v>
      </c>
      <c r="O272" s="136">
        <f t="shared" si="4"/>
        <v>0</v>
      </c>
      <c r="P272" s="23"/>
      <c r="Q272" s="23"/>
      <c r="R272" s="63" t="str">
        <f>_xlfn.XLOOKUP(C272&amp;D272&amp;E272&amp;F272,[1]报价模版!$X:$X,[1]报价模版!$Y:$Y,"",0)</f>
        <v/>
      </c>
    </row>
    <row r="273" spans="1:19" ht="14.5" customHeight="1">
      <c r="A273" s="18"/>
      <c r="B273" s="18"/>
      <c r="C273" s="19" t="s">
        <v>25</v>
      </c>
      <c r="D273" s="20" t="s">
        <v>625</v>
      </c>
      <c r="E273" s="21" t="s">
        <v>763</v>
      </c>
      <c r="F273" s="22" t="s">
        <v>764</v>
      </c>
      <c r="G273" s="210"/>
      <c r="H273" s="91"/>
      <c r="I273" s="43"/>
      <c r="J273" s="134"/>
      <c r="K273" s="137"/>
      <c r="L273" s="32" t="s">
        <v>391</v>
      </c>
      <c r="M273" s="247"/>
      <c r="N273" s="32" t="s">
        <v>102</v>
      </c>
      <c r="O273" s="136">
        <f t="shared" si="4"/>
        <v>0</v>
      </c>
      <c r="P273" s="91"/>
      <c r="Q273" s="91"/>
      <c r="R273" s="85"/>
      <c r="S273" s="353"/>
    </row>
    <row r="274" spans="1:19" ht="14.5" customHeight="1">
      <c r="A274" s="18"/>
      <c r="B274" s="18"/>
      <c r="C274" s="19" t="s">
        <v>25</v>
      </c>
      <c r="D274" s="20" t="s">
        <v>625</v>
      </c>
      <c r="E274" s="21" t="s">
        <v>763</v>
      </c>
      <c r="F274" s="22" t="s">
        <v>765</v>
      </c>
      <c r="G274" s="210"/>
      <c r="H274" s="23"/>
      <c r="I274" s="43"/>
      <c r="J274" s="145"/>
      <c r="K274" s="146"/>
      <c r="L274" s="32" t="s">
        <v>391</v>
      </c>
      <c r="M274" s="256"/>
      <c r="N274" s="32" t="s">
        <v>102</v>
      </c>
      <c r="O274" s="136">
        <f t="shared" si="4"/>
        <v>0</v>
      </c>
      <c r="P274" s="23"/>
      <c r="Q274" s="23"/>
      <c r="R274" s="63" t="str">
        <f>_xlfn.XLOOKUP(C274&amp;D274&amp;E274&amp;F274,[1]报价模版!$X:$X,[1]报价模版!$Y:$Y,"",0)</f>
        <v/>
      </c>
    </row>
    <row r="275" spans="1:19" ht="14.5" customHeight="1">
      <c r="A275" s="18"/>
      <c r="B275" s="18"/>
      <c r="C275" s="19" t="s">
        <v>25</v>
      </c>
      <c r="D275" s="20" t="s">
        <v>625</v>
      </c>
      <c r="E275" s="21" t="s">
        <v>763</v>
      </c>
      <c r="F275" s="22" t="s">
        <v>766</v>
      </c>
      <c r="G275" s="210"/>
      <c r="H275" s="23"/>
      <c r="I275" s="43"/>
      <c r="J275" s="145"/>
      <c r="K275" s="146"/>
      <c r="L275" s="32" t="s">
        <v>391</v>
      </c>
      <c r="M275" s="256"/>
      <c r="N275" s="32" t="s">
        <v>102</v>
      </c>
      <c r="O275" s="136">
        <f t="shared" si="4"/>
        <v>0</v>
      </c>
      <c r="P275" s="23"/>
      <c r="Q275" s="23"/>
      <c r="R275" s="63" t="str">
        <f>_xlfn.XLOOKUP(C275&amp;D275&amp;E275&amp;F275,[1]报价模版!$X:$X,[1]报价模版!$Y:$Y,"",0)</f>
        <v/>
      </c>
    </row>
    <row r="276" spans="1:19" ht="14.5" customHeight="1">
      <c r="A276" s="18"/>
      <c r="B276" s="18"/>
      <c r="C276" s="19" t="s">
        <v>25</v>
      </c>
      <c r="D276" s="20" t="s">
        <v>625</v>
      </c>
      <c r="E276" s="21" t="s">
        <v>763</v>
      </c>
      <c r="F276" s="22" t="s">
        <v>767</v>
      </c>
      <c r="G276" s="210"/>
      <c r="H276" s="23"/>
      <c r="I276" s="43"/>
      <c r="J276" s="145"/>
      <c r="K276" s="146"/>
      <c r="L276" s="32" t="s">
        <v>391</v>
      </c>
      <c r="M276" s="256"/>
      <c r="N276" s="32" t="s">
        <v>102</v>
      </c>
      <c r="O276" s="136">
        <f t="shared" si="4"/>
        <v>0</v>
      </c>
      <c r="P276" s="23"/>
      <c r="Q276" s="23"/>
      <c r="R276" s="63" t="str">
        <f>_xlfn.XLOOKUP(C276&amp;D276&amp;E276&amp;F276,[1]报价模版!$X:$X,[1]报价模版!$Y:$Y,"",0)</f>
        <v/>
      </c>
    </row>
    <row r="277" spans="1:19" ht="14.5" customHeight="1">
      <c r="A277" s="18"/>
      <c r="B277" s="18"/>
      <c r="C277" s="19" t="s">
        <v>25</v>
      </c>
      <c r="D277" s="20" t="s">
        <v>625</v>
      </c>
      <c r="E277" s="21" t="s">
        <v>763</v>
      </c>
      <c r="F277" s="22" t="s">
        <v>768</v>
      </c>
      <c r="G277" s="210"/>
      <c r="H277" s="23"/>
      <c r="I277" s="43"/>
      <c r="J277" s="145"/>
      <c r="K277" s="146"/>
      <c r="L277" s="32" t="s">
        <v>391</v>
      </c>
      <c r="M277" s="256"/>
      <c r="N277" s="32" t="s">
        <v>102</v>
      </c>
      <c r="O277" s="136">
        <f t="shared" si="4"/>
        <v>0</v>
      </c>
      <c r="P277" s="23"/>
      <c r="Q277" s="23"/>
      <c r="R277" s="63" t="str">
        <f>_xlfn.XLOOKUP(C277&amp;D277&amp;E277&amp;F277,[1]报价模版!$X:$X,[1]报价模版!$Y:$Y,"",0)</f>
        <v/>
      </c>
    </row>
    <row r="278" spans="1:19" ht="14.5" customHeight="1">
      <c r="A278" s="18"/>
      <c r="B278" s="18"/>
      <c r="C278" s="19" t="s">
        <v>25</v>
      </c>
      <c r="D278" s="20" t="s">
        <v>625</v>
      </c>
      <c r="E278" s="21" t="s">
        <v>763</v>
      </c>
      <c r="F278" s="22" t="s">
        <v>769</v>
      </c>
      <c r="G278" s="210"/>
      <c r="H278" s="91"/>
      <c r="I278" s="43"/>
      <c r="J278" s="134"/>
      <c r="K278" s="137"/>
      <c r="L278" s="32" t="s">
        <v>391</v>
      </c>
      <c r="M278" s="247"/>
      <c r="N278" s="32" t="s">
        <v>102</v>
      </c>
      <c r="O278" s="136">
        <f t="shared" si="4"/>
        <v>0</v>
      </c>
      <c r="P278" s="91"/>
      <c r="Q278" s="91"/>
      <c r="R278" s="85"/>
      <c r="S278" s="353"/>
    </row>
    <row r="279" spans="1:19" ht="14.5" customHeight="1">
      <c r="A279" s="18"/>
      <c r="B279" s="18"/>
      <c r="C279" s="19" t="s">
        <v>25</v>
      </c>
      <c r="D279" s="20" t="s">
        <v>625</v>
      </c>
      <c r="E279" s="21" t="s">
        <v>763</v>
      </c>
      <c r="F279" s="22" t="s">
        <v>770</v>
      </c>
      <c r="G279" s="210"/>
      <c r="H279" s="23"/>
      <c r="I279" s="43"/>
      <c r="J279" s="145"/>
      <c r="K279" s="146"/>
      <c r="L279" s="32" t="s">
        <v>391</v>
      </c>
      <c r="M279" s="256"/>
      <c r="N279" s="32" t="s">
        <v>102</v>
      </c>
      <c r="O279" s="136">
        <f t="shared" si="4"/>
        <v>0</v>
      </c>
      <c r="P279" s="23"/>
      <c r="Q279" s="23"/>
      <c r="R279" s="63" t="str">
        <f>_xlfn.XLOOKUP(C279&amp;D279&amp;E279&amp;F279,[1]报价模版!$X:$X,[1]报价模版!$Y:$Y,"",0)</f>
        <v/>
      </c>
    </row>
    <row r="280" spans="1:19" ht="14.5" customHeight="1">
      <c r="A280" s="18"/>
      <c r="B280" s="18"/>
      <c r="C280" s="19" t="s">
        <v>25</v>
      </c>
      <c r="D280" s="20" t="s">
        <v>625</v>
      </c>
      <c r="E280" s="21" t="s">
        <v>763</v>
      </c>
      <c r="F280" s="22" t="s">
        <v>771</v>
      </c>
      <c r="G280" s="210"/>
      <c r="H280" s="91"/>
      <c r="I280" s="43"/>
      <c r="J280" s="134"/>
      <c r="K280" s="137"/>
      <c r="L280" s="32" t="s">
        <v>391</v>
      </c>
      <c r="M280" s="247"/>
      <c r="N280" s="32" t="s">
        <v>102</v>
      </c>
      <c r="O280" s="136">
        <f t="shared" si="4"/>
        <v>0</v>
      </c>
      <c r="P280" s="91"/>
      <c r="Q280" s="91"/>
      <c r="R280" s="85"/>
      <c r="S280" s="353"/>
    </row>
    <row r="281" spans="1:19" ht="14.5" customHeight="1">
      <c r="A281" s="18"/>
      <c r="B281" s="18"/>
      <c r="C281" s="19" t="s">
        <v>25</v>
      </c>
      <c r="D281" s="20" t="s">
        <v>625</v>
      </c>
      <c r="E281" s="21" t="s">
        <v>763</v>
      </c>
      <c r="F281" s="22" t="s">
        <v>772</v>
      </c>
      <c r="G281" s="210"/>
      <c r="H281" s="91"/>
      <c r="I281" s="43"/>
      <c r="J281" s="134"/>
      <c r="K281" s="137"/>
      <c r="L281" s="32" t="s">
        <v>391</v>
      </c>
      <c r="M281" s="247"/>
      <c r="N281" s="32" t="s">
        <v>102</v>
      </c>
      <c r="O281" s="136">
        <f t="shared" si="4"/>
        <v>0</v>
      </c>
      <c r="P281" s="91"/>
      <c r="Q281" s="91"/>
      <c r="R281" s="85"/>
      <c r="S281" s="353"/>
    </row>
    <row r="282" spans="1:19" ht="14.5" customHeight="1">
      <c r="A282" s="18"/>
      <c r="B282" s="18"/>
      <c r="C282" s="19" t="s">
        <v>25</v>
      </c>
      <c r="D282" s="20" t="s">
        <v>625</v>
      </c>
      <c r="E282" s="21" t="s">
        <v>763</v>
      </c>
      <c r="F282" s="22" t="s">
        <v>773</v>
      </c>
      <c r="G282" s="210"/>
      <c r="H282" s="23"/>
      <c r="I282" s="43"/>
      <c r="J282" s="145"/>
      <c r="K282" s="146"/>
      <c r="L282" s="32" t="s">
        <v>391</v>
      </c>
      <c r="M282" s="256"/>
      <c r="N282" s="32" t="s">
        <v>102</v>
      </c>
      <c r="O282" s="136">
        <f t="shared" si="4"/>
        <v>0</v>
      </c>
      <c r="P282" s="23"/>
      <c r="Q282" s="23"/>
      <c r="R282" s="63" t="str">
        <f>_xlfn.XLOOKUP(C282&amp;D282&amp;E282&amp;F282,[1]报价模版!$X:$X,[1]报价模版!$Y:$Y,"",0)</f>
        <v/>
      </c>
    </row>
    <row r="283" spans="1:19" ht="14.5" customHeight="1">
      <c r="A283" s="18"/>
      <c r="B283" s="18"/>
      <c r="C283" s="19" t="s">
        <v>25</v>
      </c>
      <c r="D283" s="20" t="s">
        <v>625</v>
      </c>
      <c r="E283" s="21" t="s">
        <v>763</v>
      </c>
      <c r="F283" s="22" t="s">
        <v>774</v>
      </c>
      <c r="G283" s="210"/>
      <c r="H283" s="23"/>
      <c r="I283" s="43"/>
      <c r="J283" s="145"/>
      <c r="K283" s="146"/>
      <c r="L283" s="32" t="s">
        <v>391</v>
      </c>
      <c r="M283" s="256"/>
      <c r="N283" s="32" t="s">
        <v>102</v>
      </c>
      <c r="O283" s="136">
        <f t="shared" si="4"/>
        <v>0</v>
      </c>
      <c r="P283" s="23"/>
      <c r="Q283" s="23"/>
      <c r="R283" s="63" t="str">
        <f>_xlfn.XLOOKUP(C283&amp;D283&amp;E283&amp;F283,[1]报价模版!$X:$X,[1]报价模版!$Y:$Y,"",0)</f>
        <v/>
      </c>
    </row>
    <row r="284" spans="1:19" ht="14.5" customHeight="1">
      <c r="A284" s="18"/>
      <c r="B284" s="18"/>
      <c r="C284" s="19" t="s">
        <v>25</v>
      </c>
      <c r="D284" s="20" t="s">
        <v>625</v>
      </c>
      <c r="E284" s="21" t="s">
        <v>763</v>
      </c>
      <c r="F284" s="22" t="s">
        <v>775</v>
      </c>
      <c r="G284" s="210"/>
      <c r="H284" s="23"/>
      <c r="I284" s="43"/>
      <c r="J284" s="145"/>
      <c r="K284" s="146"/>
      <c r="L284" s="32" t="s">
        <v>391</v>
      </c>
      <c r="M284" s="256"/>
      <c r="N284" s="32" t="s">
        <v>102</v>
      </c>
      <c r="O284" s="136">
        <f t="shared" si="4"/>
        <v>0</v>
      </c>
      <c r="P284" s="23"/>
      <c r="Q284" s="23"/>
      <c r="R284" s="63" t="str">
        <f>_xlfn.XLOOKUP(C284&amp;D284&amp;E284&amp;F284,[1]报价模版!$X:$X,[1]报价模版!$Y:$Y,"",0)</f>
        <v/>
      </c>
    </row>
    <row r="285" spans="1:19" ht="14.5" customHeight="1">
      <c r="A285" s="18"/>
      <c r="B285" s="18"/>
      <c r="C285" s="19" t="s">
        <v>25</v>
      </c>
      <c r="D285" s="20" t="s">
        <v>625</v>
      </c>
      <c r="E285" s="21" t="s">
        <v>763</v>
      </c>
      <c r="F285" s="22" t="s">
        <v>776</v>
      </c>
      <c r="G285" s="210"/>
      <c r="H285" s="23"/>
      <c r="I285" s="43"/>
      <c r="J285" s="145"/>
      <c r="K285" s="146"/>
      <c r="L285" s="32" t="s">
        <v>391</v>
      </c>
      <c r="M285" s="256"/>
      <c r="N285" s="32" t="s">
        <v>102</v>
      </c>
      <c r="O285" s="136">
        <f t="shared" si="4"/>
        <v>0</v>
      </c>
      <c r="P285" s="23"/>
      <c r="Q285" s="23"/>
      <c r="R285" s="63" t="str">
        <f>_xlfn.XLOOKUP(C285&amp;D285&amp;E285&amp;F285,[1]报价模版!$X:$X,[1]报价模版!$Y:$Y,"",0)</f>
        <v/>
      </c>
    </row>
    <row r="286" spans="1:19" ht="14.5" customHeight="1">
      <c r="A286" s="18"/>
      <c r="B286" s="18"/>
      <c r="C286" s="19" t="s">
        <v>25</v>
      </c>
      <c r="D286" s="20" t="s">
        <v>625</v>
      </c>
      <c r="E286" s="21" t="s">
        <v>763</v>
      </c>
      <c r="F286" s="22" t="s">
        <v>777</v>
      </c>
      <c r="G286" s="210"/>
      <c r="H286" s="91"/>
      <c r="I286" s="43"/>
      <c r="J286" s="134"/>
      <c r="K286" s="137"/>
      <c r="L286" s="32" t="s">
        <v>391</v>
      </c>
      <c r="M286" s="247"/>
      <c r="N286" s="32" t="s">
        <v>102</v>
      </c>
      <c r="O286" s="136">
        <f t="shared" si="4"/>
        <v>0</v>
      </c>
      <c r="P286" s="91"/>
      <c r="Q286" s="91"/>
      <c r="R286" s="85"/>
      <c r="S286" s="353"/>
    </row>
    <row r="287" spans="1:19" ht="14.5" customHeight="1">
      <c r="A287" s="18"/>
      <c r="B287" s="18"/>
      <c r="C287" s="19" t="s">
        <v>25</v>
      </c>
      <c r="D287" s="20" t="s">
        <v>625</v>
      </c>
      <c r="E287" s="21" t="s">
        <v>778</v>
      </c>
      <c r="F287" s="22" t="s">
        <v>779</v>
      </c>
      <c r="G287" s="210"/>
      <c r="H287" s="91"/>
      <c r="I287" s="43"/>
      <c r="J287" s="134"/>
      <c r="K287" s="137"/>
      <c r="L287" s="32" t="s">
        <v>391</v>
      </c>
      <c r="M287" s="247"/>
      <c r="N287" s="32" t="s">
        <v>102</v>
      </c>
      <c r="O287" s="136">
        <f t="shared" si="4"/>
        <v>0</v>
      </c>
      <c r="P287" s="91"/>
      <c r="Q287" s="91"/>
      <c r="R287" s="85"/>
      <c r="S287" s="353"/>
    </row>
    <row r="288" spans="1:19" ht="14.5" customHeight="1">
      <c r="A288" s="18"/>
      <c r="B288" s="18"/>
      <c r="C288" s="19" t="s">
        <v>25</v>
      </c>
      <c r="D288" s="20" t="s">
        <v>625</v>
      </c>
      <c r="E288" s="21" t="s">
        <v>778</v>
      </c>
      <c r="F288" s="22" t="s">
        <v>780</v>
      </c>
      <c r="G288" s="210"/>
      <c r="H288" s="91"/>
      <c r="I288" s="43"/>
      <c r="J288" s="134"/>
      <c r="K288" s="137"/>
      <c r="L288" s="32" t="s">
        <v>391</v>
      </c>
      <c r="M288" s="247"/>
      <c r="N288" s="32" t="s">
        <v>102</v>
      </c>
      <c r="O288" s="136">
        <f t="shared" si="4"/>
        <v>0</v>
      </c>
      <c r="P288" s="91"/>
      <c r="Q288" s="91"/>
      <c r="R288" s="85"/>
      <c r="S288" s="353"/>
    </row>
    <row r="289" spans="1:19" ht="14.5" customHeight="1">
      <c r="A289" s="18"/>
      <c r="B289" s="18"/>
      <c r="C289" s="19" t="s">
        <v>25</v>
      </c>
      <c r="D289" s="20" t="s">
        <v>625</v>
      </c>
      <c r="E289" s="21" t="s">
        <v>778</v>
      </c>
      <c r="F289" s="22" t="s">
        <v>781</v>
      </c>
      <c r="G289" s="210"/>
      <c r="H289" s="91"/>
      <c r="I289" s="43"/>
      <c r="J289" s="134"/>
      <c r="K289" s="137"/>
      <c r="L289" s="32" t="s">
        <v>391</v>
      </c>
      <c r="M289" s="247"/>
      <c r="N289" s="32" t="s">
        <v>102</v>
      </c>
      <c r="O289" s="136">
        <f t="shared" si="4"/>
        <v>0</v>
      </c>
      <c r="P289" s="91"/>
      <c r="Q289" s="91"/>
      <c r="R289" s="85"/>
      <c r="S289" s="353"/>
    </row>
    <row r="290" spans="1:19" ht="14.5" customHeight="1">
      <c r="A290" s="18"/>
      <c r="B290" s="18"/>
      <c r="C290" s="19" t="s">
        <v>25</v>
      </c>
      <c r="D290" s="20" t="s">
        <v>625</v>
      </c>
      <c r="E290" s="21" t="s">
        <v>778</v>
      </c>
      <c r="F290" s="22" t="s">
        <v>782</v>
      </c>
      <c r="G290" s="210"/>
      <c r="H290" s="91"/>
      <c r="I290" s="43"/>
      <c r="J290" s="134"/>
      <c r="K290" s="137"/>
      <c r="L290" s="32" t="s">
        <v>391</v>
      </c>
      <c r="M290" s="247"/>
      <c r="N290" s="32" t="s">
        <v>102</v>
      </c>
      <c r="O290" s="136">
        <f t="shared" si="4"/>
        <v>0</v>
      </c>
      <c r="P290" s="91"/>
      <c r="Q290" s="91"/>
      <c r="R290" s="85"/>
      <c r="S290" s="353"/>
    </row>
    <row r="291" spans="1:19" s="3" customFormat="1" ht="14.5" customHeight="1">
      <c r="A291" s="24"/>
      <c r="B291" s="24"/>
      <c r="C291" s="360" t="s">
        <v>25</v>
      </c>
      <c r="D291" s="361" t="s">
        <v>625</v>
      </c>
      <c r="E291" s="362" t="s">
        <v>778</v>
      </c>
      <c r="F291" s="22" t="s">
        <v>783</v>
      </c>
      <c r="G291" s="210"/>
      <c r="H291" s="91"/>
      <c r="I291" s="98"/>
      <c r="J291" s="134"/>
      <c r="K291" s="137"/>
      <c r="L291" s="24" t="s">
        <v>391</v>
      </c>
      <c r="M291" s="247"/>
      <c r="N291" s="24" t="s">
        <v>102</v>
      </c>
      <c r="O291" s="136">
        <f t="shared" si="4"/>
        <v>0</v>
      </c>
      <c r="P291" s="91"/>
      <c r="Q291" s="91"/>
      <c r="R291" s="85"/>
      <c r="S291" s="353"/>
    </row>
    <row r="292" spans="1:19" ht="14.5" customHeight="1">
      <c r="A292" s="18"/>
      <c r="B292" s="18"/>
      <c r="C292" s="19" t="s">
        <v>25</v>
      </c>
      <c r="D292" s="20" t="s">
        <v>625</v>
      </c>
      <c r="E292" s="21" t="s">
        <v>778</v>
      </c>
      <c r="F292" s="22" t="s">
        <v>784</v>
      </c>
      <c r="G292" s="210"/>
      <c r="H292" s="91"/>
      <c r="I292" s="43"/>
      <c r="J292" s="134"/>
      <c r="K292" s="137"/>
      <c r="L292" s="32" t="s">
        <v>391</v>
      </c>
      <c r="M292" s="247"/>
      <c r="N292" s="32" t="s">
        <v>102</v>
      </c>
      <c r="O292" s="136">
        <f t="shared" si="4"/>
        <v>0</v>
      </c>
      <c r="P292" s="91"/>
      <c r="Q292" s="91"/>
      <c r="R292" s="85"/>
      <c r="S292" s="353"/>
    </row>
    <row r="293" spans="1:19" ht="14.5" customHeight="1">
      <c r="A293" s="18"/>
      <c r="B293" s="18"/>
      <c r="C293" s="19" t="s">
        <v>25</v>
      </c>
      <c r="D293" s="20" t="s">
        <v>625</v>
      </c>
      <c r="E293" s="21" t="s">
        <v>778</v>
      </c>
      <c r="F293" s="22" t="s">
        <v>785</v>
      </c>
      <c r="G293" s="210"/>
      <c r="H293" s="91"/>
      <c r="I293" s="43"/>
      <c r="J293" s="134"/>
      <c r="K293" s="137"/>
      <c r="L293" s="32" t="s">
        <v>391</v>
      </c>
      <c r="M293" s="247"/>
      <c r="N293" s="32" t="s">
        <v>102</v>
      </c>
      <c r="O293" s="136">
        <f t="shared" si="4"/>
        <v>0</v>
      </c>
      <c r="P293" s="91"/>
      <c r="Q293" s="91"/>
      <c r="R293" s="85"/>
      <c r="S293" s="353"/>
    </row>
    <row r="294" spans="1:19" ht="14.5" customHeight="1">
      <c r="A294" s="18"/>
      <c r="B294" s="18"/>
      <c r="C294" s="19" t="s">
        <v>25</v>
      </c>
      <c r="D294" s="20" t="s">
        <v>625</v>
      </c>
      <c r="E294" s="21" t="s">
        <v>778</v>
      </c>
      <c r="F294" s="22" t="s">
        <v>786</v>
      </c>
      <c r="G294" s="210"/>
      <c r="H294" s="91"/>
      <c r="I294" s="43"/>
      <c r="J294" s="134"/>
      <c r="K294" s="137"/>
      <c r="L294" s="32" t="s">
        <v>391</v>
      </c>
      <c r="M294" s="247"/>
      <c r="N294" s="32" t="s">
        <v>102</v>
      </c>
      <c r="O294" s="136">
        <f t="shared" si="4"/>
        <v>0</v>
      </c>
      <c r="P294" s="91"/>
      <c r="Q294" s="91"/>
      <c r="R294" s="85"/>
      <c r="S294" s="353"/>
    </row>
    <row r="295" spans="1:19" ht="14.5" customHeight="1">
      <c r="A295" s="18"/>
      <c r="B295" s="18"/>
      <c r="C295" s="19" t="s">
        <v>25</v>
      </c>
      <c r="D295" s="20" t="s">
        <v>625</v>
      </c>
      <c r="E295" s="21" t="s">
        <v>778</v>
      </c>
      <c r="F295" s="22" t="s">
        <v>787</v>
      </c>
      <c r="G295" s="210"/>
      <c r="H295" s="91"/>
      <c r="I295" s="43"/>
      <c r="J295" s="134"/>
      <c r="K295" s="137"/>
      <c r="L295" s="32" t="s">
        <v>391</v>
      </c>
      <c r="M295" s="247"/>
      <c r="N295" s="32" t="s">
        <v>102</v>
      </c>
      <c r="O295" s="136">
        <f t="shared" si="4"/>
        <v>0</v>
      </c>
      <c r="P295" s="91"/>
      <c r="Q295" s="91"/>
      <c r="R295" s="85"/>
      <c r="S295" s="353"/>
    </row>
    <row r="296" spans="1:19" ht="14.5" customHeight="1">
      <c r="A296" s="18"/>
      <c r="B296" s="18"/>
      <c r="C296" s="19" t="s">
        <v>25</v>
      </c>
      <c r="D296" s="20" t="s">
        <v>625</v>
      </c>
      <c r="E296" s="21" t="s">
        <v>778</v>
      </c>
      <c r="F296" s="22" t="s">
        <v>788</v>
      </c>
      <c r="G296" s="210"/>
      <c r="H296" s="91"/>
      <c r="I296" s="43"/>
      <c r="J296" s="134"/>
      <c r="K296" s="137"/>
      <c r="L296" s="32" t="s">
        <v>391</v>
      </c>
      <c r="M296" s="247"/>
      <c r="N296" s="32" t="s">
        <v>102</v>
      </c>
      <c r="O296" s="136">
        <f t="shared" si="4"/>
        <v>0</v>
      </c>
      <c r="P296" s="91"/>
      <c r="Q296" s="91"/>
      <c r="R296" s="85"/>
      <c r="S296" s="353"/>
    </row>
    <row r="297" spans="1:19" s="3" customFormat="1" ht="14.5" customHeight="1">
      <c r="A297" s="24"/>
      <c r="B297" s="24"/>
      <c r="C297" s="360" t="s">
        <v>25</v>
      </c>
      <c r="D297" s="361" t="s">
        <v>625</v>
      </c>
      <c r="E297" s="362" t="s">
        <v>778</v>
      </c>
      <c r="F297" s="22" t="s">
        <v>789</v>
      </c>
      <c r="G297" s="210"/>
      <c r="H297" s="91"/>
      <c r="I297" s="98"/>
      <c r="J297" s="137"/>
      <c r="K297" s="137"/>
      <c r="L297" s="24" t="s">
        <v>391</v>
      </c>
      <c r="M297" s="247"/>
      <c r="N297" s="24" t="s">
        <v>102</v>
      </c>
      <c r="O297" s="136">
        <f t="shared" si="4"/>
        <v>0</v>
      </c>
      <c r="P297" s="91"/>
      <c r="Q297" s="91"/>
      <c r="R297" s="85"/>
      <c r="S297" s="353"/>
    </row>
    <row r="298" spans="1:19" s="3" customFormat="1" ht="14.5" customHeight="1">
      <c r="A298" s="24"/>
      <c r="B298" s="24"/>
      <c r="C298" s="360" t="s">
        <v>25</v>
      </c>
      <c r="D298" s="361" t="s">
        <v>625</v>
      </c>
      <c r="E298" s="362" t="s">
        <v>778</v>
      </c>
      <c r="F298" s="22" t="s">
        <v>790</v>
      </c>
      <c r="G298" s="210"/>
      <c r="H298" s="91"/>
      <c r="I298" s="98"/>
      <c r="J298" s="137"/>
      <c r="K298" s="137"/>
      <c r="L298" s="24" t="s">
        <v>391</v>
      </c>
      <c r="M298" s="247"/>
      <c r="N298" s="24" t="s">
        <v>102</v>
      </c>
      <c r="O298" s="136">
        <f t="shared" si="4"/>
        <v>0</v>
      </c>
      <c r="P298" s="91"/>
      <c r="Q298" s="91"/>
      <c r="R298" s="85"/>
      <c r="S298" s="353"/>
    </row>
    <row r="299" spans="1:19" s="3" customFormat="1" ht="14.5" customHeight="1">
      <c r="A299" s="24"/>
      <c r="B299" s="24"/>
      <c r="C299" s="360" t="s">
        <v>25</v>
      </c>
      <c r="D299" s="361" t="s">
        <v>625</v>
      </c>
      <c r="E299" s="362" t="s">
        <v>778</v>
      </c>
      <c r="F299" s="22" t="s">
        <v>791</v>
      </c>
      <c r="G299" s="210"/>
      <c r="H299" s="91"/>
      <c r="I299" s="98"/>
      <c r="J299" s="137"/>
      <c r="K299" s="137"/>
      <c r="L299" s="24" t="s">
        <v>391</v>
      </c>
      <c r="M299" s="247"/>
      <c r="N299" s="24" t="s">
        <v>102</v>
      </c>
      <c r="O299" s="136">
        <f t="shared" si="4"/>
        <v>0</v>
      </c>
      <c r="P299" s="91"/>
      <c r="Q299" s="91"/>
      <c r="R299" s="85"/>
      <c r="S299" s="353"/>
    </row>
    <row r="300" spans="1:19" s="130" customFormat="1" ht="14.5" customHeight="1">
      <c r="A300" s="148"/>
      <c r="B300" s="148"/>
      <c r="C300" s="208" t="s">
        <v>25</v>
      </c>
      <c r="D300" s="232" t="s">
        <v>625</v>
      </c>
      <c r="E300" s="149" t="s">
        <v>778</v>
      </c>
      <c r="F300" s="89" t="s">
        <v>792</v>
      </c>
      <c r="G300" s="31"/>
      <c r="H300" s="23"/>
      <c r="I300" s="154"/>
      <c r="J300" s="223"/>
      <c r="K300" s="221"/>
      <c r="L300" s="148" t="s">
        <v>391</v>
      </c>
      <c r="M300" s="221"/>
      <c r="N300" s="148" t="s">
        <v>102</v>
      </c>
      <c r="O300" s="136">
        <f t="shared" si="4"/>
        <v>0</v>
      </c>
      <c r="P300" s="23"/>
      <c r="Q300" s="23"/>
      <c r="R300" s="63" t="str">
        <f>_xlfn.XLOOKUP(C300&amp;D300&amp;E300&amp;F300,[1]报价模版!$X:$X,[1]报价模版!$Y:$Y,"",0)</f>
        <v/>
      </c>
    </row>
    <row r="301" spans="1:19" s="3" customFormat="1" ht="14.5" customHeight="1">
      <c r="A301" s="24"/>
      <c r="B301" s="24"/>
      <c r="C301" s="360" t="s">
        <v>25</v>
      </c>
      <c r="D301" s="361" t="s">
        <v>625</v>
      </c>
      <c r="E301" s="362" t="s">
        <v>778</v>
      </c>
      <c r="F301" s="22" t="s">
        <v>793</v>
      </c>
      <c r="G301" s="210"/>
      <c r="H301" s="91"/>
      <c r="I301" s="98"/>
      <c r="J301" s="139"/>
      <c r="K301" s="140"/>
      <c r="L301" s="24" t="s">
        <v>391</v>
      </c>
      <c r="M301" s="248"/>
      <c r="N301" s="24" t="s">
        <v>102</v>
      </c>
      <c r="O301" s="136">
        <f t="shared" si="4"/>
        <v>0</v>
      </c>
      <c r="P301" s="91"/>
      <c r="Q301" s="91"/>
      <c r="R301" s="63" t="str">
        <f>_xlfn.XLOOKUP(C301&amp;D301&amp;E301&amp;F301,[1]报价模版!$X:$X,[1]报价模版!$Y:$Y,"",0)</f>
        <v/>
      </c>
    </row>
    <row r="302" spans="1:19" ht="14.5" customHeight="1">
      <c r="A302" s="18"/>
      <c r="B302" s="18"/>
      <c r="C302" s="19" t="s">
        <v>25</v>
      </c>
      <c r="D302" s="20" t="s">
        <v>625</v>
      </c>
      <c r="E302" s="21" t="s">
        <v>778</v>
      </c>
      <c r="F302" s="22" t="s">
        <v>794</v>
      </c>
      <c r="G302" s="210"/>
      <c r="H302" s="23"/>
      <c r="I302" s="43"/>
      <c r="J302" s="145"/>
      <c r="K302" s="146"/>
      <c r="L302" s="32" t="s">
        <v>391</v>
      </c>
      <c r="M302" s="256"/>
      <c r="N302" s="32" t="s">
        <v>102</v>
      </c>
      <c r="O302" s="136">
        <f t="shared" si="4"/>
        <v>0</v>
      </c>
      <c r="P302" s="23"/>
      <c r="Q302" s="23"/>
      <c r="R302" s="63" t="str">
        <f>_xlfn.XLOOKUP(C302&amp;D302&amp;E302&amp;F302,[1]报价模版!$X:$X,[1]报价模版!$Y:$Y,"",0)</f>
        <v/>
      </c>
    </row>
    <row r="303" spans="1:19" ht="14.5" customHeight="1">
      <c r="A303" s="18"/>
      <c r="B303" s="18"/>
      <c r="C303" s="19" t="s">
        <v>25</v>
      </c>
      <c r="D303" s="20" t="s">
        <v>625</v>
      </c>
      <c r="E303" s="21" t="s">
        <v>778</v>
      </c>
      <c r="F303" s="22" t="s">
        <v>795</v>
      </c>
      <c r="G303" s="210"/>
      <c r="H303" s="23"/>
      <c r="I303" s="43"/>
      <c r="J303" s="145"/>
      <c r="K303" s="146"/>
      <c r="L303" s="32" t="s">
        <v>391</v>
      </c>
      <c r="M303" s="256"/>
      <c r="N303" s="32" t="s">
        <v>102</v>
      </c>
      <c r="O303" s="136">
        <f t="shared" si="4"/>
        <v>0</v>
      </c>
      <c r="P303" s="23"/>
      <c r="Q303" s="23"/>
      <c r="R303" s="63" t="str">
        <f>_xlfn.XLOOKUP(C303&amp;D303&amp;E303&amp;F303,[1]报价模版!$X:$X,[1]报价模版!$Y:$Y,"",0)</f>
        <v/>
      </c>
    </row>
    <row r="304" spans="1:19" ht="14.5" customHeight="1">
      <c r="A304" s="18"/>
      <c r="B304" s="18"/>
      <c r="C304" s="19" t="s">
        <v>25</v>
      </c>
      <c r="D304" s="20" t="s">
        <v>625</v>
      </c>
      <c r="E304" s="21" t="s">
        <v>778</v>
      </c>
      <c r="F304" s="22" t="s">
        <v>796</v>
      </c>
      <c r="G304" s="210"/>
      <c r="H304" s="91"/>
      <c r="I304" s="43"/>
      <c r="J304" s="134"/>
      <c r="K304" s="137"/>
      <c r="L304" s="32" t="s">
        <v>391</v>
      </c>
      <c r="M304" s="247"/>
      <c r="N304" s="32" t="s">
        <v>102</v>
      </c>
      <c r="O304" s="136">
        <f t="shared" si="4"/>
        <v>0</v>
      </c>
      <c r="P304" s="91"/>
      <c r="Q304" s="91"/>
      <c r="R304" s="85"/>
      <c r="S304" s="353"/>
    </row>
    <row r="305" spans="1:19" ht="14.5" customHeight="1">
      <c r="A305" s="18"/>
      <c r="B305" s="18"/>
      <c r="C305" s="19" t="s">
        <v>25</v>
      </c>
      <c r="D305" s="20" t="s">
        <v>625</v>
      </c>
      <c r="E305" s="21" t="s">
        <v>778</v>
      </c>
      <c r="F305" s="22" t="s">
        <v>797</v>
      </c>
      <c r="G305" s="210"/>
      <c r="H305" s="91"/>
      <c r="I305" s="43"/>
      <c r="J305" s="134"/>
      <c r="K305" s="137"/>
      <c r="L305" s="32" t="s">
        <v>391</v>
      </c>
      <c r="M305" s="247"/>
      <c r="N305" s="32" t="s">
        <v>102</v>
      </c>
      <c r="O305" s="136">
        <f t="shared" si="4"/>
        <v>0</v>
      </c>
      <c r="P305" s="91"/>
      <c r="Q305" s="91"/>
      <c r="R305" s="85"/>
      <c r="S305" s="353"/>
    </row>
    <row r="306" spans="1:19" ht="14.5" customHeight="1">
      <c r="A306" s="18"/>
      <c r="B306" s="18"/>
      <c r="C306" s="19" t="s">
        <v>25</v>
      </c>
      <c r="D306" s="20" t="s">
        <v>625</v>
      </c>
      <c r="E306" s="21" t="s">
        <v>778</v>
      </c>
      <c r="F306" s="22" t="s">
        <v>798</v>
      </c>
      <c r="G306" s="210"/>
      <c r="H306" s="23"/>
      <c r="I306" s="43"/>
      <c r="J306" s="145"/>
      <c r="K306" s="146"/>
      <c r="L306" s="32" t="s">
        <v>391</v>
      </c>
      <c r="M306" s="256"/>
      <c r="N306" s="32" t="s">
        <v>102</v>
      </c>
      <c r="O306" s="136">
        <f t="shared" si="4"/>
        <v>0</v>
      </c>
      <c r="P306" s="23"/>
      <c r="Q306" s="23"/>
      <c r="R306" s="63" t="str">
        <f>_xlfn.XLOOKUP(C306&amp;D306&amp;E306&amp;F306,[1]报价模版!$X:$X,[1]报价模版!$Y:$Y,"",0)</f>
        <v/>
      </c>
    </row>
    <row r="307" spans="1:19" s="66" customFormat="1" ht="14.5" customHeight="1">
      <c r="A307" s="24"/>
      <c r="B307" s="147"/>
      <c r="C307" s="208" t="s">
        <v>25</v>
      </c>
      <c r="D307" s="232" t="s">
        <v>625</v>
      </c>
      <c r="E307" s="149" t="s">
        <v>778</v>
      </c>
      <c r="F307" s="31" t="s">
        <v>799</v>
      </c>
      <c r="G307" s="210"/>
      <c r="H307" s="91"/>
      <c r="I307" s="144"/>
      <c r="J307" s="153"/>
      <c r="K307" s="137"/>
      <c r="L307" s="104" t="s">
        <v>391</v>
      </c>
      <c r="M307" s="247"/>
      <c r="N307" s="104" t="s">
        <v>102</v>
      </c>
      <c r="O307" s="136">
        <f t="shared" si="4"/>
        <v>0</v>
      </c>
      <c r="P307" s="91"/>
      <c r="Q307" s="91"/>
      <c r="R307" s="85"/>
      <c r="S307" s="353"/>
    </row>
    <row r="308" spans="1:19" s="66" customFormat="1" ht="14.5" customHeight="1">
      <c r="A308" s="24"/>
      <c r="B308" s="147"/>
      <c r="C308" s="208" t="s">
        <v>25</v>
      </c>
      <c r="D308" s="232" t="s">
        <v>625</v>
      </c>
      <c r="E308" s="149" t="s">
        <v>778</v>
      </c>
      <c r="F308" s="31" t="s">
        <v>800</v>
      </c>
      <c r="G308" s="210"/>
      <c r="H308" s="91"/>
      <c r="I308" s="144"/>
      <c r="J308" s="153"/>
      <c r="K308" s="137"/>
      <c r="L308" s="104" t="s">
        <v>391</v>
      </c>
      <c r="M308" s="247"/>
      <c r="N308" s="104" t="s">
        <v>102</v>
      </c>
      <c r="O308" s="136">
        <f t="shared" si="4"/>
        <v>0</v>
      </c>
      <c r="P308" s="91"/>
      <c r="Q308" s="91"/>
      <c r="R308" s="85"/>
      <c r="S308" s="353"/>
    </row>
    <row r="309" spans="1:19" s="3" customFormat="1" ht="14.5" customHeight="1">
      <c r="A309" s="24"/>
      <c r="B309" s="24"/>
      <c r="C309" s="360" t="s">
        <v>25</v>
      </c>
      <c r="D309" s="361" t="s">
        <v>625</v>
      </c>
      <c r="E309" s="362" t="s">
        <v>801</v>
      </c>
      <c r="F309" s="31" t="s">
        <v>802</v>
      </c>
      <c r="G309" s="210"/>
      <c r="H309" s="91"/>
      <c r="I309" s="98"/>
      <c r="J309" s="356"/>
      <c r="K309" s="137"/>
      <c r="L309" s="24" t="s">
        <v>391</v>
      </c>
      <c r="M309" s="247"/>
      <c r="N309" s="24" t="s">
        <v>102</v>
      </c>
      <c r="O309" s="136">
        <f t="shared" si="4"/>
        <v>0</v>
      </c>
      <c r="P309" s="91"/>
      <c r="Q309" s="91"/>
      <c r="R309" s="63" t="str">
        <f>_xlfn.XLOOKUP(C309&amp;D309&amp;E309&amp;F309,[1]报价模版!$X:$X,[1]报价模版!$Y:$Y,"",0)</f>
        <v/>
      </c>
    </row>
    <row r="310" spans="1:19" s="3" customFormat="1" ht="14.5" customHeight="1">
      <c r="A310" s="24"/>
      <c r="B310" s="24"/>
      <c r="C310" s="360" t="s">
        <v>25</v>
      </c>
      <c r="D310" s="361" t="s">
        <v>625</v>
      </c>
      <c r="E310" s="362" t="s">
        <v>801</v>
      </c>
      <c r="F310" s="22" t="s">
        <v>803</v>
      </c>
      <c r="G310" s="210"/>
      <c r="H310" s="91"/>
      <c r="I310" s="98"/>
      <c r="J310" s="137"/>
      <c r="K310" s="137"/>
      <c r="L310" s="24" t="s">
        <v>391</v>
      </c>
      <c r="M310" s="247"/>
      <c r="N310" s="24" t="s">
        <v>102</v>
      </c>
      <c r="O310" s="136">
        <f t="shared" si="4"/>
        <v>0</v>
      </c>
      <c r="P310" s="91"/>
      <c r="Q310" s="91"/>
      <c r="R310" s="85"/>
      <c r="S310" s="353"/>
    </row>
    <row r="311" spans="1:19" s="3" customFormat="1" ht="14.5" customHeight="1">
      <c r="A311" s="24"/>
      <c r="B311" s="24"/>
      <c r="C311" s="360" t="s">
        <v>25</v>
      </c>
      <c r="D311" s="361" t="s">
        <v>625</v>
      </c>
      <c r="E311" s="362" t="s">
        <v>801</v>
      </c>
      <c r="F311" s="22" t="s">
        <v>804</v>
      </c>
      <c r="G311" s="210"/>
      <c r="H311" s="91"/>
      <c r="I311" s="98"/>
      <c r="J311" s="137"/>
      <c r="K311" s="137"/>
      <c r="L311" s="24" t="s">
        <v>391</v>
      </c>
      <c r="M311" s="247"/>
      <c r="N311" s="24" t="s">
        <v>102</v>
      </c>
      <c r="O311" s="136">
        <f t="shared" si="4"/>
        <v>0</v>
      </c>
      <c r="P311" s="91"/>
      <c r="Q311" s="91"/>
      <c r="R311" s="85"/>
      <c r="S311" s="353"/>
    </row>
    <row r="312" spans="1:19" s="3" customFormat="1" ht="14.5" customHeight="1">
      <c r="A312" s="24"/>
      <c r="B312" s="24"/>
      <c r="C312" s="360" t="s">
        <v>25</v>
      </c>
      <c r="D312" s="361" t="s">
        <v>625</v>
      </c>
      <c r="E312" s="362" t="s">
        <v>801</v>
      </c>
      <c r="F312" s="22" t="s">
        <v>805</v>
      </c>
      <c r="G312" s="210"/>
      <c r="H312" s="91"/>
      <c r="I312" s="98"/>
      <c r="J312" s="137"/>
      <c r="K312" s="137"/>
      <c r="L312" s="24" t="s">
        <v>391</v>
      </c>
      <c r="M312" s="247"/>
      <c r="N312" s="24" t="s">
        <v>102</v>
      </c>
      <c r="O312" s="136">
        <f t="shared" si="4"/>
        <v>0</v>
      </c>
      <c r="P312" s="91"/>
      <c r="Q312" s="91"/>
      <c r="R312" s="85"/>
      <c r="S312" s="353"/>
    </row>
    <row r="313" spans="1:19" s="3" customFormat="1" ht="14.5" customHeight="1">
      <c r="A313" s="24"/>
      <c r="B313" s="24"/>
      <c r="C313" s="360" t="s">
        <v>25</v>
      </c>
      <c r="D313" s="361" t="s">
        <v>625</v>
      </c>
      <c r="E313" s="362" t="s">
        <v>801</v>
      </c>
      <c r="F313" s="362" t="s">
        <v>806</v>
      </c>
      <c r="G313" s="210"/>
      <c r="H313" s="91"/>
      <c r="I313" s="98"/>
      <c r="J313" s="137"/>
      <c r="K313" s="137"/>
      <c r="L313" s="24" t="s">
        <v>391</v>
      </c>
      <c r="M313" s="247"/>
      <c r="N313" s="24" t="s">
        <v>102</v>
      </c>
      <c r="O313" s="136">
        <f t="shared" si="4"/>
        <v>0</v>
      </c>
      <c r="P313" s="91"/>
      <c r="Q313" s="91"/>
      <c r="R313" s="85"/>
      <c r="S313" s="353"/>
    </row>
    <row r="314" spans="1:19" s="3" customFormat="1" ht="14.5" customHeight="1">
      <c r="A314" s="24"/>
      <c r="B314" s="24"/>
      <c r="C314" s="360" t="s">
        <v>25</v>
      </c>
      <c r="D314" s="361" t="s">
        <v>625</v>
      </c>
      <c r="E314" s="362" t="s">
        <v>801</v>
      </c>
      <c r="F314" s="22" t="s">
        <v>807</v>
      </c>
      <c r="G314" s="210"/>
      <c r="H314" s="91"/>
      <c r="I314" s="98"/>
      <c r="J314" s="137"/>
      <c r="K314" s="137"/>
      <c r="L314" s="24" t="s">
        <v>391</v>
      </c>
      <c r="M314" s="247"/>
      <c r="N314" s="24" t="s">
        <v>102</v>
      </c>
      <c r="O314" s="136">
        <f t="shared" si="4"/>
        <v>0</v>
      </c>
      <c r="P314" s="91"/>
      <c r="Q314" s="91"/>
      <c r="R314" s="85"/>
      <c r="S314" s="353"/>
    </row>
    <row r="315" spans="1:19" s="3" customFormat="1" ht="14.5" customHeight="1">
      <c r="A315" s="24"/>
      <c r="B315" s="24"/>
      <c r="C315" s="360" t="s">
        <v>25</v>
      </c>
      <c r="D315" s="361" t="s">
        <v>625</v>
      </c>
      <c r="E315" s="362" t="s">
        <v>801</v>
      </c>
      <c r="F315" s="22" t="s">
        <v>808</v>
      </c>
      <c r="G315" s="210"/>
      <c r="H315" s="91"/>
      <c r="I315" s="98"/>
      <c r="J315" s="137"/>
      <c r="K315" s="137"/>
      <c r="L315" s="260" t="s">
        <v>281</v>
      </c>
      <c r="M315" s="247"/>
      <c r="N315" s="24" t="s">
        <v>102</v>
      </c>
      <c r="O315" s="136">
        <f t="shared" si="4"/>
        <v>0</v>
      </c>
      <c r="P315" s="91"/>
      <c r="Q315" s="91"/>
      <c r="R315" s="85"/>
      <c r="S315" s="353"/>
    </row>
    <row r="316" spans="1:19" s="3" customFormat="1" ht="14.5" customHeight="1">
      <c r="A316" s="24"/>
      <c r="B316" s="24"/>
      <c r="C316" s="360" t="s">
        <v>25</v>
      </c>
      <c r="D316" s="361" t="s">
        <v>625</v>
      </c>
      <c r="E316" s="362" t="s">
        <v>801</v>
      </c>
      <c r="F316" s="22" t="s">
        <v>809</v>
      </c>
      <c r="G316" s="210"/>
      <c r="H316" s="91"/>
      <c r="I316" s="98"/>
      <c r="J316" s="137"/>
      <c r="K316" s="137"/>
      <c r="L316" s="260" t="s">
        <v>281</v>
      </c>
      <c r="M316" s="247"/>
      <c r="N316" s="24" t="s">
        <v>102</v>
      </c>
      <c r="O316" s="136">
        <f t="shared" si="4"/>
        <v>0</v>
      </c>
      <c r="P316" s="91"/>
      <c r="Q316" s="91"/>
      <c r="R316" s="85"/>
      <c r="S316" s="353"/>
    </row>
    <row r="317" spans="1:19" s="3" customFormat="1" ht="14.5" customHeight="1">
      <c r="A317" s="24"/>
      <c r="B317" s="24"/>
      <c r="C317" s="360" t="s">
        <v>25</v>
      </c>
      <c r="D317" s="361" t="s">
        <v>625</v>
      </c>
      <c r="E317" s="362" t="s">
        <v>801</v>
      </c>
      <c r="F317" s="22" t="s">
        <v>810</v>
      </c>
      <c r="G317" s="210"/>
      <c r="H317" s="91"/>
      <c r="I317" s="98"/>
      <c r="J317" s="137"/>
      <c r="K317" s="137"/>
      <c r="L317" s="24" t="s">
        <v>391</v>
      </c>
      <c r="M317" s="247"/>
      <c r="N317" s="24" t="s">
        <v>102</v>
      </c>
      <c r="O317" s="136">
        <f t="shared" si="4"/>
        <v>0</v>
      </c>
      <c r="P317" s="91"/>
      <c r="Q317" s="91"/>
      <c r="R317" s="85"/>
      <c r="S317" s="353"/>
    </row>
    <row r="318" spans="1:19" s="3" customFormat="1" ht="14.5" customHeight="1">
      <c r="A318" s="24"/>
      <c r="B318" s="24"/>
      <c r="C318" s="360" t="s">
        <v>25</v>
      </c>
      <c r="D318" s="361" t="s">
        <v>811</v>
      </c>
      <c r="E318" s="362" t="s">
        <v>812</v>
      </c>
      <c r="F318" s="22" t="s">
        <v>813</v>
      </c>
      <c r="G318" s="210"/>
      <c r="H318" s="91"/>
      <c r="I318" s="98"/>
      <c r="J318" s="137"/>
      <c r="K318" s="137"/>
      <c r="L318" s="24" t="s">
        <v>391</v>
      </c>
      <c r="M318" s="247"/>
      <c r="N318" s="24" t="s">
        <v>102</v>
      </c>
      <c r="O318" s="136">
        <f t="shared" si="4"/>
        <v>0</v>
      </c>
      <c r="P318" s="91"/>
      <c r="Q318" s="91"/>
      <c r="R318" s="85"/>
      <c r="S318" s="353"/>
    </row>
    <row r="319" spans="1:19" s="3" customFormat="1" ht="14.5" customHeight="1">
      <c r="A319" s="24"/>
      <c r="B319" s="24"/>
      <c r="C319" s="360" t="s">
        <v>25</v>
      </c>
      <c r="D319" s="361" t="s">
        <v>811</v>
      </c>
      <c r="E319" s="362" t="s">
        <v>812</v>
      </c>
      <c r="F319" s="22" t="s">
        <v>814</v>
      </c>
      <c r="G319" s="210"/>
      <c r="H319" s="91"/>
      <c r="I319" s="98"/>
      <c r="J319" s="139"/>
      <c r="K319" s="140"/>
      <c r="L319" s="24" t="s">
        <v>391</v>
      </c>
      <c r="M319" s="248"/>
      <c r="N319" s="24" t="s">
        <v>102</v>
      </c>
      <c r="O319" s="136">
        <f t="shared" si="4"/>
        <v>0</v>
      </c>
      <c r="P319" s="91"/>
      <c r="Q319" s="91"/>
      <c r="R319" s="63" t="str">
        <f>_xlfn.XLOOKUP(C319&amp;D319&amp;E319&amp;F319,[1]报价模版!$X:$X,[1]报价模版!$Y:$Y,"",0)</f>
        <v/>
      </c>
    </row>
    <row r="320" spans="1:19" s="3" customFormat="1" ht="14.5" customHeight="1">
      <c r="A320" s="24"/>
      <c r="B320" s="24"/>
      <c r="C320" s="360" t="s">
        <v>25</v>
      </c>
      <c r="D320" s="361" t="s">
        <v>811</v>
      </c>
      <c r="E320" s="362" t="s">
        <v>812</v>
      </c>
      <c r="F320" s="22" t="s">
        <v>815</v>
      </c>
      <c r="G320" s="210"/>
      <c r="H320" s="91"/>
      <c r="I320" s="98"/>
      <c r="J320" s="137"/>
      <c r="K320" s="137"/>
      <c r="L320" s="24" t="s">
        <v>391</v>
      </c>
      <c r="M320" s="247"/>
      <c r="N320" s="24" t="s">
        <v>102</v>
      </c>
      <c r="O320" s="136">
        <f t="shared" si="4"/>
        <v>0</v>
      </c>
      <c r="P320" s="91"/>
      <c r="Q320" s="91"/>
      <c r="R320" s="85"/>
      <c r="S320" s="353"/>
    </row>
    <row r="321" spans="1:19" s="3" customFormat="1" ht="14.5" customHeight="1">
      <c r="A321" s="24"/>
      <c r="B321" s="24"/>
      <c r="C321" s="360" t="s">
        <v>25</v>
      </c>
      <c r="D321" s="361" t="s">
        <v>811</v>
      </c>
      <c r="E321" s="362" t="s">
        <v>812</v>
      </c>
      <c r="F321" s="22" t="s">
        <v>816</v>
      </c>
      <c r="G321" s="210"/>
      <c r="H321" s="91"/>
      <c r="I321" s="98"/>
      <c r="J321" s="137"/>
      <c r="K321" s="137"/>
      <c r="L321" s="24" t="s">
        <v>391</v>
      </c>
      <c r="M321" s="247"/>
      <c r="N321" s="24" t="s">
        <v>102</v>
      </c>
      <c r="O321" s="136">
        <f t="shared" si="4"/>
        <v>0</v>
      </c>
      <c r="P321" s="91"/>
      <c r="Q321" s="91"/>
      <c r="R321" s="85"/>
      <c r="S321" s="353"/>
    </row>
    <row r="322" spans="1:19" s="3" customFormat="1" ht="14.5" customHeight="1">
      <c r="A322" s="24"/>
      <c r="B322" s="24"/>
      <c r="C322" s="360" t="s">
        <v>25</v>
      </c>
      <c r="D322" s="361" t="s">
        <v>811</v>
      </c>
      <c r="E322" s="362" t="s">
        <v>812</v>
      </c>
      <c r="F322" s="22" t="s">
        <v>817</v>
      </c>
      <c r="G322" s="210"/>
      <c r="H322" s="91"/>
      <c r="I322" s="98"/>
      <c r="J322" s="137"/>
      <c r="K322" s="137"/>
      <c r="L322" s="24" t="s">
        <v>391</v>
      </c>
      <c r="M322" s="247"/>
      <c r="N322" s="24" t="s">
        <v>102</v>
      </c>
      <c r="O322" s="136">
        <f t="shared" si="4"/>
        <v>0</v>
      </c>
      <c r="P322" s="91"/>
      <c r="Q322" s="91"/>
      <c r="R322" s="85"/>
      <c r="S322" s="353"/>
    </row>
    <row r="323" spans="1:19" s="3" customFormat="1" ht="14.5" customHeight="1">
      <c r="A323" s="24"/>
      <c r="B323" s="24"/>
      <c r="C323" s="360" t="s">
        <v>25</v>
      </c>
      <c r="D323" s="361" t="s">
        <v>811</v>
      </c>
      <c r="E323" s="362" t="s">
        <v>812</v>
      </c>
      <c r="F323" s="22" t="s">
        <v>818</v>
      </c>
      <c r="G323" s="210"/>
      <c r="H323" s="91"/>
      <c r="I323" s="98"/>
      <c r="J323" s="137"/>
      <c r="K323" s="137"/>
      <c r="L323" s="24" t="s">
        <v>391</v>
      </c>
      <c r="M323" s="247"/>
      <c r="N323" s="24" t="s">
        <v>102</v>
      </c>
      <c r="O323" s="136">
        <f t="shared" si="4"/>
        <v>0</v>
      </c>
      <c r="P323" s="91"/>
      <c r="Q323" s="91"/>
      <c r="R323" s="85"/>
      <c r="S323" s="353"/>
    </row>
    <row r="324" spans="1:19" s="3" customFormat="1" ht="14.5" customHeight="1">
      <c r="A324" s="24"/>
      <c r="B324" s="24"/>
      <c r="C324" s="360" t="s">
        <v>25</v>
      </c>
      <c r="D324" s="361" t="s">
        <v>811</v>
      </c>
      <c r="E324" s="362" t="s">
        <v>812</v>
      </c>
      <c r="F324" s="22" t="s">
        <v>819</v>
      </c>
      <c r="G324" s="210"/>
      <c r="H324" s="91"/>
      <c r="I324" s="98"/>
      <c r="J324" s="139"/>
      <c r="K324" s="140"/>
      <c r="L324" s="24" t="s">
        <v>391</v>
      </c>
      <c r="M324" s="248"/>
      <c r="N324" s="24" t="s">
        <v>102</v>
      </c>
      <c r="O324" s="136">
        <f t="shared" ref="O324:O387" si="5">IF(M324=0,K324*J324,M324*K324*J324)</f>
        <v>0</v>
      </c>
      <c r="P324" s="91"/>
      <c r="Q324" s="91"/>
      <c r="R324" s="63" t="str">
        <f>_xlfn.XLOOKUP(C324&amp;D324&amp;E324&amp;F324,[1]报价模版!$X:$X,[1]报价模版!$Y:$Y,"",0)</f>
        <v/>
      </c>
    </row>
    <row r="325" spans="1:19" s="3" customFormat="1" ht="14.5" customHeight="1">
      <c r="A325" s="24"/>
      <c r="B325" s="24"/>
      <c r="C325" s="360" t="s">
        <v>25</v>
      </c>
      <c r="D325" s="361" t="s">
        <v>811</v>
      </c>
      <c r="E325" s="362" t="s">
        <v>812</v>
      </c>
      <c r="F325" s="22" t="s">
        <v>820</v>
      </c>
      <c r="G325" s="210"/>
      <c r="H325" s="91"/>
      <c r="I325" s="98"/>
      <c r="J325" s="139"/>
      <c r="K325" s="140"/>
      <c r="L325" s="24" t="s">
        <v>391</v>
      </c>
      <c r="M325" s="248"/>
      <c r="N325" s="24" t="s">
        <v>102</v>
      </c>
      <c r="O325" s="136">
        <f t="shared" si="5"/>
        <v>0</v>
      </c>
      <c r="P325" s="91"/>
      <c r="Q325" s="91"/>
      <c r="R325" s="63" t="str">
        <f>_xlfn.XLOOKUP(C325&amp;D325&amp;E325&amp;F325,[1]报价模版!$X:$X,[1]报价模版!$Y:$Y,"",0)</f>
        <v/>
      </c>
    </row>
    <row r="326" spans="1:19" s="3" customFormat="1" ht="14.5" customHeight="1">
      <c r="A326" s="24"/>
      <c r="B326" s="24"/>
      <c r="C326" s="360" t="s">
        <v>25</v>
      </c>
      <c r="D326" s="361" t="s">
        <v>811</v>
      </c>
      <c r="E326" s="362" t="s">
        <v>812</v>
      </c>
      <c r="F326" s="22" t="s">
        <v>821</v>
      </c>
      <c r="G326" s="210"/>
      <c r="H326" s="91"/>
      <c r="I326" s="98"/>
      <c r="J326" s="137"/>
      <c r="K326" s="137"/>
      <c r="L326" s="24" t="s">
        <v>391</v>
      </c>
      <c r="M326" s="247"/>
      <c r="N326" s="24" t="s">
        <v>102</v>
      </c>
      <c r="O326" s="136">
        <f t="shared" si="5"/>
        <v>0</v>
      </c>
      <c r="P326" s="91"/>
      <c r="Q326" s="91"/>
      <c r="R326" s="85"/>
      <c r="S326" s="353"/>
    </row>
    <row r="327" spans="1:19" s="3" customFormat="1" ht="14.5" customHeight="1">
      <c r="A327" s="24"/>
      <c r="B327" s="24"/>
      <c r="C327" s="360" t="s">
        <v>25</v>
      </c>
      <c r="D327" s="361" t="s">
        <v>811</v>
      </c>
      <c r="E327" s="362" t="s">
        <v>812</v>
      </c>
      <c r="F327" s="22" t="s">
        <v>822</v>
      </c>
      <c r="G327" s="210"/>
      <c r="H327" s="91"/>
      <c r="I327" s="98"/>
      <c r="J327" s="139"/>
      <c r="K327" s="140"/>
      <c r="L327" s="24" t="s">
        <v>391</v>
      </c>
      <c r="M327" s="248"/>
      <c r="N327" s="24" t="s">
        <v>102</v>
      </c>
      <c r="O327" s="136">
        <f t="shared" si="5"/>
        <v>0</v>
      </c>
      <c r="P327" s="91"/>
      <c r="Q327" s="91"/>
      <c r="R327" s="63" t="str">
        <f>_xlfn.XLOOKUP(C327&amp;D327&amp;E327&amp;F327,[1]报价模版!$X:$X,[1]报价模版!$Y:$Y,"",0)</f>
        <v/>
      </c>
    </row>
    <row r="328" spans="1:19" s="3" customFormat="1" ht="14.5" customHeight="1">
      <c r="A328" s="24"/>
      <c r="B328" s="24"/>
      <c r="C328" s="360" t="s">
        <v>25</v>
      </c>
      <c r="D328" s="361" t="s">
        <v>811</v>
      </c>
      <c r="E328" s="362" t="s">
        <v>812</v>
      </c>
      <c r="F328" s="22" t="s">
        <v>823</v>
      </c>
      <c r="G328" s="210"/>
      <c r="H328" s="91"/>
      <c r="I328" s="98"/>
      <c r="J328" s="137"/>
      <c r="K328" s="137"/>
      <c r="L328" s="24" t="s">
        <v>391</v>
      </c>
      <c r="M328" s="247"/>
      <c r="N328" s="24" t="s">
        <v>102</v>
      </c>
      <c r="O328" s="136">
        <f t="shared" si="5"/>
        <v>0</v>
      </c>
      <c r="P328" s="91"/>
      <c r="Q328" s="91"/>
      <c r="R328" s="85"/>
      <c r="S328" s="353"/>
    </row>
    <row r="329" spans="1:19" s="3" customFormat="1" ht="14.5" customHeight="1">
      <c r="A329" s="24"/>
      <c r="B329" s="24"/>
      <c r="C329" s="360" t="s">
        <v>25</v>
      </c>
      <c r="D329" s="361" t="s">
        <v>811</v>
      </c>
      <c r="E329" s="362" t="s">
        <v>812</v>
      </c>
      <c r="F329" s="22" t="s">
        <v>1921</v>
      </c>
      <c r="G329" s="210"/>
      <c r="H329" s="91"/>
      <c r="I329" s="98"/>
      <c r="J329" s="357"/>
      <c r="K329" s="137"/>
      <c r="L329" s="24" t="s">
        <v>391</v>
      </c>
      <c r="M329" s="247"/>
      <c r="N329" s="24" t="s">
        <v>102</v>
      </c>
      <c r="O329" s="136">
        <f t="shared" si="5"/>
        <v>0</v>
      </c>
      <c r="P329" s="91"/>
      <c r="Q329" s="91"/>
      <c r="R329" s="63" t="str">
        <f>_xlfn.XLOOKUP(C329&amp;D329&amp;E329&amp;F329,[1]报价模版!$X:$X,[1]报价模版!$Y:$Y,"",0)</f>
        <v/>
      </c>
    </row>
    <row r="330" spans="1:19" s="3" customFormat="1" ht="14.5" customHeight="1">
      <c r="A330" s="24"/>
      <c r="B330" s="24"/>
      <c r="C330" s="360" t="s">
        <v>25</v>
      </c>
      <c r="D330" s="361" t="s">
        <v>811</v>
      </c>
      <c r="E330" s="362" t="s">
        <v>812</v>
      </c>
      <c r="F330" s="22" t="s">
        <v>824</v>
      </c>
      <c r="G330" s="210"/>
      <c r="H330" s="91"/>
      <c r="I330" s="98"/>
      <c r="J330" s="357"/>
      <c r="K330" s="137"/>
      <c r="L330" s="24" t="s">
        <v>391</v>
      </c>
      <c r="M330" s="247"/>
      <c r="N330" s="24" t="s">
        <v>102</v>
      </c>
      <c r="O330" s="136">
        <f t="shared" si="5"/>
        <v>0</v>
      </c>
      <c r="P330" s="91"/>
      <c r="Q330" s="91"/>
      <c r="R330" s="63" t="str">
        <f>_xlfn.XLOOKUP(C330&amp;D330&amp;E330&amp;F330,[1]报价模版!$X:$X,[1]报价模版!$Y:$Y,"",0)</f>
        <v/>
      </c>
    </row>
    <row r="331" spans="1:19" s="3" customFormat="1" ht="14.5" customHeight="1">
      <c r="A331" s="24"/>
      <c r="B331" s="24"/>
      <c r="C331" s="360" t="s">
        <v>25</v>
      </c>
      <c r="D331" s="361" t="s">
        <v>811</v>
      </c>
      <c r="E331" s="362" t="s">
        <v>812</v>
      </c>
      <c r="F331" s="22" t="s">
        <v>825</v>
      </c>
      <c r="G331" s="210"/>
      <c r="H331" s="91"/>
      <c r="I331" s="98"/>
      <c r="J331" s="139"/>
      <c r="K331" s="140"/>
      <c r="L331" s="24" t="s">
        <v>391</v>
      </c>
      <c r="M331" s="248"/>
      <c r="N331" s="24" t="s">
        <v>102</v>
      </c>
      <c r="O331" s="136">
        <f t="shared" si="5"/>
        <v>0</v>
      </c>
      <c r="P331" s="91"/>
      <c r="Q331" s="91"/>
      <c r="R331" s="63" t="str">
        <f>_xlfn.XLOOKUP(C331&amp;D331&amp;E331&amp;F331,[1]报价模版!$X:$X,[1]报价模版!$Y:$Y,"",0)</f>
        <v/>
      </c>
    </row>
    <row r="332" spans="1:19" s="3" customFormat="1" ht="14.5" customHeight="1">
      <c r="A332" s="24"/>
      <c r="B332" s="24"/>
      <c r="C332" s="360" t="s">
        <v>25</v>
      </c>
      <c r="D332" s="361" t="s">
        <v>811</v>
      </c>
      <c r="E332" s="362" t="s">
        <v>812</v>
      </c>
      <c r="F332" s="22" t="s">
        <v>826</v>
      </c>
      <c r="G332" s="210"/>
      <c r="H332" s="91"/>
      <c r="I332" s="98"/>
      <c r="J332" s="139"/>
      <c r="K332" s="140"/>
      <c r="L332" s="24" t="s">
        <v>391</v>
      </c>
      <c r="M332" s="248"/>
      <c r="N332" s="24" t="s">
        <v>102</v>
      </c>
      <c r="O332" s="136">
        <f t="shared" si="5"/>
        <v>0</v>
      </c>
      <c r="P332" s="91"/>
      <c r="Q332" s="91"/>
      <c r="R332" s="63" t="str">
        <f>_xlfn.XLOOKUP(C332&amp;D332&amp;E332&amp;F332,[1]报价模版!$X:$X,[1]报价模版!$Y:$Y,"",0)</f>
        <v/>
      </c>
    </row>
    <row r="333" spans="1:19" s="3" customFormat="1" ht="14.5" customHeight="1">
      <c r="A333" s="24"/>
      <c r="B333" s="24"/>
      <c r="C333" s="360" t="s">
        <v>25</v>
      </c>
      <c r="D333" s="361" t="s">
        <v>811</v>
      </c>
      <c r="E333" s="362" t="s">
        <v>812</v>
      </c>
      <c r="F333" s="22" t="s">
        <v>827</v>
      </c>
      <c r="G333" s="210"/>
      <c r="H333" s="91"/>
      <c r="I333" s="98"/>
      <c r="J333" s="137"/>
      <c r="K333" s="137"/>
      <c r="L333" s="24" t="s">
        <v>391</v>
      </c>
      <c r="M333" s="247"/>
      <c r="N333" s="24" t="s">
        <v>102</v>
      </c>
      <c r="O333" s="136">
        <f t="shared" si="5"/>
        <v>0</v>
      </c>
      <c r="P333" s="91"/>
      <c r="Q333" s="91"/>
      <c r="R333" s="85"/>
      <c r="S333" s="353"/>
    </row>
    <row r="334" spans="1:19" s="3" customFormat="1" ht="14.5" customHeight="1">
      <c r="A334" s="24"/>
      <c r="B334" s="24"/>
      <c r="C334" s="360" t="s">
        <v>25</v>
      </c>
      <c r="D334" s="361" t="s">
        <v>811</v>
      </c>
      <c r="E334" s="362" t="s">
        <v>812</v>
      </c>
      <c r="F334" s="22" t="s">
        <v>828</v>
      </c>
      <c r="G334" s="210"/>
      <c r="H334" s="91"/>
      <c r="I334" s="98"/>
      <c r="J334" s="137"/>
      <c r="K334" s="137"/>
      <c r="L334" s="24" t="s">
        <v>391</v>
      </c>
      <c r="M334" s="247"/>
      <c r="N334" s="24" t="s">
        <v>102</v>
      </c>
      <c r="O334" s="136">
        <f t="shared" si="5"/>
        <v>0</v>
      </c>
      <c r="P334" s="91"/>
      <c r="Q334" s="91"/>
      <c r="R334" s="85"/>
      <c r="S334" s="353"/>
    </row>
    <row r="335" spans="1:19" s="3" customFormat="1" ht="14.5" customHeight="1">
      <c r="A335" s="24"/>
      <c r="B335" s="24"/>
      <c r="C335" s="360" t="s">
        <v>25</v>
      </c>
      <c r="D335" s="361" t="s">
        <v>811</v>
      </c>
      <c r="E335" s="362" t="s">
        <v>812</v>
      </c>
      <c r="F335" s="22" t="s">
        <v>829</v>
      </c>
      <c r="G335" s="210"/>
      <c r="H335" s="91"/>
      <c r="I335" s="98"/>
      <c r="J335" s="139"/>
      <c r="K335" s="140"/>
      <c r="L335" s="24" t="s">
        <v>391</v>
      </c>
      <c r="M335" s="248"/>
      <c r="N335" s="24" t="s">
        <v>102</v>
      </c>
      <c r="O335" s="136">
        <f t="shared" si="5"/>
        <v>0</v>
      </c>
      <c r="P335" s="91"/>
      <c r="Q335" s="91"/>
      <c r="R335" s="63" t="str">
        <f>_xlfn.XLOOKUP(C335&amp;D335&amp;E335&amp;F335,[1]报价模版!$X:$X,[1]报价模版!$Y:$Y,"",0)</f>
        <v/>
      </c>
    </row>
    <row r="336" spans="1:19" s="3" customFormat="1" ht="14.5" customHeight="1">
      <c r="A336" s="24"/>
      <c r="B336" s="24"/>
      <c r="C336" s="360" t="s">
        <v>25</v>
      </c>
      <c r="D336" s="361" t="s">
        <v>811</v>
      </c>
      <c r="E336" s="362" t="s">
        <v>812</v>
      </c>
      <c r="F336" s="22" t="s">
        <v>830</v>
      </c>
      <c r="G336" s="210"/>
      <c r="H336" s="91"/>
      <c r="I336" s="98"/>
      <c r="J336" s="139"/>
      <c r="K336" s="140"/>
      <c r="L336" s="24" t="s">
        <v>391</v>
      </c>
      <c r="M336" s="248"/>
      <c r="N336" s="24" t="s">
        <v>102</v>
      </c>
      <c r="O336" s="136">
        <f t="shared" si="5"/>
        <v>0</v>
      </c>
      <c r="P336" s="91"/>
      <c r="Q336" s="91"/>
      <c r="R336" s="63" t="str">
        <f>_xlfn.XLOOKUP(C336&amp;D336&amp;E336&amp;F336,[1]报价模版!$X:$X,[1]报价模版!$Y:$Y,"",0)</f>
        <v/>
      </c>
    </row>
    <row r="337" spans="1:19" s="3" customFormat="1" ht="14.5" customHeight="1">
      <c r="A337" s="24"/>
      <c r="B337" s="24"/>
      <c r="C337" s="360" t="s">
        <v>25</v>
      </c>
      <c r="D337" s="361" t="s">
        <v>811</v>
      </c>
      <c r="E337" s="362" t="s">
        <v>812</v>
      </c>
      <c r="F337" s="22" t="s">
        <v>831</v>
      </c>
      <c r="G337" s="210"/>
      <c r="H337" s="91"/>
      <c r="I337" s="98"/>
      <c r="J337" s="139"/>
      <c r="K337" s="140"/>
      <c r="L337" s="24" t="s">
        <v>391</v>
      </c>
      <c r="M337" s="248"/>
      <c r="N337" s="24" t="s">
        <v>102</v>
      </c>
      <c r="O337" s="136">
        <f t="shared" si="5"/>
        <v>0</v>
      </c>
      <c r="P337" s="91"/>
      <c r="Q337" s="91"/>
      <c r="R337" s="63" t="str">
        <f>_xlfn.XLOOKUP(C337&amp;D337&amp;E337&amp;F337,[1]报价模版!$X:$X,[1]报价模版!$Y:$Y,"",0)</f>
        <v/>
      </c>
    </row>
    <row r="338" spans="1:19" s="3" customFormat="1" ht="14.5" customHeight="1">
      <c r="A338" s="24"/>
      <c r="B338" s="24"/>
      <c r="C338" s="360" t="s">
        <v>25</v>
      </c>
      <c r="D338" s="361" t="s">
        <v>811</v>
      </c>
      <c r="E338" s="362" t="s">
        <v>812</v>
      </c>
      <c r="F338" s="22" t="s">
        <v>832</v>
      </c>
      <c r="G338" s="210"/>
      <c r="H338" s="91"/>
      <c r="I338" s="98"/>
      <c r="J338" s="139"/>
      <c r="K338" s="140"/>
      <c r="L338" s="24" t="s">
        <v>391</v>
      </c>
      <c r="M338" s="248"/>
      <c r="N338" s="24" t="s">
        <v>102</v>
      </c>
      <c r="O338" s="136">
        <f t="shared" si="5"/>
        <v>0</v>
      </c>
      <c r="P338" s="91"/>
      <c r="Q338" s="91"/>
      <c r="R338" s="63" t="str">
        <f>_xlfn.XLOOKUP(C338&amp;D338&amp;E338&amp;F338,[1]报价模版!$X:$X,[1]报价模版!$Y:$Y,"",0)</f>
        <v/>
      </c>
    </row>
    <row r="339" spans="1:19" s="3" customFormat="1" ht="14.5" customHeight="1">
      <c r="A339" s="24"/>
      <c r="B339" s="24"/>
      <c r="C339" s="360" t="s">
        <v>25</v>
      </c>
      <c r="D339" s="361" t="s">
        <v>811</v>
      </c>
      <c r="E339" s="362" t="s">
        <v>812</v>
      </c>
      <c r="F339" s="22" t="s">
        <v>833</v>
      </c>
      <c r="G339" s="210"/>
      <c r="H339" s="91"/>
      <c r="I339" s="98"/>
      <c r="J339" s="139"/>
      <c r="K339" s="140"/>
      <c r="L339" s="24" t="s">
        <v>391</v>
      </c>
      <c r="M339" s="248"/>
      <c r="N339" s="24" t="s">
        <v>102</v>
      </c>
      <c r="O339" s="136">
        <f t="shared" si="5"/>
        <v>0</v>
      </c>
      <c r="P339" s="91"/>
      <c r="Q339" s="91"/>
      <c r="R339" s="63" t="str">
        <f>_xlfn.XLOOKUP(C339&amp;D339&amp;E339&amp;F339,[1]报价模版!$X:$X,[1]报价模版!$Y:$Y,"",0)</f>
        <v/>
      </c>
    </row>
    <row r="340" spans="1:19" s="3" customFormat="1" ht="14.5" customHeight="1">
      <c r="A340" s="24"/>
      <c r="B340" s="24"/>
      <c r="C340" s="360" t="s">
        <v>25</v>
      </c>
      <c r="D340" s="361" t="s">
        <v>811</v>
      </c>
      <c r="E340" s="362" t="s">
        <v>812</v>
      </c>
      <c r="F340" s="22" t="s">
        <v>834</v>
      </c>
      <c r="G340" s="210"/>
      <c r="H340" s="91"/>
      <c r="I340" s="98"/>
      <c r="J340" s="139"/>
      <c r="K340" s="140"/>
      <c r="L340" s="24" t="s">
        <v>391</v>
      </c>
      <c r="M340" s="248"/>
      <c r="N340" s="24" t="s">
        <v>102</v>
      </c>
      <c r="O340" s="136">
        <f t="shared" si="5"/>
        <v>0</v>
      </c>
      <c r="P340" s="91"/>
      <c r="Q340" s="91"/>
      <c r="R340" s="63" t="str">
        <f>_xlfn.XLOOKUP(C340&amp;D340&amp;E340&amp;F340,[1]报价模版!$X:$X,[1]报价模版!$Y:$Y,"",0)</f>
        <v/>
      </c>
    </row>
    <row r="341" spans="1:19" s="3" customFormat="1" ht="14.5" customHeight="1">
      <c r="A341" s="24"/>
      <c r="B341" s="24"/>
      <c r="C341" s="360" t="s">
        <v>25</v>
      </c>
      <c r="D341" s="361" t="s">
        <v>811</v>
      </c>
      <c r="E341" s="362" t="s">
        <v>812</v>
      </c>
      <c r="F341" s="22" t="s">
        <v>835</v>
      </c>
      <c r="G341" s="210"/>
      <c r="H341" s="91"/>
      <c r="I341" s="98"/>
      <c r="J341" s="137"/>
      <c r="K341" s="137"/>
      <c r="L341" s="24" t="s">
        <v>391</v>
      </c>
      <c r="M341" s="247"/>
      <c r="N341" s="24" t="s">
        <v>102</v>
      </c>
      <c r="O341" s="136">
        <f t="shared" si="5"/>
        <v>0</v>
      </c>
      <c r="P341" s="91"/>
      <c r="Q341" s="91"/>
      <c r="R341" s="85"/>
      <c r="S341" s="353"/>
    </row>
    <row r="342" spans="1:19" s="3" customFormat="1" ht="14.5" customHeight="1">
      <c r="A342" s="24"/>
      <c r="B342" s="24"/>
      <c r="C342" s="360" t="s">
        <v>25</v>
      </c>
      <c r="D342" s="361" t="s">
        <v>811</v>
      </c>
      <c r="E342" s="362" t="s">
        <v>836</v>
      </c>
      <c r="F342" s="22" t="s">
        <v>837</v>
      </c>
      <c r="G342" s="210"/>
      <c r="H342" s="91"/>
      <c r="I342" s="98"/>
      <c r="J342" s="137"/>
      <c r="K342" s="137"/>
      <c r="L342" s="24" t="s">
        <v>391</v>
      </c>
      <c r="M342" s="247"/>
      <c r="N342" s="24" t="s">
        <v>102</v>
      </c>
      <c r="O342" s="136">
        <f t="shared" si="5"/>
        <v>0</v>
      </c>
      <c r="P342" s="91"/>
      <c r="Q342" s="91"/>
      <c r="R342" s="85"/>
      <c r="S342" s="353"/>
    </row>
    <row r="343" spans="1:19" s="3" customFormat="1" ht="14.5" customHeight="1">
      <c r="A343" s="24"/>
      <c r="B343" s="24"/>
      <c r="C343" s="360" t="s">
        <v>25</v>
      </c>
      <c r="D343" s="361" t="s">
        <v>811</v>
      </c>
      <c r="E343" s="362" t="s">
        <v>836</v>
      </c>
      <c r="F343" s="22" t="s">
        <v>838</v>
      </c>
      <c r="G343" s="210"/>
      <c r="H343" s="91"/>
      <c r="I343" s="98"/>
      <c r="J343" s="137"/>
      <c r="K343" s="137"/>
      <c r="L343" s="24" t="s">
        <v>391</v>
      </c>
      <c r="M343" s="247"/>
      <c r="N343" s="24" t="s">
        <v>102</v>
      </c>
      <c r="O343" s="136">
        <f t="shared" si="5"/>
        <v>0</v>
      </c>
      <c r="P343" s="91"/>
      <c r="Q343" s="91"/>
      <c r="R343" s="85"/>
      <c r="S343" s="353"/>
    </row>
    <row r="344" spans="1:19" s="3" customFormat="1" ht="14.5" customHeight="1">
      <c r="A344" s="24"/>
      <c r="B344" s="24"/>
      <c r="C344" s="360" t="s">
        <v>25</v>
      </c>
      <c r="D344" s="361" t="s">
        <v>811</v>
      </c>
      <c r="E344" s="362" t="s">
        <v>836</v>
      </c>
      <c r="F344" s="22" t="s">
        <v>839</v>
      </c>
      <c r="G344" s="210"/>
      <c r="H344" s="91"/>
      <c r="I344" s="98"/>
      <c r="J344" s="137"/>
      <c r="K344" s="137"/>
      <c r="L344" s="24" t="s">
        <v>391</v>
      </c>
      <c r="M344" s="247"/>
      <c r="N344" s="24" t="s">
        <v>102</v>
      </c>
      <c r="O344" s="136">
        <f t="shared" si="5"/>
        <v>0</v>
      </c>
      <c r="P344" s="91"/>
      <c r="Q344" s="91"/>
      <c r="R344" s="85"/>
      <c r="S344" s="353"/>
    </row>
    <row r="345" spans="1:19" s="3" customFormat="1" ht="14.5" customHeight="1">
      <c r="A345" s="24"/>
      <c r="B345" s="24"/>
      <c r="C345" s="360" t="s">
        <v>25</v>
      </c>
      <c r="D345" s="361" t="s">
        <v>811</v>
      </c>
      <c r="E345" s="362" t="s">
        <v>836</v>
      </c>
      <c r="F345" s="22" t="s">
        <v>840</v>
      </c>
      <c r="G345" s="210"/>
      <c r="H345" s="91"/>
      <c r="I345" s="98"/>
      <c r="J345" s="137"/>
      <c r="K345" s="137"/>
      <c r="L345" s="24" t="s">
        <v>391</v>
      </c>
      <c r="M345" s="247"/>
      <c r="N345" s="24" t="s">
        <v>102</v>
      </c>
      <c r="O345" s="136">
        <f t="shared" si="5"/>
        <v>0</v>
      </c>
      <c r="P345" s="91"/>
      <c r="Q345" s="91"/>
      <c r="R345" s="85"/>
      <c r="S345" s="353"/>
    </row>
    <row r="346" spans="1:19" s="3" customFormat="1" ht="14.5" customHeight="1">
      <c r="A346" s="24"/>
      <c r="B346" s="24"/>
      <c r="C346" s="360" t="s">
        <v>25</v>
      </c>
      <c r="D346" s="361" t="s">
        <v>811</v>
      </c>
      <c r="E346" s="362" t="s">
        <v>836</v>
      </c>
      <c r="F346" s="22" t="s">
        <v>841</v>
      </c>
      <c r="G346" s="210"/>
      <c r="H346" s="91"/>
      <c r="I346" s="98"/>
      <c r="J346" s="137"/>
      <c r="K346" s="137"/>
      <c r="L346" s="24" t="s">
        <v>391</v>
      </c>
      <c r="M346" s="247"/>
      <c r="N346" s="24" t="s">
        <v>102</v>
      </c>
      <c r="O346" s="136">
        <f t="shared" si="5"/>
        <v>0</v>
      </c>
      <c r="P346" s="91"/>
      <c r="Q346" s="91"/>
      <c r="R346" s="85"/>
      <c r="S346" s="353"/>
    </row>
    <row r="347" spans="1:19" s="3" customFormat="1" ht="14.5" customHeight="1">
      <c r="A347" s="24"/>
      <c r="B347" s="24"/>
      <c r="C347" s="360" t="s">
        <v>25</v>
      </c>
      <c r="D347" s="361" t="s">
        <v>811</v>
      </c>
      <c r="E347" s="362" t="s">
        <v>836</v>
      </c>
      <c r="F347" s="22" t="s">
        <v>842</v>
      </c>
      <c r="G347" s="210"/>
      <c r="H347" s="91"/>
      <c r="I347" s="98"/>
      <c r="J347" s="139"/>
      <c r="K347" s="140"/>
      <c r="L347" s="24" t="s">
        <v>391</v>
      </c>
      <c r="M347" s="248"/>
      <c r="N347" s="24" t="s">
        <v>102</v>
      </c>
      <c r="O347" s="136">
        <f t="shared" si="5"/>
        <v>0</v>
      </c>
      <c r="P347" s="91"/>
      <c r="Q347" s="91"/>
      <c r="R347" s="63" t="str">
        <f>_xlfn.XLOOKUP(C347&amp;D347&amp;E347&amp;F347,[1]报价模版!$X:$X,[1]报价模版!$Y:$Y,"",0)</f>
        <v/>
      </c>
    </row>
    <row r="348" spans="1:19" s="3" customFormat="1" ht="14.5" customHeight="1">
      <c r="A348" s="24"/>
      <c r="B348" s="24"/>
      <c r="C348" s="360" t="s">
        <v>25</v>
      </c>
      <c r="D348" s="361" t="s">
        <v>811</v>
      </c>
      <c r="E348" s="362" t="s">
        <v>836</v>
      </c>
      <c r="F348" s="22" t="s">
        <v>843</v>
      </c>
      <c r="G348" s="210"/>
      <c r="H348" s="91"/>
      <c r="I348" s="98"/>
      <c r="J348" s="137"/>
      <c r="K348" s="137"/>
      <c r="L348" s="24" t="s">
        <v>391</v>
      </c>
      <c r="M348" s="247"/>
      <c r="N348" s="24" t="s">
        <v>102</v>
      </c>
      <c r="O348" s="136">
        <f t="shared" si="5"/>
        <v>0</v>
      </c>
      <c r="P348" s="91"/>
      <c r="Q348" s="91"/>
      <c r="R348" s="85"/>
      <c r="S348" s="353"/>
    </row>
    <row r="349" spans="1:19" s="3" customFormat="1" ht="14.5" customHeight="1">
      <c r="A349" s="24"/>
      <c r="B349" s="24"/>
      <c r="C349" s="360" t="s">
        <v>25</v>
      </c>
      <c r="D349" s="361" t="s">
        <v>811</v>
      </c>
      <c r="E349" s="362" t="s">
        <v>836</v>
      </c>
      <c r="F349" s="22" t="s">
        <v>844</v>
      </c>
      <c r="G349" s="210"/>
      <c r="H349" s="91"/>
      <c r="I349" s="98"/>
      <c r="J349" s="137"/>
      <c r="K349" s="137"/>
      <c r="L349" s="24" t="s">
        <v>391</v>
      </c>
      <c r="M349" s="247"/>
      <c r="N349" s="24" t="s">
        <v>102</v>
      </c>
      <c r="O349" s="136">
        <f t="shared" si="5"/>
        <v>0</v>
      </c>
      <c r="P349" s="91"/>
      <c r="Q349" s="91"/>
      <c r="R349" s="85"/>
      <c r="S349" s="353"/>
    </row>
    <row r="350" spans="1:19" s="3" customFormat="1" ht="14.5" customHeight="1">
      <c r="A350" s="24"/>
      <c r="B350" s="24"/>
      <c r="C350" s="360" t="s">
        <v>25</v>
      </c>
      <c r="D350" s="361" t="s">
        <v>811</v>
      </c>
      <c r="E350" s="362" t="s">
        <v>836</v>
      </c>
      <c r="F350" s="22" t="s">
        <v>845</v>
      </c>
      <c r="G350" s="210"/>
      <c r="H350" s="91"/>
      <c r="I350" s="98"/>
      <c r="J350" s="137"/>
      <c r="K350" s="137"/>
      <c r="L350" s="24" t="s">
        <v>391</v>
      </c>
      <c r="M350" s="247"/>
      <c r="N350" s="24" t="s">
        <v>102</v>
      </c>
      <c r="O350" s="136">
        <f t="shared" si="5"/>
        <v>0</v>
      </c>
      <c r="P350" s="91"/>
      <c r="Q350" s="91"/>
      <c r="R350" s="85"/>
      <c r="S350" s="353"/>
    </row>
    <row r="351" spans="1:19" s="3" customFormat="1" ht="14.5" customHeight="1">
      <c r="A351" s="24"/>
      <c r="B351" s="24"/>
      <c r="C351" s="360" t="s">
        <v>25</v>
      </c>
      <c r="D351" s="361" t="s">
        <v>811</v>
      </c>
      <c r="E351" s="362" t="s">
        <v>836</v>
      </c>
      <c r="F351" s="22" t="s">
        <v>846</v>
      </c>
      <c r="G351" s="210"/>
      <c r="H351" s="91"/>
      <c r="I351" s="98"/>
      <c r="J351" s="137"/>
      <c r="K351" s="137"/>
      <c r="L351" s="24" t="s">
        <v>391</v>
      </c>
      <c r="M351" s="247"/>
      <c r="N351" s="24" t="s">
        <v>102</v>
      </c>
      <c r="O351" s="136">
        <f t="shared" si="5"/>
        <v>0</v>
      </c>
      <c r="P351" s="91"/>
      <c r="Q351" s="91"/>
      <c r="R351" s="85"/>
      <c r="S351" s="353"/>
    </row>
    <row r="352" spans="1:19" s="3" customFormat="1" ht="14.5" customHeight="1">
      <c r="A352" s="24"/>
      <c r="B352" s="24"/>
      <c r="C352" s="360" t="s">
        <v>25</v>
      </c>
      <c r="D352" s="361" t="s">
        <v>811</v>
      </c>
      <c r="E352" s="362" t="s">
        <v>836</v>
      </c>
      <c r="F352" s="22" t="s">
        <v>847</v>
      </c>
      <c r="G352" s="210"/>
      <c r="H352" s="91"/>
      <c r="I352" s="98"/>
      <c r="J352" s="137"/>
      <c r="K352" s="137"/>
      <c r="L352" s="24" t="s">
        <v>391</v>
      </c>
      <c r="M352" s="247"/>
      <c r="N352" s="24" t="s">
        <v>102</v>
      </c>
      <c r="O352" s="136">
        <f t="shared" si="5"/>
        <v>0</v>
      </c>
      <c r="P352" s="91"/>
      <c r="Q352" s="91"/>
      <c r="R352" s="85"/>
      <c r="S352" s="353"/>
    </row>
    <row r="353" spans="1:19" s="3" customFormat="1" ht="14.5" customHeight="1">
      <c r="A353" s="24"/>
      <c r="B353" s="24"/>
      <c r="C353" s="360" t="s">
        <v>25</v>
      </c>
      <c r="D353" s="361" t="s">
        <v>811</v>
      </c>
      <c r="E353" s="362" t="s">
        <v>836</v>
      </c>
      <c r="F353" s="22" t="s">
        <v>848</v>
      </c>
      <c r="G353" s="210"/>
      <c r="H353" s="91"/>
      <c r="I353" s="98"/>
      <c r="J353" s="139"/>
      <c r="K353" s="140"/>
      <c r="L353" s="24" t="s">
        <v>391</v>
      </c>
      <c r="M353" s="248"/>
      <c r="N353" s="24" t="s">
        <v>102</v>
      </c>
      <c r="O353" s="136">
        <f t="shared" si="5"/>
        <v>0</v>
      </c>
      <c r="P353" s="91"/>
      <c r="Q353" s="91"/>
      <c r="R353" s="63" t="str">
        <f>_xlfn.XLOOKUP(C353&amp;D353&amp;E353&amp;F353,[1]报价模版!$X:$X,[1]报价模版!$Y:$Y,"",0)</f>
        <v/>
      </c>
    </row>
    <row r="354" spans="1:19" s="3" customFormat="1" ht="14.5" customHeight="1">
      <c r="A354" s="24"/>
      <c r="B354" s="24"/>
      <c r="C354" s="360" t="s">
        <v>25</v>
      </c>
      <c r="D354" s="361" t="s">
        <v>811</v>
      </c>
      <c r="E354" s="362" t="s">
        <v>836</v>
      </c>
      <c r="F354" s="22" t="s">
        <v>849</v>
      </c>
      <c r="G354" s="210"/>
      <c r="H354" s="91"/>
      <c r="I354" s="98"/>
      <c r="J354" s="139"/>
      <c r="K354" s="140"/>
      <c r="L354" s="24" t="s">
        <v>391</v>
      </c>
      <c r="M354" s="248"/>
      <c r="N354" s="24" t="s">
        <v>102</v>
      </c>
      <c r="O354" s="136">
        <f t="shared" si="5"/>
        <v>0</v>
      </c>
      <c r="P354" s="91"/>
      <c r="Q354" s="91"/>
      <c r="R354" s="63" t="str">
        <f>_xlfn.XLOOKUP(C354&amp;D354&amp;E354&amp;F354,[1]报价模版!$X:$X,[1]报价模版!$Y:$Y,"",0)</f>
        <v/>
      </c>
    </row>
    <row r="355" spans="1:19" s="3" customFormat="1" ht="14.5" customHeight="1">
      <c r="A355" s="24"/>
      <c r="B355" s="24"/>
      <c r="C355" s="360" t="s">
        <v>25</v>
      </c>
      <c r="D355" s="361" t="s">
        <v>811</v>
      </c>
      <c r="E355" s="362" t="s">
        <v>836</v>
      </c>
      <c r="F355" s="22" t="s">
        <v>850</v>
      </c>
      <c r="G355" s="210"/>
      <c r="H355" s="91"/>
      <c r="I355" s="98"/>
      <c r="J355" s="139"/>
      <c r="K355" s="140"/>
      <c r="L355" s="24" t="s">
        <v>391</v>
      </c>
      <c r="M355" s="248"/>
      <c r="N355" s="24" t="s">
        <v>102</v>
      </c>
      <c r="O355" s="136">
        <f t="shared" si="5"/>
        <v>0</v>
      </c>
      <c r="P355" s="91"/>
      <c r="Q355" s="91"/>
      <c r="R355" s="63" t="str">
        <f>_xlfn.XLOOKUP(C355&amp;D355&amp;E355&amp;F355,[1]报价模版!$X:$X,[1]报价模版!$Y:$Y,"",0)</f>
        <v/>
      </c>
    </row>
    <row r="356" spans="1:19" ht="14.5" customHeight="1">
      <c r="A356" s="18"/>
      <c r="B356" s="18"/>
      <c r="C356" s="19" t="s">
        <v>25</v>
      </c>
      <c r="D356" s="20" t="s">
        <v>811</v>
      </c>
      <c r="E356" s="21" t="s">
        <v>836</v>
      </c>
      <c r="F356" s="22" t="s">
        <v>851</v>
      </c>
      <c r="G356" s="210"/>
      <c r="H356" s="23"/>
      <c r="I356" s="43"/>
      <c r="J356" s="145"/>
      <c r="K356" s="146"/>
      <c r="L356" s="32" t="s">
        <v>391</v>
      </c>
      <c r="M356" s="256"/>
      <c r="N356" s="32" t="s">
        <v>102</v>
      </c>
      <c r="O356" s="136">
        <f t="shared" si="5"/>
        <v>0</v>
      </c>
      <c r="P356" s="23"/>
      <c r="Q356" s="23"/>
      <c r="R356" s="63" t="str">
        <f>_xlfn.XLOOKUP(C356&amp;D356&amp;E356&amp;F356,[1]报价模版!$X:$X,[1]报价模版!$Y:$Y,"",0)</f>
        <v/>
      </c>
    </row>
    <row r="357" spans="1:19" s="3" customFormat="1" ht="14.5" customHeight="1">
      <c r="A357" s="24"/>
      <c r="B357" s="24"/>
      <c r="C357" s="360" t="s">
        <v>25</v>
      </c>
      <c r="D357" s="361" t="s">
        <v>811</v>
      </c>
      <c r="E357" s="362" t="s">
        <v>836</v>
      </c>
      <c r="F357" s="22" t="s">
        <v>852</v>
      </c>
      <c r="G357" s="210"/>
      <c r="H357" s="91"/>
      <c r="I357" s="98"/>
      <c r="J357" s="137"/>
      <c r="K357" s="137"/>
      <c r="L357" s="24" t="s">
        <v>391</v>
      </c>
      <c r="M357" s="247"/>
      <c r="N357" s="24" t="s">
        <v>102</v>
      </c>
      <c r="O357" s="136">
        <f t="shared" si="5"/>
        <v>0</v>
      </c>
      <c r="P357" s="91"/>
      <c r="Q357" s="91"/>
      <c r="R357" s="85"/>
      <c r="S357" s="353"/>
    </row>
    <row r="358" spans="1:19" s="3" customFormat="1" ht="14.5" customHeight="1">
      <c r="A358" s="24"/>
      <c r="B358" s="24"/>
      <c r="C358" s="360" t="s">
        <v>25</v>
      </c>
      <c r="D358" s="361" t="s">
        <v>811</v>
      </c>
      <c r="E358" s="362" t="s">
        <v>836</v>
      </c>
      <c r="F358" s="22" t="s">
        <v>853</v>
      </c>
      <c r="G358" s="210"/>
      <c r="H358" s="91"/>
      <c r="I358" s="98"/>
      <c r="J358" s="139"/>
      <c r="K358" s="140"/>
      <c r="L358" s="24" t="s">
        <v>391</v>
      </c>
      <c r="M358" s="248"/>
      <c r="N358" s="24" t="s">
        <v>102</v>
      </c>
      <c r="O358" s="136">
        <f t="shared" si="5"/>
        <v>0</v>
      </c>
      <c r="P358" s="91"/>
      <c r="Q358" s="91"/>
      <c r="R358" s="63" t="str">
        <f>_xlfn.XLOOKUP(C358&amp;D358&amp;E358&amp;F358,[1]报价模版!$X:$X,[1]报价模版!$Y:$Y,"",0)</f>
        <v/>
      </c>
    </row>
    <row r="359" spans="1:19" ht="14.5" customHeight="1">
      <c r="A359" s="18"/>
      <c r="B359" s="18"/>
      <c r="C359" s="19" t="s">
        <v>25</v>
      </c>
      <c r="D359" s="20" t="s">
        <v>811</v>
      </c>
      <c r="E359" s="21" t="s">
        <v>836</v>
      </c>
      <c r="F359" s="22" t="s">
        <v>854</v>
      </c>
      <c r="G359" s="210"/>
      <c r="H359" s="23"/>
      <c r="I359" s="43"/>
      <c r="J359" s="145"/>
      <c r="K359" s="146"/>
      <c r="L359" s="32" t="s">
        <v>391</v>
      </c>
      <c r="M359" s="256"/>
      <c r="N359" s="32" t="s">
        <v>102</v>
      </c>
      <c r="O359" s="136">
        <f t="shared" si="5"/>
        <v>0</v>
      </c>
      <c r="P359" s="23"/>
      <c r="Q359" s="23"/>
      <c r="R359" s="63" t="str">
        <f>_xlfn.XLOOKUP(C359&amp;D359&amp;E359&amp;F359,[1]报价模版!$X:$X,[1]报价模版!$Y:$Y,"",0)</f>
        <v/>
      </c>
    </row>
    <row r="360" spans="1:19" ht="14.5" customHeight="1">
      <c r="A360" s="18"/>
      <c r="B360" s="18"/>
      <c r="C360" s="19" t="s">
        <v>25</v>
      </c>
      <c r="D360" s="20" t="s">
        <v>811</v>
      </c>
      <c r="E360" s="21" t="s">
        <v>836</v>
      </c>
      <c r="F360" s="22" t="s">
        <v>855</v>
      </c>
      <c r="G360" s="210"/>
      <c r="H360" s="91"/>
      <c r="I360" s="43"/>
      <c r="J360" s="134"/>
      <c r="K360" s="137"/>
      <c r="L360" s="32" t="s">
        <v>391</v>
      </c>
      <c r="M360" s="247"/>
      <c r="N360" s="32" t="s">
        <v>102</v>
      </c>
      <c r="O360" s="136">
        <f t="shared" si="5"/>
        <v>0</v>
      </c>
      <c r="P360" s="91"/>
      <c r="Q360" s="91"/>
      <c r="R360" s="85"/>
      <c r="S360" s="353"/>
    </row>
    <row r="361" spans="1:19" s="3" customFormat="1" ht="14.5" customHeight="1">
      <c r="A361" s="24"/>
      <c r="B361" s="24"/>
      <c r="C361" s="360" t="s">
        <v>25</v>
      </c>
      <c r="D361" s="361" t="s">
        <v>811</v>
      </c>
      <c r="E361" s="362" t="s">
        <v>836</v>
      </c>
      <c r="F361" s="22" t="s">
        <v>856</v>
      </c>
      <c r="G361" s="210"/>
      <c r="H361" s="91"/>
      <c r="I361" s="98"/>
      <c r="J361" s="139"/>
      <c r="K361" s="140"/>
      <c r="L361" s="24" t="s">
        <v>391</v>
      </c>
      <c r="M361" s="248"/>
      <c r="N361" s="24" t="s">
        <v>102</v>
      </c>
      <c r="O361" s="136">
        <f t="shared" si="5"/>
        <v>0</v>
      </c>
      <c r="P361" s="91"/>
      <c r="Q361" s="91"/>
      <c r="R361" s="63" t="str">
        <f>_xlfn.XLOOKUP(C361&amp;D361&amp;E361&amp;F361,[1]报价模版!$X:$X,[1]报价模版!$Y:$Y,"",0)</f>
        <v/>
      </c>
    </row>
    <row r="362" spans="1:19" s="3" customFormat="1" ht="14.5" customHeight="1">
      <c r="A362" s="24"/>
      <c r="B362" s="24"/>
      <c r="C362" s="360" t="s">
        <v>25</v>
      </c>
      <c r="D362" s="361" t="s">
        <v>811</v>
      </c>
      <c r="E362" s="362" t="s">
        <v>836</v>
      </c>
      <c r="F362" s="22" t="s">
        <v>857</v>
      </c>
      <c r="G362" s="210"/>
      <c r="H362" s="91"/>
      <c r="I362" s="98"/>
      <c r="J362" s="137"/>
      <c r="K362" s="137"/>
      <c r="L362" s="24" t="s">
        <v>391</v>
      </c>
      <c r="M362" s="247"/>
      <c r="N362" s="24" t="s">
        <v>102</v>
      </c>
      <c r="O362" s="136">
        <f t="shared" si="5"/>
        <v>0</v>
      </c>
      <c r="P362" s="91"/>
      <c r="Q362" s="91"/>
      <c r="R362" s="85"/>
      <c r="S362" s="353"/>
    </row>
    <row r="363" spans="1:19" s="3" customFormat="1" ht="14.5" customHeight="1">
      <c r="A363" s="24"/>
      <c r="B363" s="24"/>
      <c r="C363" s="360" t="s">
        <v>25</v>
      </c>
      <c r="D363" s="361" t="s">
        <v>811</v>
      </c>
      <c r="E363" s="362" t="s">
        <v>836</v>
      </c>
      <c r="F363" s="22" t="s">
        <v>858</v>
      </c>
      <c r="G363" s="210"/>
      <c r="H363" s="91"/>
      <c r="I363" s="98"/>
      <c r="J363" s="139"/>
      <c r="K363" s="140"/>
      <c r="L363" s="24" t="s">
        <v>391</v>
      </c>
      <c r="M363" s="248"/>
      <c r="N363" s="24" t="s">
        <v>102</v>
      </c>
      <c r="O363" s="136">
        <f t="shared" si="5"/>
        <v>0</v>
      </c>
      <c r="P363" s="91"/>
      <c r="Q363" s="91"/>
      <c r="R363" s="63" t="str">
        <f>_xlfn.XLOOKUP(C363&amp;D363&amp;E363&amp;F363,[1]报价模版!$X:$X,[1]报价模版!$Y:$Y,"",0)</f>
        <v/>
      </c>
    </row>
    <row r="364" spans="1:19" s="3" customFormat="1" ht="14.5" customHeight="1">
      <c r="A364" s="24"/>
      <c r="B364" s="24"/>
      <c r="C364" s="360" t="s">
        <v>25</v>
      </c>
      <c r="D364" s="361" t="s">
        <v>811</v>
      </c>
      <c r="E364" s="362" t="s">
        <v>836</v>
      </c>
      <c r="F364" s="22" t="s">
        <v>859</v>
      </c>
      <c r="G364" s="210"/>
      <c r="H364" s="91"/>
      <c r="I364" s="98"/>
      <c r="J364" s="139"/>
      <c r="K364" s="140"/>
      <c r="L364" s="24" t="s">
        <v>391</v>
      </c>
      <c r="M364" s="248"/>
      <c r="N364" s="24" t="s">
        <v>102</v>
      </c>
      <c r="O364" s="136">
        <f t="shared" si="5"/>
        <v>0</v>
      </c>
      <c r="P364" s="91"/>
      <c r="Q364" s="91"/>
      <c r="R364" s="63" t="str">
        <f>_xlfn.XLOOKUP(C364&amp;D364&amp;E364&amp;F364,[1]报价模版!$X:$X,[1]报价模版!$Y:$Y,"",0)</f>
        <v/>
      </c>
    </row>
    <row r="365" spans="1:19" s="3" customFormat="1" ht="14.5" customHeight="1">
      <c r="A365" s="24"/>
      <c r="B365" s="24"/>
      <c r="C365" s="360" t="s">
        <v>25</v>
      </c>
      <c r="D365" s="361" t="s">
        <v>811</v>
      </c>
      <c r="E365" s="362" t="s">
        <v>836</v>
      </c>
      <c r="F365" s="22" t="s">
        <v>860</v>
      </c>
      <c r="G365" s="210"/>
      <c r="H365" s="91"/>
      <c r="I365" s="98"/>
      <c r="J365" s="139"/>
      <c r="K365" s="140"/>
      <c r="L365" s="24" t="s">
        <v>391</v>
      </c>
      <c r="M365" s="248"/>
      <c r="N365" s="24" t="s">
        <v>102</v>
      </c>
      <c r="O365" s="136">
        <f t="shared" si="5"/>
        <v>0</v>
      </c>
      <c r="P365" s="91"/>
      <c r="Q365" s="91"/>
      <c r="R365" s="63" t="str">
        <f>_xlfn.XLOOKUP(C365&amp;D365&amp;E365&amp;F365,[1]报价模版!$X:$X,[1]报价模版!$Y:$Y,"",0)</f>
        <v/>
      </c>
    </row>
    <row r="366" spans="1:19" s="3" customFormat="1" ht="14.5" customHeight="1">
      <c r="A366" s="24"/>
      <c r="B366" s="24"/>
      <c r="C366" s="360" t="s">
        <v>25</v>
      </c>
      <c r="D366" s="361" t="s">
        <v>811</v>
      </c>
      <c r="E366" s="362" t="s">
        <v>836</v>
      </c>
      <c r="F366" s="22" t="s">
        <v>861</v>
      </c>
      <c r="G366" s="210"/>
      <c r="H366" s="91"/>
      <c r="I366" s="98"/>
      <c r="J366" s="139"/>
      <c r="K366" s="140"/>
      <c r="L366" s="24" t="s">
        <v>391</v>
      </c>
      <c r="M366" s="248"/>
      <c r="N366" s="24" t="s">
        <v>102</v>
      </c>
      <c r="O366" s="136">
        <f t="shared" si="5"/>
        <v>0</v>
      </c>
      <c r="P366" s="91"/>
      <c r="Q366" s="91"/>
      <c r="R366" s="63" t="str">
        <f>_xlfn.XLOOKUP(C366&amp;D366&amp;E366&amp;F366,[1]报价模版!$X:$X,[1]报价模版!$Y:$Y,"",0)</f>
        <v/>
      </c>
    </row>
    <row r="367" spans="1:19" s="3" customFormat="1" ht="14.5" customHeight="1">
      <c r="A367" s="24"/>
      <c r="B367" s="24"/>
      <c r="C367" s="360" t="s">
        <v>25</v>
      </c>
      <c r="D367" s="361" t="s">
        <v>811</v>
      </c>
      <c r="E367" s="362" t="s">
        <v>836</v>
      </c>
      <c r="F367" s="22" t="s">
        <v>862</v>
      </c>
      <c r="G367" s="210"/>
      <c r="H367" s="91"/>
      <c r="I367" s="98"/>
      <c r="J367" s="139"/>
      <c r="K367" s="140"/>
      <c r="L367" s="24" t="s">
        <v>391</v>
      </c>
      <c r="M367" s="248"/>
      <c r="N367" s="24" t="s">
        <v>102</v>
      </c>
      <c r="O367" s="136">
        <f t="shared" si="5"/>
        <v>0</v>
      </c>
      <c r="P367" s="91"/>
      <c r="Q367" s="91"/>
      <c r="R367" s="63" t="str">
        <f>_xlfn.XLOOKUP(C367&amp;D367&amp;E367&amp;F367,[1]报价模版!$X:$X,[1]报价模版!$Y:$Y,"",0)</f>
        <v/>
      </c>
    </row>
    <row r="368" spans="1:19" s="3" customFormat="1" ht="14.5" customHeight="1">
      <c r="A368" s="24"/>
      <c r="B368" s="24"/>
      <c r="C368" s="360" t="s">
        <v>25</v>
      </c>
      <c r="D368" s="361" t="s">
        <v>811</v>
      </c>
      <c r="E368" s="362" t="s">
        <v>836</v>
      </c>
      <c r="F368" s="22" t="s">
        <v>863</v>
      </c>
      <c r="G368" s="210"/>
      <c r="H368" s="91"/>
      <c r="I368" s="98"/>
      <c r="J368" s="139"/>
      <c r="K368" s="140"/>
      <c r="L368" s="24" t="s">
        <v>391</v>
      </c>
      <c r="M368" s="248"/>
      <c r="N368" s="24" t="s">
        <v>102</v>
      </c>
      <c r="O368" s="136">
        <f t="shared" si="5"/>
        <v>0</v>
      </c>
      <c r="P368" s="91"/>
      <c r="Q368" s="91"/>
      <c r="R368" s="63" t="str">
        <f>_xlfn.XLOOKUP(C368&amp;D368&amp;E368&amp;F368,[1]报价模版!$X:$X,[1]报价模版!$Y:$Y,"",0)</f>
        <v/>
      </c>
    </row>
    <row r="369" spans="1:19" s="3" customFormat="1" ht="14.5" customHeight="1">
      <c r="A369" s="24"/>
      <c r="B369" s="24"/>
      <c r="C369" s="360" t="s">
        <v>25</v>
      </c>
      <c r="D369" s="361" t="s">
        <v>811</v>
      </c>
      <c r="E369" s="362" t="s">
        <v>836</v>
      </c>
      <c r="F369" s="22" t="s">
        <v>864</v>
      </c>
      <c r="G369" s="210"/>
      <c r="H369" s="91"/>
      <c r="I369" s="98"/>
      <c r="J369" s="139"/>
      <c r="K369" s="140"/>
      <c r="L369" s="24" t="s">
        <v>391</v>
      </c>
      <c r="M369" s="248"/>
      <c r="N369" s="24" t="s">
        <v>102</v>
      </c>
      <c r="O369" s="136">
        <f t="shared" si="5"/>
        <v>0</v>
      </c>
      <c r="P369" s="91"/>
      <c r="Q369" s="91"/>
      <c r="R369" s="63" t="str">
        <f>_xlfn.XLOOKUP(C369&amp;D369&amp;E369&amp;F369,[1]报价模版!$X:$X,[1]报价模版!$Y:$Y,"",0)</f>
        <v/>
      </c>
    </row>
    <row r="370" spans="1:19" s="3" customFormat="1" ht="14.5" customHeight="1">
      <c r="A370" s="24"/>
      <c r="B370" s="24"/>
      <c r="C370" s="360" t="s">
        <v>25</v>
      </c>
      <c r="D370" s="361" t="s">
        <v>811</v>
      </c>
      <c r="E370" s="362" t="s">
        <v>836</v>
      </c>
      <c r="F370" s="22" t="s">
        <v>865</v>
      </c>
      <c r="G370" s="210"/>
      <c r="H370" s="91"/>
      <c r="I370" s="98"/>
      <c r="J370" s="139"/>
      <c r="K370" s="140"/>
      <c r="L370" s="24" t="s">
        <v>391</v>
      </c>
      <c r="M370" s="248"/>
      <c r="N370" s="24" t="s">
        <v>102</v>
      </c>
      <c r="O370" s="136">
        <f t="shared" si="5"/>
        <v>0</v>
      </c>
      <c r="P370" s="91"/>
      <c r="Q370" s="91"/>
      <c r="R370" s="63" t="str">
        <f>_xlfn.XLOOKUP(C370&amp;D370&amp;E370&amp;F370,[1]报价模版!$X:$X,[1]报价模版!$Y:$Y,"",0)</f>
        <v/>
      </c>
    </row>
    <row r="371" spans="1:19" s="3" customFormat="1" ht="14.5" customHeight="1">
      <c r="A371" s="24"/>
      <c r="B371" s="24"/>
      <c r="C371" s="360" t="s">
        <v>25</v>
      </c>
      <c r="D371" s="361" t="s">
        <v>811</v>
      </c>
      <c r="E371" s="362" t="s">
        <v>836</v>
      </c>
      <c r="F371" s="22" t="s">
        <v>866</v>
      </c>
      <c r="G371" s="210"/>
      <c r="H371" s="91"/>
      <c r="I371" s="98"/>
      <c r="J371" s="137"/>
      <c r="K371" s="137"/>
      <c r="L371" s="24" t="s">
        <v>391</v>
      </c>
      <c r="M371" s="247"/>
      <c r="N371" s="24" t="s">
        <v>102</v>
      </c>
      <c r="O371" s="136">
        <f t="shared" si="5"/>
        <v>0</v>
      </c>
      <c r="P371" s="91"/>
      <c r="Q371" s="91"/>
      <c r="R371" s="85"/>
      <c r="S371" s="353"/>
    </row>
    <row r="372" spans="1:19" ht="14.5" customHeight="1">
      <c r="A372" s="18"/>
      <c r="B372" s="18"/>
      <c r="C372" s="19" t="s">
        <v>25</v>
      </c>
      <c r="D372" s="20" t="s">
        <v>811</v>
      </c>
      <c r="E372" s="21" t="s">
        <v>836</v>
      </c>
      <c r="F372" s="22" t="s">
        <v>867</v>
      </c>
      <c r="G372" s="210"/>
      <c r="H372" s="91"/>
      <c r="I372" s="43"/>
      <c r="J372" s="134"/>
      <c r="K372" s="137"/>
      <c r="L372" s="32" t="s">
        <v>391</v>
      </c>
      <c r="M372" s="247"/>
      <c r="N372" s="32" t="s">
        <v>102</v>
      </c>
      <c r="O372" s="136">
        <f t="shared" si="5"/>
        <v>0</v>
      </c>
      <c r="P372" s="91"/>
      <c r="Q372" s="91"/>
      <c r="R372" s="85"/>
      <c r="S372" s="353"/>
    </row>
    <row r="373" spans="1:19" s="3" customFormat="1" ht="14.25" customHeight="1">
      <c r="A373" s="24"/>
      <c r="B373" s="24"/>
      <c r="C373" s="360" t="s">
        <v>25</v>
      </c>
      <c r="D373" s="361" t="s">
        <v>811</v>
      </c>
      <c r="E373" s="362" t="s">
        <v>836</v>
      </c>
      <c r="F373" s="22" t="s">
        <v>868</v>
      </c>
      <c r="G373" s="28"/>
      <c r="H373" s="91"/>
      <c r="I373" s="98"/>
      <c r="J373" s="139"/>
      <c r="K373" s="140"/>
      <c r="L373" s="24" t="s">
        <v>391</v>
      </c>
      <c r="M373" s="248"/>
      <c r="N373" s="24" t="s">
        <v>102</v>
      </c>
      <c r="O373" s="136">
        <f t="shared" si="5"/>
        <v>0</v>
      </c>
      <c r="P373" s="91"/>
      <c r="Q373" s="91"/>
      <c r="R373" s="63" t="str">
        <f>_xlfn.XLOOKUP(C373&amp;D373&amp;E373&amp;F373,[1]报价模版!$X:$X,[1]报价模版!$Y:$Y,"",0)</f>
        <v/>
      </c>
    </row>
    <row r="374" spans="1:19" s="3" customFormat="1" ht="14.25" customHeight="1">
      <c r="A374" s="24"/>
      <c r="B374" s="24"/>
      <c r="C374" s="360" t="s">
        <v>25</v>
      </c>
      <c r="D374" s="361" t="s">
        <v>811</v>
      </c>
      <c r="E374" s="362" t="s">
        <v>836</v>
      </c>
      <c r="F374" s="22" t="s">
        <v>869</v>
      </c>
      <c r="G374" s="28"/>
      <c r="H374" s="91"/>
      <c r="I374" s="98"/>
      <c r="J374" s="139"/>
      <c r="K374" s="140"/>
      <c r="L374" s="24" t="s">
        <v>391</v>
      </c>
      <c r="M374" s="248"/>
      <c r="N374" s="24" t="s">
        <v>102</v>
      </c>
      <c r="O374" s="136">
        <f t="shared" si="5"/>
        <v>0</v>
      </c>
      <c r="P374" s="91"/>
      <c r="Q374" s="91"/>
      <c r="R374" s="63" t="str">
        <f>_xlfn.XLOOKUP(C374&amp;D374&amp;E374&amp;F374,[1]报价模版!$X:$X,[1]报价模版!$Y:$Y,"",0)</f>
        <v/>
      </c>
    </row>
    <row r="375" spans="1:19" s="3" customFormat="1" ht="14.25" customHeight="1">
      <c r="A375" s="24"/>
      <c r="B375" s="24"/>
      <c r="C375" s="360" t="s">
        <v>25</v>
      </c>
      <c r="D375" s="361" t="s">
        <v>811</v>
      </c>
      <c r="E375" s="362" t="s">
        <v>836</v>
      </c>
      <c r="F375" s="22" t="s">
        <v>870</v>
      </c>
      <c r="G375" s="210"/>
      <c r="H375" s="91"/>
      <c r="I375" s="98"/>
      <c r="J375" s="137"/>
      <c r="K375" s="137"/>
      <c r="L375" s="24" t="s">
        <v>391</v>
      </c>
      <c r="M375" s="247"/>
      <c r="N375" s="24" t="s">
        <v>102</v>
      </c>
      <c r="O375" s="136">
        <f t="shared" si="5"/>
        <v>0</v>
      </c>
      <c r="P375" s="91"/>
      <c r="Q375" s="91"/>
      <c r="R375" s="85"/>
      <c r="S375" s="353"/>
    </row>
    <row r="376" spans="1:19" s="3" customFormat="1" ht="14.25" customHeight="1">
      <c r="A376" s="24"/>
      <c r="B376" s="24"/>
      <c r="C376" s="360" t="s">
        <v>25</v>
      </c>
      <c r="D376" s="361" t="s">
        <v>811</v>
      </c>
      <c r="E376" s="362" t="s">
        <v>836</v>
      </c>
      <c r="F376" s="22" t="s">
        <v>871</v>
      </c>
      <c r="G376" s="210"/>
      <c r="H376" s="91"/>
      <c r="I376" s="98"/>
      <c r="J376" s="137"/>
      <c r="K376" s="137"/>
      <c r="L376" s="24" t="s">
        <v>391</v>
      </c>
      <c r="M376" s="247"/>
      <c r="N376" s="24" t="s">
        <v>102</v>
      </c>
      <c r="O376" s="136">
        <f t="shared" si="5"/>
        <v>0</v>
      </c>
      <c r="P376" s="91"/>
      <c r="Q376" s="91"/>
      <c r="R376" s="85"/>
      <c r="S376" s="353"/>
    </row>
    <row r="377" spans="1:19" s="3" customFormat="1" ht="14.25" customHeight="1">
      <c r="A377" s="24"/>
      <c r="B377" s="24"/>
      <c r="C377" s="360" t="s">
        <v>25</v>
      </c>
      <c r="D377" s="361" t="s">
        <v>811</v>
      </c>
      <c r="E377" s="362" t="s">
        <v>836</v>
      </c>
      <c r="F377" s="22" t="s">
        <v>872</v>
      </c>
      <c r="G377" s="210"/>
      <c r="H377" s="91"/>
      <c r="I377" s="98"/>
      <c r="J377" s="137"/>
      <c r="K377" s="137"/>
      <c r="L377" s="24" t="s">
        <v>391</v>
      </c>
      <c r="M377" s="247"/>
      <c r="N377" s="24" t="s">
        <v>102</v>
      </c>
      <c r="O377" s="136">
        <f t="shared" si="5"/>
        <v>0</v>
      </c>
      <c r="P377" s="91"/>
      <c r="Q377" s="91"/>
      <c r="R377" s="85"/>
      <c r="S377" s="353"/>
    </row>
    <row r="378" spans="1:19" s="3" customFormat="1" ht="14.25" customHeight="1">
      <c r="A378" s="24"/>
      <c r="B378" s="24"/>
      <c r="C378" s="208" t="s">
        <v>25</v>
      </c>
      <c r="D378" s="232" t="s">
        <v>811</v>
      </c>
      <c r="E378" s="149" t="s">
        <v>836</v>
      </c>
      <c r="F378" s="31" t="s">
        <v>873</v>
      </c>
      <c r="G378" s="210"/>
      <c r="H378" s="91"/>
      <c r="I378" s="98"/>
      <c r="J378" s="139"/>
      <c r="K378" s="140"/>
      <c r="L378" s="24" t="s">
        <v>102</v>
      </c>
      <c r="M378" s="248"/>
      <c r="N378" s="24" t="s">
        <v>102</v>
      </c>
      <c r="O378" s="136">
        <f t="shared" si="5"/>
        <v>0</v>
      </c>
      <c r="P378" s="91"/>
      <c r="Q378" s="91"/>
      <c r="R378" s="63" t="str">
        <f>_xlfn.XLOOKUP(C378&amp;D378&amp;E378&amp;F378,[1]报价模版!$X:$X,[1]报价模版!$Y:$Y,"",0)</f>
        <v/>
      </c>
    </row>
    <row r="379" spans="1:19" s="3" customFormat="1" ht="14.5" customHeight="1">
      <c r="A379" s="24"/>
      <c r="B379" s="24"/>
      <c r="C379" s="360" t="s">
        <v>25</v>
      </c>
      <c r="D379" s="361" t="s">
        <v>811</v>
      </c>
      <c r="E379" s="362" t="s">
        <v>836</v>
      </c>
      <c r="F379" s="22" t="s">
        <v>874</v>
      </c>
      <c r="G379" s="210"/>
      <c r="H379" s="91"/>
      <c r="I379" s="98"/>
      <c r="J379" s="137"/>
      <c r="K379" s="137"/>
      <c r="L379" s="24" t="s">
        <v>391</v>
      </c>
      <c r="M379" s="247"/>
      <c r="N379" s="24" t="s">
        <v>102</v>
      </c>
      <c r="O379" s="136">
        <f t="shared" si="5"/>
        <v>0</v>
      </c>
      <c r="P379" s="91"/>
      <c r="Q379" s="91"/>
      <c r="R379" s="85"/>
      <c r="S379" s="353"/>
    </row>
    <row r="380" spans="1:19" ht="14.5" customHeight="1">
      <c r="A380" s="18"/>
      <c r="B380" s="18"/>
      <c r="C380" s="19" t="s">
        <v>25</v>
      </c>
      <c r="D380" s="20" t="s">
        <v>811</v>
      </c>
      <c r="E380" s="21" t="s">
        <v>875</v>
      </c>
      <c r="F380" s="22" t="s">
        <v>876</v>
      </c>
      <c r="G380" s="210"/>
      <c r="H380" s="23"/>
      <c r="I380" s="43"/>
      <c r="J380" s="145"/>
      <c r="K380" s="146"/>
      <c r="L380" s="32" t="s">
        <v>391</v>
      </c>
      <c r="M380" s="256"/>
      <c r="N380" s="32" t="s">
        <v>102</v>
      </c>
      <c r="O380" s="136">
        <f t="shared" si="5"/>
        <v>0</v>
      </c>
      <c r="P380" s="23"/>
      <c r="Q380" s="23"/>
      <c r="R380" s="63" t="str">
        <f>_xlfn.XLOOKUP(C380&amp;D380&amp;E380&amp;F380,[1]报价模版!$X:$X,[1]报价模版!$Y:$Y,"",0)</f>
        <v/>
      </c>
    </row>
    <row r="381" spans="1:19" ht="14.5" customHeight="1">
      <c r="A381" s="18"/>
      <c r="B381" s="18"/>
      <c r="C381" s="19" t="s">
        <v>25</v>
      </c>
      <c r="D381" s="20" t="s">
        <v>811</v>
      </c>
      <c r="E381" s="21" t="s">
        <v>875</v>
      </c>
      <c r="F381" s="22" t="s">
        <v>877</v>
      </c>
      <c r="G381" s="210"/>
      <c r="H381" s="23"/>
      <c r="I381" s="43"/>
      <c r="J381" s="145"/>
      <c r="K381" s="146"/>
      <c r="L381" s="32" t="s">
        <v>391</v>
      </c>
      <c r="M381" s="256"/>
      <c r="N381" s="32" t="s">
        <v>102</v>
      </c>
      <c r="O381" s="136">
        <f t="shared" si="5"/>
        <v>0</v>
      </c>
      <c r="P381" s="23"/>
      <c r="Q381" s="23"/>
      <c r="R381" s="63" t="str">
        <f>_xlfn.XLOOKUP(C381&amp;D381&amp;E381&amp;F381,[1]报价模版!$X:$X,[1]报价模版!$Y:$Y,"",0)</f>
        <v/>
      </c>
    </row>
    <row r="382" spans="1:19" ht="14.5" customHeight="1">
      <c r="A382" s="18"/>
      <c r="B382" s="18"/>
      <c r="C382" s="19" t="s">
        <v>25</v>
      </c>
      <c r="D382" s="20" t="s">
        <v>811</v>
      </c>
      <c r="E382" s="21" t="s">
        <v>875</v>
      </c>
      <c r="F382" s="22" t="s">
        <v>878</v>
      </c>
      <c r="G382" s="210"/>
      <c r="H382" s="23"/>
      <c r="I382" s="43"/>
      <c r="J382" s="145"/>
      <c r="K382" s="146"/>
      <c r="L382" s="32" t="s">
        <v>391</v>
      </c>
      <c r="M382" s="256"/>
      <c r="N382" s="32" t="s">
        <v>102</v>
      </c>
      <c r="O382" s="136">
        <f t="shared" si="5"/>
        <v>0</v>
      </c>
      <c r="P382" s="23"/>
      <c r="Q382" s="23"/>
      <c r="R382" s="63" t="str">
        <f>_xlfn.XLOOKUP(C382&amp;D382&amp;E382&amp;F382,[1]报价模版!$X:$X,[1]报价模版!$Y:$Y,"",0)</f>
        <v/>
      </c>
    </row>
    <row r="383" spans="1:19" s="3" customFormat="1" ht="14.5" customHeight="1">
      <c r="A383" s="24"/>
      <c r="B383" s="24"/>
      <c r="C383" s="360" t="s">
        <v>25</v>
      </c>
      <c r="D383" s="361" t="s">
        <v>811</v>
      </c>
      <c r="E383" s="362" t="s">
        <v>875</v>
      </c>
      <c r="F383" s="22" t="s">
        <v>879</v>
      </c>
      <c r="G383" s="210"/>
      <c r="H383" s="91"/>
      <c r="I383" s="98"/>
      <c r="J383" s="139"/>
      <c r="K383" s="140"/>
      <c r="L383" s="24" t="s">
        <v>391</v>
      </c>
      <c r="M383" s="248"/>
      <c r="N383" s="24" t="s">
        <v>102</v>
      </c>
      <c r="O383" s="136">
        <f t="shared" si="5"/>
        <v>0</v>
      </c>
      <c r="P383" s="91"/>
      <c r="Q383" s="91"/>
      <c r="R383" s="63" t="str">
        <f>_xlfn.XLOOKUP(C383&amp;D383&amp;E383&amp;F383,[1]报价模版!$X:$X,[1]报价模版!$Y:$Y,"",0)</f>
        <v/>
      </c>
    </row>
    <row r="384" spans="1:19" s="3" customFormat="1" ht="14.5" customHeight="1">
      <c r="A384" s="24"/>
      <c r="B384" s="24"/>
      <c r="C384" s="360" t="s">
        <v>25</v>
      </c>
      <c r="D384" s="361" t="s">
        <v>811</v>
      </c>
      <c r="E384" s="362" t="s">
        <v>875</v>
      </c>
      <c r="F384" s="22" t="s">
        <v>880</v>
      </c>
      <c r="G384" s="210"/>
      <c r="H384" s="91"/>
      <c r="I384" s="98"/>
      <c r="J384" s="139"/>
      <c r="K384" s="140"/>
      <c r="L384" s="24" t="s">
        <v>391</v>
      </c>
      <c r="M384" s="248"/>
      <c r="N384" s="24" t="s">
        <v>102</v>
      </c>
      <c r="O384" s="136">
        <f t="shared" si="5"/>
        <v>0</v>
      </c>
      <c r="P384" s="91"/>
      <c r="Q384" s="91"/>
      <c r="R384" s="63" t="str">
        <f>_xlfn.XLOOKUP(C384&amp;D384&amp;E384&amp;F384,[1]报价模版!$X:$X,[1]报价模版!$Y:$Y,"",0)</f>
        <v/>
      </c>
    </row>
    <row r="385" spans="1:19" s="3" customFormat="1" ht="14.5" customHeight="1">
      <c r="A385" s="24"/>
      <c r="B385" s="24"/>
      <c r="C385" s="360" t="s">
        <v>25</v>
      </c>
      <c r="D385" s="361" t="s">
        <v>811</v>
      </c>
      <c r="E385" s="362" t="s">
        <v>875</v>
      </c>
      <c r="F385" s="22" t="s">
        <v>881</v>
      </c>
      <c r="G385" s="210"/>
      <c r="H385" s="91"/>
      <c r="I385" s="98"/>
      <c r="J385" s="139"/>
      <c r="K385" s="140"/>
      <c r="L385" s="24" t="s">
        <v>391</v>
      </c>
      <c r="M385" s="248"/>
      <c r="N385" s="24" t="s">
        <v>102</v>
      </c>
      <c r="O385" s="136">
        <f t="shared" si="5"/>
        <v>0</v>
      </c>
      <c r="P385" s="91"/>
      <c r="Q385" s="91"/>
      <c r="R385" s="63" t="str">
        <f>_xlfn.XLOOKUP(C385&amp;D385&amp;E385&amp;F385,[1]报价模版!$X:$X,[1]报价模版!$Y:$Y,"",0)</f>
        <v/>
      </c>
    </row>
    <row r="386" spans="1:19" s="3" customFormat="1" ht="14.5" customHeight="1">
      <c r="A386" s="24"/>
      <c r="B386" s="24"/>
      <c r="C386" s="360" t="s">
        <v>25</v>
      </c>
      <c r="D386" s="361" t="s">
        <v>811</v>
      </c>
      <c r="E386" s="362" t="s">
        <v>875</v>
      </c>
      <c r="F386" s="22" t="s">
        <v>882</v>
      </c>
      <c r="G386" s="210"/>
      <c r="H386" s="91"/>
      <c r="I386" s="98"/>
      <c r="J386" s="139"/>
      <c r="K386" s="140"/>
      <c r="L386" s="24" t="s">
        <v>391</v>
      </c>
      <c r="M386" s="248"/>
      <c r="N386" s="24" t="s">
        <v>102</v>
      </c>
      <c r="O386" s="136">
        <f t="shared" si="5"/>
        <v>0</v>
      </c>
      <c r="P386" s="91"/>
      <c r="Q386" s="91"/>
      <c r="R386" s="63" t="str">
        <f>_xlfn.XLOOKUP(C386&amp;D386&amp;E386&amp;F386,[1]报价模版!$X:$X,[1]报价模版!$Y:$Y,"",0)</f>
        <v/>
      </c>
    </row>
    <row r="387" spans="1:19" s="3" customFormat="1" ht="14.5" customHeight="1">
      <c r="A387" s="24"/>
      <c r="B387" s="24"/>
      <c r="C387" s="360" t="s">
        <v>25</v>
      </c>
      <c r="D387" s="361" t="s">
        <v>811</v>
      </c>
      <c r="E387" s="362" t="s">
        <v>875</v>
      </c>
      <c r="F387" s="22" t="s">
        <v>883</v>
      </c>
      <c r="G387" s="210"/>
      <c r="H387" s="91"/>
      <c r="I387" s="98"/>
      <c r="J387" s="139"/>
      <c r="K387" s="140"/>
      <c r="L387" s="24" t="s">
        <v>391</v>
      </c>
      <c r="M387" s="248"/>
      <c r="N387" s="24" t="s">
        <v>102</v>
      </c>
      <c r="O387" s="136">
        <f t="shared" si="5"/>
        <v>0</v>
      </c>
      <c r="P387" s="91"/>
      <c r="Q387" s="91"/>
      <c r="R387" s="63" t="str">
        <f>_xlfn.XLOOKUP(C387&amp;D387&amp;E387&amp;F387,[1]报价模版!$X:$X,[1]报价模版!$Y:$Y,"",0)</f>
        <v/>
      </c>
    </row>
    <row r="388" spans="1:19" s="3" customFormat="1" ht="14.5" customHeight="1">
      <c r="A388" s="24"/>
      <c r="B388" s="24"/>
      <c r="C388" s="360" t="s">
        <v>25</v>
      </c>
      <c r="D388" s="361" t="s">
        <v>811</v>
      </c>
      <c r="E388" s="362" t="s">
        <v>875</v>
      </c>
      <c r="F388" s="22" t="s">
        <v>884</v>
      </c>
      <c r="G388" s="210"/>
      <c r="H388" s="91"/>
      <c r="I388" s="98"/>
      <c r="J388" s="139"/>
      <c r="K388" s="140"/>
      <c r="L388" s="24" t="s">
        <v>391</v>
      </c>
      <c r="M388" s="248"/>
      <c r="N388" s="24" t="s">
        <v>102</v>
      </c>
      <c r="O388" s="136">
        <f t="shared" ref="O388:O451" si="6">IF(M388=0,K388*J388,M388*K388*J388)</f>
        <v>0</v>
      </c>
      <c r="P388" s="91"/>
      <c r="Q388" s="91"/>
      <c r="R388" s="63" t="str">
        <f>_xlfn.XLOOKUP(C388&amp;D388&amp;E388&amp;F388,[1]报价模版!$X:$X,[1]报价模版!$Y:$Y,"",0)</f>
        <v/>
      </c>
    </row>
    <row r="389" spans="1:19" s="3" customFormat="1" ht="14.5" customHeight="1">
      <c r="A389" s="24"/>
      <c r="B389" s="24"/>
      <c r="C389" s="360" t="s">
        <v>25</v>
      </c>
      <c r="D389" s="361" t="s">
        <v>811</v>
      </c>
      <c r="E389" s="362" t="s">
        <v>875</v>
      </c>
      <c r="F389" s="22" t="s">
        <v>885</v>
      </c>
      <c r="G389" s="210"/>
      <c r="H389" s="91"/>
      <c r="I389" s="98"/>
      <c r="J389" s="139"/>
      <c r="K389" s="140"/>
      <c r="L389" s="24" t="s">
        <v>391</v>
      </c>
      <c r="M389" s="248"/>
      <c r="N389" s="24" t="s">
        <v>102</v>
      </c>
      <c r="O389" s="136">
        <f t="shared" si="6"/>
        <v>0</v>
      </c>
      <c r="P389" s="91"/>
      <c r="Q389" s="91"/>
      <c r="R389" s="63" t="str">
        <f>_xlfn.XLOOKUP(C389&amp;D389&amp;E389&amp;F389,[1]报价模版!$X:$X,[1]报价模版!$Y:$Y,"",0)</f>
        <v/>
      </c>
    </row>
    <row r="390" spans="1:19" s="3" customFormat="1" ht="14.5" customHeight="1">
      <c r="A390" s="24"/>
      <c r="B390" s="24"/>
      <c r="C390" s="360" t="s">
        <v>25</v>
      </c>
      <c r="D390" s="361" t="s">
        <v>811</v>
      </c>
      <c r="E390" s="362" t="s">
        <v>875</v>
      </c>
      <c r="F390" s="22" t="s">
        <v>886</v>
      </c>
      <c r="G390" s="210"/>
      <c r="H390" s="91"/>
      <c r="I390" s="98"/>
      <c r="J390" s="139"/>
      <c r="K390" s="140"/>
      <c r="L390" s="24" t="s">
        <v>391</v>
      </c>
      <c r="M390" s="248"/>
      <c r="N390" s="24" t="s">
        <v>102</v>
      </c>
      <c r="O390" s="136">
        <f t="shared" si="6"/>
        <v>0</v>
      </c>
      <c r="P390" s="91"/>
      <c r="Q390" s="91"/>
      <c r="R390" s="63" t="str">
        <f>_xlfn.XLOOKUP(C390&amp;D390&amp;E390&amp;F390,[1]报价模版!$X:$X,[1]报价模版!$Y:$Y,"",0)</f>
        <v/>
      </c>
    </row>
    <row r="391" spans="1:19" s="3" customFormat="1" ht="14.5" customHeight="1">
      <c r="A391" s="24"/>
      <c r="B391" s="24"/>
      <c r="C391" s="360" t="s">
        <v>25</v>
      </c>
      <c r="D391" s="361" t="s">
        <v>811</v>
      </c>
      <c r="E391" s="362" t="s">
        <v>875</v>
      </c>
      <c r="F391" s="22" t="s">
        <v>887</v>
      </c>
      <c r="G391" s="210"/>
      <c r="H391" s="91"/>
      <c r="I391" s="98"/>
      <c r="J391" s="139"/>
      <c r="K391" s="140"/>
      <c r="L391" s="24" t="s">
        <v>391</v>
      </c>
      <c r="M391" s="248"/>
      <c r="N391" s="24" t="s">
        <v>102</v>
      </c>
      <c r="O391" s="136">
        <f t="shared" si="6"/>
        <v>0</v>
      </c>
      <c r="P391" s="91"/>
      <c r="Q391" s="91"/>
      <c r="R391" s="63" t="str">
        <f>_xlfn.XLOOKUP(C391&amp;D391&amp;E391&amp;F391,[1]报价模版!$X:$X,[1]报价模版!$Y:$Y,"",0)</f>
        <v/>
      </c>
    </row>
    <row r="392" spans="1:19" s="3" customFormat="1" ht="14.5" customHeight="1">
      <c r="A392" s="24"/>
      <c r="B392" s="24"/>
      <c r="C392" s="360" t="s">
        <v>25</v>
      </c>
      <c r="D392" s="361" t="s">
        <v>811</v>
      </c>
      <c r="E392" s="362" t="s">
        <v>875</v>
      </c>
      <c r="F392" s="22" t="s">
        <v>888</v>
      </c>
      <c r="G392" s="210"/>
      <c r="H392" s="91"/>
      <c r="I392" s="98"/>
      <c r="J392" s="139"/>
      <c r="K392" s="140"/>
      <c r="L392" s="24" t="s">
        <v>391</v>
      </c>
      <c r="M392" s="248"/>
      <c r="N392" s="24" t="s">
        <v>102</v>
      </c>
      <c r="O392" s="136">
        <f t="shared" si="6"/>
        <v>0</v>
      </c>
      <c r="P392" s="91"/>
      <c r="Q392" s="91"/>
      <c r="R392" s="63" t="str">
        <f>_xlfn.XLOOKUP(C392&amp;D392&amp;E392&amp;F392,[1]报价模版!$X:$X,[1]报价模版!$Y:$Y,"",0)</f>
        <v/>
      </c>
    </row>
    <row r="393" spans="1:19" ht="14.5" customHeight="1">
      <c r="A393" s="18"/>
      <c r="B393" s="18"/>
      <c r="C393" s="19" t="s">
        <v>25</v>
      </c>
      <c r="D393" s="20" t="s">
        <v>811</v>
      </c>
      <c r="E393" s="21" t="s">
        <v>875</v>
      </c>
      <c r="F393" s="22" t="s">
        <v>889</v>
      </c>
      <c r="G393" s="210"/>
      <c r="H393" s="23"/>
      <c r="I393" s="43"/>
      <c r="J393" s="145"/>
      <c r="K393" s="146"/>
      <c r="L393" s="32" t="s">
        <v>391</v>
      </c>
      <c r="M393" s="256"/>
      <c r="N393" s="32" t="s">
        <v>102</v>
      </c>
      <c r="O393" s="136">
        <f t="shared" si="6"/>
        <v>0</v>
      </c>
      <c r="P393" s="23"/>
      <c r="Q393" s="23"/>
      <c r="R393" s="63" t="str">
        <f>_xlfn.XLOOKUP(C393&amp;D393&amp;E393&amp;F393,[1]报价模版!$X:$X,[1]报价模版!$Y:$Y,"",0)</f>
        <v/>
      </c>
    </row>
    <row r="394" spans="1:19" s="3" customFormat="1" ht="14.5" customHeight="1">
      <c r="A394" s="24"/>
      <c r="B394" s="24"/>
      <c r="C394" s="360" t="s">
        <v>25</v>
      </c>
      <c r="D394" s="361" t="s">
        <v>811</v>
      </c>
      <c r="E394" s="362" t="s">
        <v>890</v>
      </c>
      <c r="F394" s="22" t="s">
        <v>891</v>
      </c>
      <c r="G394" s="26"/>
      <c r="H394" s="91"/>
      <c r="I394" s="98"/>
      <c r="J394" s="139"/>
      <c r="K394" s="140"/>
      <c r="L394" s="24" t="s">
        <v>391</v>
      </c>
      <c r="M394" s="248"/>
      <c r="N394" s="24" t="s">
        <v>102</v>
      </c>
      <c r="O394" s="136">
        <f t="shared" si="6"/>
        <v>0</v>
      </c>
      <c r="P394" s="91"/>
      <c r="Q394" s="91"/>
      <c r="R394" s="63" t="str">
        <f>_xlfn.XLOOKUP(C394&amp;D394&amp;E394&amp;F394,[1]报价模版!$X:$X,[1]报价模版!$Y:$Y,"",0)</f>
        <v/>
      </c>
    </row>
    <row r="395" spans="1:19" s="3" customFormat="1" ht="14.5" customHeight="1">
      <c r="A395" s="24"/>
      <c r="B395" s="24"/>
      <c r="C395" s="360" t="s">
        <v>25</v>
      </c>
      <c r="D395" s="361" t="s">
        <v>811</v>
      </c>
      <c r="E395" s="362" t="s">
        <v>890</v>
      </c>
      <c r="F395" s="22" t="s">
        <v>892</v>
      </c>
      <c r="G395" s="26"/>
      <c r="H395" s="91"/>
      <c r="I395" s="98"/>
      <c r="J395" s="139"/>
      <c r="K395" s="140"/>
      <c r="L395" s="24" t="s">
        <v>391</v>
      </c>
      <c r="M395" s="248"/>
      <c r="N395" s="24" t="s">
        <v>102</v>
      </c>
      <c r="O395" s="136">
        <f t="shared" si="6"/>
        <v>0</v>
      </c>
      <c r="P395" s="91"/>
      <c r="Q395" s="91"/>
      <c r="R395" s="63" t="str">
        <f>_xlfn.XLOOKUP(C395&amp;D395&amp;E395&amp;F395,[1]报价模版!$X:$X,[1]报价模版!$Y:$Y,"",0)</f>
        <v/>
      </c>
    </row>
    <row r="396" spans="1:19" s="3" customFormat="1" ht="14.5" customHeight="1">
      <c r="A396" s="24"/>
      <c r="B396" s="24"/>
      <c r="C396" s="360" t="s">
        <v>25</v>
      </c>
      <c r="D396" s="361" t="s">
        <v>811</v>
      </c>
      <c r="E396" s="362" t="s">
        <v>890</v>
      </c>
      <c r="F396" s="22" t="s">
        <v>893</v>
      </c>
      <c r="G396" s="26"/>
      <c r="H396" s="91"/>
      <c r="I396" s="98"/>
      <c r="J396" s="137"/>
      <c r="K396" s="137"/>
      <c r="L396" s="24" t="s">
        <v>391</v>
      </c>
      <c r="M396" s="247"/>
      <c r="N396" s="24" t="s">
        <v>102</v>
      </c>
      <c r="O396" s="136">
        <f t="shared" si="6"/>
        <v>0</v>
      </c>
      <c r="P396" s="91"/>
      <c r="Q396" s="91"/>
      <c r="R396" s="85"/>
      <c r="S396" s="353"/>
    </row>
    <row r="397" spans="1:19" s="3" customFormat="1" ht="14.5" customHeight="1">
      <c r="A397" s="24"/>
      <c r="B397" s="24"/>
      <c r="C397" s="360" t="s">
        <v>25</v>
      </c>
      <c r="D397" s="361" t="s">
        <v>811</v>
      </c>
      <c r="E397" s="362" t="s">
        <v>890</v>
      </c>
      <c r="F397" s="22" t="s">
        <v>894</v>
      </c>
      <c r="G397" s="210"/>
      <c r="H397" s="91"/>
      <c r="I397" s="98"/>
      <c r="J397" s="137"/>
      <c r="K397" s="137"/>
      <c r="L397" s="24" t="s">
        <v>391</v>
      </c>
      <c r="M397" s="247"/>
      <c r="N397" s="24" t="s">
        <v>102</v>
      </c>
      <c r="O397" s="136">
        <f t="shared" si="6"/>
        <v>0</v>
      </c>
      <c r="P397" s="91"/>
      <c r="Q397" s="91"/>
      <c r="R397" s="85"/>
      <c r="S397" s="353"/>
    </row>
    <row r="398" spans="1:19" s="3" customFormat="1" ht="14.5" customHeight="1">
      <c r="A398" s="24"/>
      <c r="B398" s="24"/>
      <c r="C398" s="360" t="s">
        <v>25</v>
      </c>
      <c r="D398" s="361" t="s">
        <v>811</v>
      </c>
      <c r="E398" s="362" t="s">
        <v>890</v>
      </c>
      <c r="F398" s="22" t="s">
        <v>895</v>
      </c>
      <c r="G398" s="180"/>
      <c r="H398" s="91"/>
      <c r="I398" s="98"/>
      <c r="J398" s="139"/>
      <c r="K398" s="140"/>
      <c r="L398" s="24" t="s">
        <v>391</v>
      </c>
      <c r="M398" s="248"/>
      <c r="N398" s="24" t="s">
        <v>102</v>
      </c>
      <c r="O398" s="136">
        <f t="shared" si="6"/>
        <v>0</v>
      </c>
      <c r="P398" s="91"/>
      <c r="Q398" s="91"/>
      <c r="R398" s="63" t="str">
        <f>_xlfn.XLOOKUP(C398&amp;D398&amp;E398&amp;F398,[1]报价模版!$X:$X,[1]报价模版!$Y:$Y,"",0)</f>
        <v/>
      </c>
    </row>
    <row r="399" spans="1:19" s="130" customFormat="1" ht="14.5" customHeight="1">
      <c r="A399" s="148"/>
      <c r="B399" s="148"/>
      <c r="C399" s="208" t="s">
        <v>25</v>
      </c>
      <c r="D399" s="232" t="s">
        <v>811</v>
      </c>
      <c r="E399" s="149" t="s">
        <v>890</v>
      </c>
      <c r="F399" s="89" t="s">
        <v>896</v>
      </c>
      <c r="G399" s="89"/>
      <c r="H399" s="91"/>
      <c r="I399" s="154"/>
      <c r="J399" s="155"/>
      <c r="K399" s="137"/>
      <c r="L399" s="148" t="s">
        <v>391</v>
      </c>
      <c r="M399" s="247"/>
      <c r="N399" s="148" t="s">
        <v>102</v>
      </c>
      <c r="O399" s="136">
        <f t="shared" si="6"/>
        <v>0</v>
      </c>
      <c r="P399" s="91"/>
      <c r="Q399" s="91"/>
      <c r="R399" s="85"/>
      <c r="S399" s="353"/>
    </row>
    <row r="400" spans="1:19" s="131" customFormat="1" ht="14.5" customHeight="1">
      <c r="A400" s="160"/>
      <c r="B400" s="160"/>
      <c r="C400" s="360" t="s">
        <v>25</v>
      </c>
      <c r="D400" s="361" t="s">
        <v>811</v>
      </c>
      <c r="E400" s="362" t="s">
        <v>890</v>
      </c>
      <c r="F400" s="22" t="s">
        <v>897</v>
      </c>
      <c r="G400" s="22"/>
      <c r="H400" s="91"/>
      <c r="I400" s="161"/>
      <c r="J400" s="155"/>
      <c r="K400" s="137"/>
      <c r="L400" s="160" t="s">
        <v>391</v>
      </c>
      <c r="M400" s="247"/>
      <c r="N400" s="160" t="s">
        <v>102</v>
      </c>
      <c r="O400" s="136">
        <f t="shared" si="6"/>
        <v>0</v>
      </c>
      <c r="P400" s="91"/>
      <c r="Q400" s="91"/>
      <c r="R400" s="85"/>
      <c r="S400" s="353"/>
    </row>
    <row r="401" spans="1:19" s="130" customFormat="1" ht="14.5" customHeight="1">
      <c r="A401" s="148"/>
      <c r="B401" s="148"/>
      <c r="C401" s="208" t="s">
        <v>25</v>
      </c>
      <c r="D401" s="232" t="s">
        <v>811</v>
      </c>
      <c r="E401" s="149" t="s">
        <v>890</v>
      </c>
      <c r="F401" s="89" t="s">
        <v>898</v>
      </c>
      <c r="G401" s="89"/>
      <c r="H401" s="91"/>
      <c r="I401" s="154"/>
      <c r="J401" s="155"/>
      <c r="K401" s="137"/>
      <c r="L401" s="148" t="s">
        <v>391</v>
      </c>
      <c r="M401" s="247"/>
      <c r="N401" s="148" t="s">
        <v>102</v>
      </c>
      <c r="O401" s="136">
        <f t="shared" si="6"/>
        <v>0</v>
      </c>
      <c r="P401" s="91"/>
      <c r="Q401" s="91"/>
      <c r="R401" s="85"/>
      <c r="S401" s="353"/>
    </row>
    <row r="402" spans="1:19" s="131" customFormat="1" ht="14.5" customHeight="1">
      <c r="A402" s="160"/>
      <c r="B402" s="160"/>
      <c r="C402" s="360" t="s">
        <v>25</v>
      </c>
      <c r="D402" s="361" t="s">
        <v>811</v>
      </c>
      <c r="E402" s="362" t="s">
        <v>890</v>
      </c>
      <c r="F402" s="22" t="s">
        <v>899</v>
      </c>
      <c r="G402" s="31"/>
      <c r="H402" s="91"/>
      <c r="I402" s="161"/>
      <c r="J402" s="155"/>
      <c r="K402" s="137"/>
      <c r="L402" s="160" t="s">
        <v>391</v>
      </c>
      <c r="M402" s="247"/>
      <c r="N402" s="160" t="s">
        <v>102</v>
      </c>
      <c r="O402" s="136">
        <f t="shared" si="6"/>
        <v>0</v>
      </c>
      <c r="P402" s="91"/>
      <c r="Q402" s="91"/>
      <c r="R402" s="85"/>
      <c r="S402" s="353"/>
    </row>
    <row r="403" spans="1:19" s="131" customFormat="1" ht="14.5" customHeight="1">
      <c r="A403" s="160"/>
      <c r="B403" s="160"/>
      <c r="C403" s="360" t="s">
        <v>25</v>
      </c>
      <c r="D403" s="361" t="s">
        <v>811</v>
      </c>
      <c r="E403" s="362" t="s">
        <v>900</v>
      </c>
      <c r="F403" s="22" t="s">
        <v>901</v>
      </c>
      <c r="G403" s="31"/>
      <c r="H403" s="91"/>
      <c r="I403" s="161"/>
      <c r="J403" s="155"/>
      <c r="K403" s="137"/>
      <c r="L403" s="160" t="s">
        <v>391</v>
      </c>
      <c r="M403" s="247"/>
      <c r="N403" s="160" t="s">
        <v>102</v>
      </c>
      <c r="O403" s="136">
        <f t="shared" si="6"/>
        <v>0</v>
      </c>
      <c r="P403" s="91"/>
      <c r="Q403" s="91"/>
      <c r="R403" s="85"/>
      <c r="S403" s="353"/>
    </row>
    <row r="404" spans="1:19" s="131" customFormat="1" ht="14.5" customHeight="1">
      <c r="A404" s="160"/>
      <c r="B404" s="160"/>
      <c r="C404" s="360" t="s">
        <v>25</v>
      </c>
      <c r="D404" s="361" t="s">
        <v>811</v>
      </c>
      <c r="E404" s="362" t="s">
        <v>900</v>
      </c>
      <c r="F404" s="22" t="s">
        <v>902</v>
      </c>
      <c r="G404" s="31"/>
      <c r="H404" s="91"/>
      <c r="I404" s="161"/>
      <c r="J404" s="155"/>
      <c r="K404" s="137"/>
      <c r="L404" s="160" t="s">
        <v>391</v>
      </c>
      <c r="M404" s="247"/>
      <c r="N404" s="160" t="s">
        <v>102</v>
      </c>
      <c r="O404" s="136">
        <f t="shared" si="6"/>
        <v>0</v>
      </c>
      <c r="P404" s="91"/>
      <c r="Q404" s="91"/>
      <c r="R404" s="85"/>
      <c r="S404" s="353"/>
    </row>
    <row r="405" spans="1:19" ht="14.5" customHeight="1">
      <c r="A405" s="18"/>
      <c r="B405" s="18"/>
      <c r="C405" s="19" t="s">
        <v>25</v>
      </c>
      <c r="D405" s="20" t="s">
        <v>811</v>
      </c>
      <c r="E405" s="21" t="s">
        <v>900</v>
      </c>
      <c r="F405" s="22" t="s">
        <v>903</v>
      </c>
      <c r="G405" s="31"/>
      <c r="H405" s="91"/>
      <c r="I405" s="43"/>
      <c r="J405" s="134"/>
      <c r="K405" s="137"/>
      <c r="L405" s="32" t="s">
        <v>391</v>
      </c>
      <c r="M405" s="247"/>
      <c r="N405" s="32" t="s">
        <v>102</v>
      </c>
      <c r="O405" s="136">
        <f t="shared" si="6"/>
        <v>0</v>
      </c>
      <c r="P405" s="91"/>
      <c r="Q405" s="91"/>
      <c r="R405" s="85"/>
      <c r="S405" s="353"/>
    </row>
    <row r="406" spans="1:19" ht="14.5" customHeight="1">
      <c r="A406" s="18"/>
      <c r="B406" s="18"/>
      <c r="C406" s="19" t="s">
        <v>25</v>
      </c>
      <c r="D406" s="20" t="s">
        <v>811</v>
      </c>
      <c r="E406" s="21" t="s">
        <v>900</v>
      </c>
      <c r="F406" s="22" t="s">
        <v>904</v>
      </c>
      <c r="G406" s="31"/>
      <c r="H406" s="91"/>
      <c r="I406" s="43"/>
      <c r="J406" s="134"/>
      <c r="K406" s="137"/>
      <c r="L406" s="32" t="s">
        <v>391</v>
      </c>
      <c r="M406" s="247"/>
      <c r="N406" s="32" t="s">
        <v>102</v>
      </c>
      <c r="O406" s="136">
        <f t="shared" si="6"/>
        <v>0</v>
      </c>
      <c r="P406" s="91"/>
      <c r="Q406" s="91"/>
      <c r="R406" s="85"/>
      <c r="S406" s="353"/>
    </row>
    <row r="407" spans="1:19" s="130" customFormat="1" ht="14.5" customHeight="1">
      <c r="A407" s="148"/>
      <c r="B407" s="148"/>
      <c r="C407" s="208" t="s">
        <v>25</v>
      </c>
      <c r="D407" s="232" t="s">
        <v>811</v>
      </c>
      <c r="E407" s="149" t="s">
        <v>905</v>
      </c>
      <c r="F407" s="89" t="s">
        <v>906</v>
      </c>
      <c r="G407" s="89"/>
      <c r="H407" s="91"/>
      <c r="I407" s="154"/>
      <c r="J407" s="155"/>
      <c r="K407" s="137"/>
      <c r="L407" s="261" t="s">
        <v>391</v>
      </c>
      <c r="M407" s="247"/>
      <c r="N407" s="148" t="s">
        <v>102</v>
      </c>
      <c r="O407" s="136">
        <f t="shared" si="6"/>
        <v>0</v>
      </c>
      <c r="P407" s="91"/>
      <c r="Q407" s="91"/>
      <c r="R407" s="85"/>
      <c r="S407" s="353"/>
    </row>
    <row r="408" spans="1:19" s="3" customFormat="1" ht="14.5" customHeight="1">
      <c r="A408" s="24"/>
      <c r="B408" s="24"/>
      <c r="C408" s="360" t="s">
        <v>25</v>
      </c>
      <c r="D408" s="361" t="s">
        <v>811</v>
      </c>
      <c r="E408" s="362" t="s">
        <v>905</v>
      </c>
      <c r="F408" s="22" t="s">
        <v>907</v>
      </c>
      <c r="G408" s="28"/>
      <c r="H408" s="91"/>
      <c r="I408" s="98"/>
      <c r="J408" s="139"/>
      <c r="K408" s="140"/>
      <c r="L408" s="250" t="s">
        <v>391</v>
      </c>
      <c r="M408" s="248"/>
      <c r="N408" s="24" t="s">
        <v>102</v>
      </c>
      <c r="O408" s="136">
        <f t="shared" si="6"/>
        <v>0</v>
      </c>
      <c r="P408" s="91"/>
      <c r="Q408" s="91"/>
      <c r="R408" s="63" t="str">
        <f>_xlfn.XLOOKUP(C408&amp;D408&amp;E408&amp;F408,[1]报价模版!$X:$X,[1]报价模版!$Y:$Y,"",0)</f>
        <v/>
      </c>
    </row>
    <row r="409" spans="1:19" s="3" customFormat="1" ht="14.5" customHeight="1">
      <c r="A409" s="24"/>
      <c r="B409" s="24"/>
      <c r="C409" s="360" t="s">
        <v>25</v>
      </c>
      <c r="D409" s="361" t="s">
        <v>811</v>
      </c>
      <c r="E409" s="362" t="s">
        <v>905</v>
      </c>
      <c r="F409" s="22" t="s">
        <v>908</v>
      </c>
      <c r="G409" s="210"/>
      <c r="H409" s="91"/>
      <c r="I409" s="98"/>
      <c r="J409" s="137"/>
      <c r="K409" s="137"/>
      <c r="L409" s="24" t="s">
        <v>391</v>
      </c>
      <c r="M409" s="247"/>
      <c r="N409" s="24" t="s">
        <v>102</v>
      </c>
      <c r="O409" s="136">
        <f t="shared" si="6"/>
        <v>0</v>
      </c>
      <c r="P409" s="91"/>
      <c r="Q409" s="91"/>
      <c r="R409" s="85"/>
      <c r="S409" s="353"/>
    </row>
    <row r="410" spans="1:19" ht="14.5" customHeight="1">
      <c r="A410" s="18"/>
      <c r="B410" s="18"/>
      <c r="C410" s="19" t="s">
        <v>25</v>
      </c>
      <c r="D410" s="20" t="s">
        <v>811</v>
      </c>
      <c r="E410" s="21" t="s">
        <v>905</v>
      </c>
      <c r="F410" s="22" t="s">
        <v>909</v>
      </c>
      <c r="G410" s="210"/>
      <c r="H410" s="23"/>
      <c r="I410" s="43"/>
      <c r="J410" s="145"/>
      <c r="K410" s="146"/>
      <c r="L410" s="32" t="s">
        <v>391</v>
      </c>
      <c r="M410" s="256"/>
      <c r="N410" s="32" t="s">
        <v>102</v>
      </c>
      <c r="O410" s="136">
        <f t="shared" si="6"/>
        <v>0</v>
      </c>
      <c r="P410" s="23"/>
      <c r="Q410" s="23"/>
      <c r="R410" s="63" t="str">
        <f>_xlfn.XLOOKUP(C410&amp;D410&amp;E410&amp;F410,[1]报价模版!$X:$X,[1]报价模版!$Y:$Y,"",0)</f>
        <v/>
      </c>
    </row>
    <row r="411" spans="1:19" s="3" customFormat="1" ht="14.5" customHeight="1">
      <c r="A411" s="24"/>
      <c r="B411" s="24"/>
      <c r="C411" s="360" t="s">
        <v>25</v>
      </c>
      <c r="D411" s="361" t="s">
        <v>811</v>
      </c>
      <c r="E411" s="362" t="s">
        <v>905</v>
      </c>
      <c r="F411" s="22" t="s">
        <v>910</v>
      </c>
      <c r="G411" s="210"/>
      <c r="H411" s="91"/>
      <c r="I411" s="98"/>
      <c r="J411" s="137"/>
      <c r="K411" s="137"/>
      <c r="L411" s="24" t="s">
        <v>391</v>
      </c>
      <c r="M411" s="159"/>
      <c r="N411" s="262"/>
      <c r="O411" s="136">
        <f t="shared" si="6"/>
        <v>0</v>
      </c>
      <c r="P411" s="91"/>
      <c r="Q411" s="91"/>
      <c r="R411" s="85"/>
      <c r="S411" s="353"/>
    </row>
    <row r="412" spans="1:19" s="3" customFormat="1" ht="14.5" customHeight="1">
      <c r="A412" s="24"/>
      <c r="B412" s="24"/>
      <c r="C412" s="360" t="s">
        <v>25</v>
      </c>
      <c r="D412" s="361" t="s">
        <v>811</v>
      </c>
      <c r="E412" s="362" t="s">
        <v>905</v>
      </c>
      <c r="F412" s="22" t="s">
        <v>911</v>
      </c>
      <c r="G412" s="210"/>
      <c r="H412" s="91"/>
      <c r="I412" s="98"/>
      <c r="J412" s="137"/>
      <c r="K412" s="137"/>
      <c r="L412" s="24" t="s">
        <v>391</v>
      </c>
      <c r="M412" s="159"/>
      <c r="N412" s="262"/>
      <c r="O412" s="136">
        <f t="shared" si="6"/>
        <v>0</v>
      </c>
      <c r="P412" s="91"/>
      <c r="Q412" s="91"/>
      <c r="R412" s="85"/>
      <c r="S412" s="353"/>
    </row>
    <row r="413" spans="1:19" s="3" customFormat="1" ht="14.5" customHeight="1">
      <c r="A413" s="24"/>
      <c r="B413" s="24"/>
      <c r="C413" s="360" t="s">
        <v>25</v>
      </c>
      <c r="D413" s="361" t="s">
        <v>811</v>
      </c>
      <c r="E413" s="362" t="s">
        <v>905</v>
      </c>
      <c r="F413" s="22" t="s">
        <v>912</v>
      </c>
      <c r="G413" s="210"/>
      <c r="H413" s="91"/>
      <c r="I413" s="98"/>
      <c r="J413" s="139"/>
      <c r="K413" s="140"/>
      <c r="L413" s="24" t="s">
        <v>391</v>
      </c>
      <c r="M413" s="248"/>
      <c r="N413" s="24" t="s">
        <v>102</v>
      </c>
      <c r="O413" s="136">
        <f t="shared" si="6"/>
        <v>0</v>
      </c>
      <c r="P413" s="91"/>
      <c r="Q413" s="91"/>
      <c r="R413" s="63" t="str">
        <f>_xlfn.XLOOKUP(C413&amp;D413&amp;E413&amp;F413,[1]报价模版!$X:$X,[1]报价模版!$Y:$Y,"",0)</f>
        <v/>
      </c>
    </row>
    <row r="414" spans="1:19" s="3" customFormat="1" ht="14.5" customHeight="1">
      <c r="A414" s="24"/>
      <c r="B414" s="24"/>
      <c r="C414" s="360" t="s">
        <v>25</v>
      </c>
      <c r="D414" s="361" t="s">
        <v>811</v>
      </c>
      <c r="E414" s="362" t="s">
        <v>905</v>
      </c>
      <c r="F414" s="22" t="s">
        <v>913</v>
      </c>
      <c r="G414" s="210"/>
      <c r="H414" s="91"/>
      <c r="I414" s="98"/>
      <c r="J414" s="139"/>
      <c r="K414" s="140"/>
      <c r="L414" s="24" t="s">
        <v>391</v>
      </c>
      <c r="M414" s="248"/>
      <c r="N414" s="24" t="s">
        <v>102</v>
      </c>
      <c r="O414" s="136">
        <f t="shared" si="6"/>
        <v>0</v>
      </c>
      <c r="P414" s="91"/>
      <c r="Q414" s="91"/>
      <c r="R414" s="63" t="str">
        <f>_xlfn.XLOOKUP(C414&amp;D414&amp;E414&amp;F414,[1]报价模版!$X:$X,[1]报价模版!$Y:$Y,"",0)</f>
        <v/>
      </c>
    </row>
    <row r="415" spans="1:19" s="3" customFormat="1" ht="14.5" customHeight="1">
      <c r="A415" s="24"/>
      <c r="B415" s="24"/>
      <c r="C415" s="360" t="s">
        <v>25</v>
      </c>
      <c r="D415" s="361" t="s">
        <v>811</v>
      </c>
      <c r="E415" s="362" t="s">
        <v>905</v>
      </c>
      <c r="F415" s="22" t="s">
        <v>914</v>
      </c>
      <c r="G415" s="210"/>
      <c r="H415" s="91"/>
      <c r="I415" s="98"/>
      <c r="J415" s="137"/>
      <c r="K415" s="137"/>
      <c r="L415" s="24" t="s">
        <v>391</v>
      </c>
      <c r="M415" s="247"/>
      <c r="N415" s="24" t="s">
        <v>102</v>
      </c>
      <c r="O415" s="136">
        <f t="shared" si="6"/>
        <v>0</v>
      </c>
      <c r="P415" s="91"/>
      <c r="Q415" s="91"/>
      <c r="R415" s="85"/>
      <c r="S415" s="353"/>
    </row>
    <row r="416" spans="1:19" s="3" customFormat="1" ht="14.5" customHeight="1">
      <c r="A416" s="24"/>
      <c r="B416" s="24"/>
      <c r="C416" s="360" t="s">
        <v>25</v>
      </c>
      <c r="D416" s="361" t="s">
        <v>811</v>
      </c>
      <c r="E416" s="362" t="s">
        <v>905</v>
      </c>
      <c r="F416" s="22" t="s">
        <v>915</v>
      </c>
      <c r="G416" s="210"/>
      <c r="H416" s="91"/>
      <c r="I416" s="98"/>
      <c r="J416" s="137"/>
      <c r="K416" s="137"/>
      <c r="L416" s="24" t="s">
        <v>391</v>
      </c>
      <c r="M416" s="247"/>
      <c r="N416" s="24" t="s">
        <v>102</v>
      </c>
      <c r="O416" s="136">
        <f t="shared" si="6"/>
        <v>0</v>
      </c>
      <c r="P416" s="91"/>
      <c r="Q416" s="91"/>
      <c r="R416" s="85"/>
      <c r="S416" s="353"/>
    </row>
    <row r="417" spans="1:19" s="3" customFormat="1" ht="14.5" customHeight="1">
      <c r="A417" s="24"/>
      <c r="B417" s="24"/>
      <c r="C417" s="360" t="s">
        <v>25</v>
      </c>
      <c r="D417" s="361" t="s">
        <v>811</v>
      </c>
      <c r="E417" s="362" t="s">
        <v>905</v>
      </c>
      <c r="F417" s="22" t="s">
        <v>916</v>
      </c>
      <c r="G417" s="210"/>
      <c r="H417" s="91"/>
      <c r="I417" s="98"/>
      <c r="J417" s="137"/>
      <c r="K417" s="137"/>
      <c r="L417" s="24" t="s">
        <v>391</v>
      </c>
      <c r="M417" s="247"/>
      <c r="N417" s="24" t="s">
        <v>102</v>
      </c>
      <c r="O417" s="136">
        <f t="shared" si="6"/>
        <v>0</v>
      </c>
      <c r="P417" s="91"/>
      <c r="Q417" s="91"/>
      <c r="R417" s="85"/>
      <c r="S417" s="353"/>
    </row>
    <row r="418" spans="1:19" s="3" customFormat="1" ht="14.5" customHeight="1">
      <c r="A418" s="24"/>
      <c r="B418" s="24"/>
      <c r="C418" s="360" t="s">
        <v>25</v>
      </c>
      <c r="D418" s="361" t="s">
        <v>811</v>
      </c>
      <c r="E418" s="362" t="s">
        <v>905</v>
      </c>
      <c r="F418" s="22" t="s">
        <v>917</v>
      </c>
      <c r="G418" s="210"/>
      <c r="H418" s="91"/>
      <c r="I418" s="98"/>
      <c r="J418" s="139"/>
      <c r="K418" s="140"/>
      <c r="L418" s="24" t="s">
        <v>391</v>
      </c>
      <c r="M418" s="248"/>
      <c r="N418" s="24" t="s">
        <v>102</v>
      </c>
      <c r="O418" s="136">
        <f t="shared" si="6"/>
        <v>0</v>
      </c>
      <c r="P418" s="91"/>
      <c r="Q418" s="91"/>
      <c r="R418" s="63" t="str">
        <f>_xlfn.XLOOKUP(C418&amp;D418&amp;E418&amp;F418,[1]报价模版!$X:$X,[1]报价模版!$Y:$Y,"",0)</f>
        <v/>
      </c>
    </row>
    <row r="419" spans="1:19" s="3" customFormat="1" ht="14.5" customHeight="1">
      <c r="A419" s="24"/>
      <c r="B419" s="24"/>
      <c r="C419" s="360" t="s">
        <v>25</v>
      </c>
      <c r="D419" s="361" t="s">
        <v>811</v>
      </c>
      <c r="E419" s="362" t="s">
        <v>905</v>
      </c>
      <c r="F419" s="22" t="s">
        <v>918</v>
      </c>
      <c r="G419" s="210"/>
      <c r="H419" s="91"/>
      <c r="I419" s="98"/>
      <c r="J419" s="137"/>
      <c r="K419" s="137"/>
      <c r="L419" s="24" t="s">
        <v>391</v>
      </c>
      <c r="M419" s="247"/>
      <c r="N419" s="24" t="s">
        <v>102</v>
      </c>
      <c r="O419" s="136">
        <f t="shared" si="6"/>
        <v>0</v>
      </c>
      <c r="P419" s="91"/>
      <c r="Q419" s="91"/>
      <c r="R419" s="85"/>
      <c r="S419" s="353"/>
    </row>
    <row r="420" spans="1:19" s="3" customFormat="1" ht="14.5" customHeight="1">
      <c r="A420" s="24"/>
      <c r="B420" s="24"/>
      <c r="C420" s="360" t="s">
        <v>25</v>
      </c>
      <c r="D420" s="361" t="s">
        <v>811</v>
      </c>
      <c r="E420" s="362" t="s">
        <v>905</v>
      </c>
      <c r="F420" s="22" t="s">
        <v>919</v>
      </c>
      <c r="G420" s="210"/>
      <c r="H420" s="91"/>
      <c r="I420" s="98"/>
      <c r="J420" s="137"/>
      <c r="K420" s="137"/>
      <c r="L420" s="24" t="s">
        <v>391</v>
      </c>
      <c r="M420" s="247"/>
      <c r="N420" s="24" t="s">
        <v>102</v>
      </c>
      <c r="O420" s="136">
        <f t="shared" si="6"/>
        <v>0</v>
      </c>
      <c r="P420" s="91"/>
      <c r="Q420" s="91"/>
      <c r="R420" s="85"/>
      <c r="S420" s="353"/>
    </row>
    <row r="421" spans="1:19" ht="14.5" customHeight="1">
      <c r="A421" s="18"/>
      <c r="B421" s="18"/>
      <c r="C421" s="19" t="s">
        <v>25</v>
      </c>
      <c r="D421" s="20" t="s">
        <v>811</v>
      </c>
      <c r="E421" s="21" t="s">
        <v>905</v>
      </c>
      <c r="F421" s="22" t="s">
        <v>920</v>
      </c>
      <c r="G421" s="210"/>
      <c r="H421" s="23"/>
      <c r="I421" s="43"/>
      <c r="J421" s="145"/>
      <c r="K421" s="146"/>
      <c r="L421" s="32" t="s">
        <v>391</v>
      </c>
      <c r="M421" s="256"/>
      <c r="N421" s="32" t="s">
        <v>102</v>
      </c>
      <c r="O421" s="136">
        <f t="shared" si="6"/>
        <v>0</v>
      </c>
      <c r="P421" s="23"/>
      <c r="Q421" s="23"/>
      <c r="R421" s="63" t="str">
        <f>_xlfn.XLOOKUP(C421&amp;D421&amp;E421&amp;F421,[1]报价模版!$X:$X,[1]报价模版!$Y:$Y,"",0)</f>
        <v/>
      </c>
    </row>
    <row r="422" spans="1:19" ht="14.5" customHeight="1">
      <c r="A422" s="18"/>
      <c r="B422" s="18"/>
      <c r="C422" s="19" t="s">
        <v>25</v>
      </c>
      <c r="D422" s="20" t="s">
        <v>811</v>
      </c>
      <c r="E422" s="21" t="s">
        <v>905</v>
      </c>
      <c r="F422" s="371" t="s">
        <v>921</v>
      </c>
      <c r="G422" s="210"/>
      <c r="H422" s="23"/>
      <c r="I422" s="43"/>
      <c r="J422" s="145"/>
      <c r="K422" s="146"/>
      <c r="L422" s="32" t="s">
        <v>391</v>
      </c>
      <c r="M422" s="256"/>
      <c r="N422" s="32" t="s">
        <v>102</v>
      </c>
      <c r="O422" s="136">
        <f t="shared" si="6"/>
        <v>0</v>
      </c>
      <c r="P422" s="23"/>
      <c r="Q422" s="23"/>
      <c r="R422" s="63" t="str">
        <f>_xlfn.XLOOKUP(C422&amp;D422&amp;E422&amp;F422,[1]报价模版!$X:$X,[1]报价模版!$Y:$Y,"",0)</f>
        <v/>
      </c>
    </row>
    <row r="423" spans="1:19" s="3" customFormat="1" ht="14.5" customHeight="1">
      <c r="A423" s="24"/>
      <c r="B423" s="24"/>
      <c r="C423" s="360" t="s">
        <v>25</v>
      </c>
      <c r="D423" s="361" t="s">
        <v>811</v>
      </c>
      <c r="E423" s="362" t="s">
        <v>905</v>
      </c>
      <c r="F423" s="372" t="s">
        <v>922</v>
      </c>
      <c r="G423" s="210"/>
      <c r="H423" s="91"/>
      <c r="I423" s="98"/>
      <c r="J423" s="137"/>
      <c r="K423" s="137"/>
      <c r="L423" s="24" t="s">
        <v>391</v>
      </c>
      <c r="M423" s="247"/>
      <c r="N423" s="24" t="s">
        <v>102</v>
      </c>
      <c r="O423" s="136">
        <f t="shared" si="6"/>
        <v>0</v>
      </c>
      <c r="P423" s="91"/>
      <c r="Q423" s="91"/>
      <c r="R423" s="85"/>
      <c r="S423" s="353"/>
    </row>
    <row r="424" spans="1:19" s="3" customFormat="1" ht="14.5" customHeight="1">
      <c r="A424" s="24"/>
      <c r="B424" s="24"/>
      <c r="C424" s="360" t="s">
        <v>25</v>
      </c>
      <c r="D424" s="361" t="s">
        <v>923</v>
      </c>
      <c r="E424" s="362" t="s">
        <v>924</v>
      </c>
      <c r="F424" s="22" t="s">
        <v>925</v>
      </c>
      <c r="G424" s="210"/>
      <c r="H424" s="91"/>
      <c r="I424" s="98"/>
      <c r="J424" s="137"/>
      <c r="K424" s="137"/>
      <c r="L424" s="24" t="s">
        <v>391</v>
      </c>
      <c r="M424" s="247"/>
      <c r="N424" s="24" t="s">
        <v>102</v>
      </c>
      <c r="O424" s="136">
        <f t="shared" si="6"/>
        <v>0</v>
      </c>
      <c r="P424" s="91"/>
      <c r="Q424" s="91"/>
      <c r="R424" s="85"/>
      <c r="S424" s="353"/>
    </row>
    <row r="425" spans="1:19" s="3" customFormat="1" ht="14.5" customHeight="1">
      <c r="A425" s="24"/>
      <c r="B425" s="24"/>
      <c r="C425" s="360" t="s">
        <v>25</v>
      </c>
      <c r="D425" s="361" t="s">
        <v>923</v>
      </c>
      <c r="E425" s="362" t="s">
        <v>924</v>
      </c>
      <c r="F425" s="22" t="s">
        <v>926</v>
      </c>
      <c r="G425" s="210"/>
      <c r="H425" s="91"/>
      <c r="I425" s="98"/>
      <c r="J425" s="137"/>
      <c r="K425" s="137"/>
      <c r="L425" s="24" t="s">
        <v>391</v>
      </c>
      <c r="M425" s="247"/>
      <c r="N425" s="24" t="s">
        <v>102</v>
      </c>
      <c r="O425" s="136">
        <f t="shared" si="6"/>
        <v>0</v>
      </c>
      <c r="P425" s="91"/>
      <c r="Q425" s="91"/>
      <c r="R425" s="85"/>
      <c r="S425" s="353"/>
    </row>
    <row r="426" spans="1:19" s="3" customFormat="1" ht="14.5" customHeight="1">
      <c r="A426" s="24"/>
      <c r="B426" s="24"/>
      <c r="C426" s="360" t="s">
        <v>25</v>
      </c>
      <c r="D426" s="361" t="s">
        <v>923</v>
      </c>
      <c r="E426" s="362" t="s">
        <v>924</v>
      </c>
      <c r="F426" s="22" t="s">
        <v>927</v>
      </c>
      <c r="G426" s="210"/>
      <c r="H426" s="91"/>
      <c r="I426" s="98"/>
      <c r="J426" s="139"/>
      <c r="K426" s="140"/>
      <c r="L426" s="24" t="s">
        <v>391</v>
      </c>
      <c r="M426" s="248"/>
      <c r="N426" s="24" t="s">
        <v>102</v>
      </c>
      <c r="O426" s="136">
        <f t="shared" si="6"/>
        <v>0</v>
      </c>
      <c r="P426" s="91"/>
      <c r="Q426" s="91"/>
      <c r="R426" s="63" t="str">
        <f>_xlfn.XLOOKUP(C426&amp;D426&amp;E426&amp;F426,[1]报价模版!$X:$X,[1]报价模版!$Y:$Y,"",0)</f>
        <v/>
      </c>
    </row>
    <row r="427" spans="1:19" s="3" customFormat="1" ht="14.5" customHeight="1">
      <c r="A427" s="24"/>
      <c r="B427" s="24"/>
      <c r="C427" s="360" t="s">
        <v>25</v>
      </c>
      <c r="D427" s="361" t="s">
        <v>923</v>
      </c>
      <c r="E427" s="362" t="s">
        <v>924</v>
      </c>
      <c r="F427" s="22" t="s">
        <v>928</v>
      </c>
      <c r="G427" s="210"/>
      <c r="H427" s="91"/>
      <c r="I427" s="98"/>
      <c r="J427" s="139"/>
      <c r="K427" s="140"/>
      <c r="L427" s="24" t="s">
        <v>391</v>
      </c>
      <c r="M427" s="248"/>
      <c r="N427" s="24" t="s">
        <v>102</v>
      </c>
      <c r="O427" s="136">
        <f t="shared" si="6"/>
        <v>0</v>
      </c>
      <c r="P427" s="91"/>
      <c r="Q427" s="91"/>
      <c r="R427" s="63" t="str">
        <f>_xlfn.XLOOKUP(C427&amp;D427&amp;E427&amp;F427,[1]报价模版!$X:$X,[1]报价模版!$Y:$Y,"",0)</f>
        <v/>
      </c>
    </row>
    <row r="428" spans="1:19" s="3" customFormat="1" ht="14.5" customHeight="1">
      <c r="A428" s="24"/>
      <c r="B428" s="24"/>
      <c r="C428" s="360" t="s">
        <v>25</v>
      </c>
      <c r="D428" s="361" t="s">
        <v>923</v>
      </c>
      <c r="E428" s="362" t="s">
        <v>924</v>
      </c>
      <c r="F428" s="22" t="s">
        <v>929</v>
      </c>
      <c r="G428" s="210"/>
      <c r="H428" s="91"/>
      <c r="I428" s="98"/>
      <c r="J428" s="139"/>
      <c r="K428" s="140"/>
      <c r="L428" s="24" t="s">
        <v>391</v>
      </c>
      <c r="M428" s="248"/>
      <c r="N428" s="24" t="s">
        <v>102</v>
      </c>
      <c r="O428" s="136">
        <f t="shared" si="6"/>
        <v>0</v>
      </c>
      <c r="P428" s="91"/>
      <c r="Q428" s="91"/>
      <c r="R428" s="63" t="str">
        <f>_xlfn.XLOOKUP(C428&amp;D428&amp;E428&amp;F428,[1]报价模版!$X:$X,[1]报价模版!$Y:$Y,"",0)</f>
        <v/>
      </c>
    </row>
    <row r="429" spans="1:19" s="3" customFormat="1" ht="14.5" customHeight="1">
      <c r="A429" s="24"/>
      <c r="B429" s="24"/>
      <c r="C429" s="360" t="s">
        <v>25</v>
      </c>
      <c r="D429" s="361" t="s">
        <v>923</v>
      </c>
      <c r="E429" s="362" t="s">
        <v>924</v>
      </c>
      <c r="F429" s="22" t="s">
        <v>930</v>
      </c>
      <c r="G429" s="210"/>
      <c r="H429" s="91"/>
      <c r="I429" s="98"/>
      <c r="J429" s="139"/>
      <c r="K429" s="140"/>
      <c r="L429" s="24" t="s">
        <v>391</v>
      </c>
      <c r="M429" s="248"/>
      <c r="N429" s="24" t="s">
        <v>102</v>
      </c>
      <c r="O429" s="136">
        <f t="shared" si="6"/>
        <v>0</v>
      </c>
      <c r="P429" s="91"/>
      <c r="Q429" s="91"/>
      <c r="R429" s="63" t="str">
        <f>_xlfn.XLOOKUP(C429&amp;D429&amp;E429&amp;F429,[1]报价模版!$X:$X,[1]报价模版!$Y:$Y,"",0)</f>
        <v/>
      </c>
    </row>
    <row r="430" spans="1:19" s="3" customFormat="1" ht="14.5" customHeight="1">
      <c r="A430" s="24"/>
      <c r="B430" s="24"/>
      <c r="C430" s="360" t="s">
        <v>25</v>
      </c>
      <c r="D430" s="361" t="s">
        <v>923</v>
      </c>
      <c r="E430" s="362" t="s">
        <v>924</v>
      </c>
      <c r="F430" s="22" t="s">
        <v>931</v>
      </c>
      <c r="G430" s="210"/>
      <c r="H430" s="91"/>
      <c r="I430" s="98"/>
      <c r="J430" s="139"/>
      <c r="K430" s="140"/>
      <c r="L430" s="24" t="s">
        <v>391</v>
      </c>
      <c r="M430" s="248"/>
      <c r="N430" s="24" t="s">
        <v>102</v>
      </c>
      <c r="O430" s="136">
        <f t="shared" si="6"/>
        <v>0</v>
      </c>
      <c r="P430" s="91"/>
      <c r="Q430" s="91"/>
      <c r="R430" s="63" t="str">
        <f>_xlfn.XLOOKUP(C430&amp;D430&amp;E430&amp;F430,[1]报价模版!$X:$X,[1]报价模版!$Y:$Y,"",0)</f>
        <v/>
      </c>
    </row>
    <row r="431" spans="1:19" s="3" customFormat="1" ht="14.5" customHeight="1">
      <c r="A431" s="24"/>
      <c r="B431" s="24"/>
      <c r="C431" s="360" t="s">
        <v>25</v>
      </c>
      <c r="D431" s="361" t="s">
        <v>923</v>
      </c>
      <c r="E431" s="362" t="s">
        <v>924</v>
      </c>
      <c r="F431" s="22" t="s">
        <v>932</v>
      </c>
      <c r="G431" s="210"/>
      <c r="H431" s="91"/>
      <c r="I431" s="98"/>
      <c r="J431" s="139"/>
      <c r="K431" s="140"/>
      <c r="L431" s="24" t="s">
        <v>391</v>
      </c>
      <c r="M431" s="248"/>
      <c r="N431" s="24" t="s">
        <v>102</v>
      </c>
      <c r="O431" s="136">
        <f t="shared" si="6"/>
        <v>0</v>
      </c>
      <c r="P431" s="91"/>
      <c r="Q431" s="91"/>
      <c r="R431" s="63" t="str">
        <f>_xlfn.XLOOKUP(C431&amp;D431&amp;E431&amp;F431,[1]报价模版!$X:$X,[1]报价模版!$Y:$Y,"",0)</f>
        <v/>
      </c>
    </row>
    <row r="432" spans="1:19" s="3" customFormat="1" ht="14.5" customHeight="1">
      <c r="A432" s="24"/>
      <c r="B432" s="24"/>
      <c r="C432" s="360" t="s">
        <v>25</v>
      </c>
      <c r="D432" s="361" t="s">
        <v>923</v>
      </c>
      <c r="E432" s="362" t="s">
        <v>924</v>
      </c>
      <c r="F432" s="22" t="s">
        <v>933</v>
      </c>
      <c r="G432" s="210"/>
      <c r="H432" s="91"/>
      <c r="I432" s="98"/>
      <c r="J432" s="139"/>
      <c r="K432" s="140"/>
      <c r="L432" s="24" t="s">
        <v>391</v>
      </c>
      <c r="M432" s="248"/>
      <c r="N432" s="24" t="s">
        <v>102</v>
      </c>
      <c r="O432" s="136">
        <f t="shared" si="6"/>
        <v>0</v>
      </c>
      <c r="P432" s="91"/>
      <c r="Q432" s="91"/>
      <c r="R432" s="63" t="str">
        <f>_xlfn.XLOOKUP(C432&amp;D432&amp;E432&amp;F432,[1]报价模版!$X:$X,[1]报价模版!$Y:$Y,"",0)</f>
        <v/>
      </c>
    </row>
    <row r="433" spans="1:19" s="3" customFormat="1" ht="14.5" customHeight="1">
      <c r="A433" s="24"/>
      <c r="B433" s="24"/>
      <c r="C433" s="360" t="s">
        <v>25</v>
      </c>
      <c r="D433" s="361" t="s">
        <v>923</v>
      </c>
      <c r="E433" s="362" t="s">
        <v>924</v>
      </c>
      <c r="F433" s="22" t="s">
        <v>934</v>
      </c>
      <c r="G433" s="210"/>
      <c r="H433" s="91"/>
      <c r="I433" s="98"/>
      <c r="J433" s="139"/>
      <c r="K433" s="140"/>
      <c r="L433" s="24" t="s">
        <v>391</v>
      </c>
      <c r="M433" s="248"/>
      <c r="N433" s="24" t="s">
        <v>102</v>
      </c>
      <c r="O433" s="136">
        <f t="shared" si="6"/>
        <v>0</v>
      </c>
      <c r="P433" s="91"/>
      <c r="Q433" s="91"/>
      <c r="R433" s="63" t="str">
        <f>_xlfn.XLOOKUP(C433&amp;D433&amp;E433&amp;F433,[1]报价模版!$X:$X,[1]报价模版!$Y:$Y,"",0)</f>
        <v/>
      </c>
    </row>
    <row r="434" spans="1:19" s="3" customFormat="1" ht="14.5" customHeight="1">
      <c r="A434" s="24"/>
      <c r="B434" s="24"/>
      <c r="C434" s="360" t="s">
        <v>25</v>
      </c>
      <c r="D434" s="361" t="s">
        <v>923</v>
      </c>
      <c r="E434" s="362" t="s">
        <v>924</v>
      </c>
      <c r="F434" s="22" t="s">
        <v>935</v>
      </c>
      <c r="G434" s="210"/>
      <c r="H434" s="91"/>
      <c r="I434" s="98"/>
      <c r="J434" s="139"/>
      <c r="K434" s="140"/>
      <c r="L434" s="24" t="s">
        <v>391</v>
      </c>
      <c r="M434" s="248"/>
      <c r="N434" s="24" t="s">
        <v>102</v>
      </c>
      <c r="O434" s="136">
        <f t="shared" si="6"/>
        <v>0</v>
      </c>
      <c r="P434" s="91"/>
      <c r="Q434" s="91"/>
      <c r="R434" s="63" t="str">
        <f>_xlfn.XLOOKUP(C434&amp;D434&amp;E434&amp;F434,[1]报价模版!$X:$X,[1]报价模版!$Y:$Y,"",0)</f>
        <v/>
      </c>
    </row>
    <row r="435" spans="1:19" s="3" customFormat="1" ht="14.5" customHeight="1">
      <c r="A435" s="24"/>
      <c r="B435" s="24"/>
      <c r="C435" s="360" t="s">
        <v>25</v>
      </c>
      <c r="D435" s="361" t="s">
        <v>936</v>
      </c>
      <c r="E435" s="362" t="s">
        <v>937</v>
      </c>
      <c r="F435" s="22" t="s">
        <v>938</v>
      </c>
      <c r="G435" s="210"/>
      <c r="H435" s="91"/>
      <c r="I435" s="98"/>
      <c r="J435" s="139"/>
      <c r="K435" s="140"/>
      <c r="L435" s="24" t="s">
        <v>391</v>
      </c>
      <c r="M435" s="248"/>
      <c r="N435" s="24" t="s">
        <v>102</v>
      </c>
      <c r="O435" s="136">
        <f t="shared" si="6"/>
        <v>0</v>
      </c>
      <c r="P435" s="91"/>
      <c r="Q435" s="91"/>
      <c r="R435" s="63" t="str">
        <f>_xlfn.XLOOKUP(C435&amp;D435&amp;E435&amp;F435,[1]报价模版!$X:$X,[1]报价模版!$Y:$Y,"",0)</f>
        <v/>
      </c>
    </row>
    <row r="436" spans="1:19" s="3" customFormat="1" ht="14.5" customHeight="1">
      <c r="A436" s="24"/>
      <c r="B436" s="24"/>
      <c r="C436" s="360" t="s">
        <v>25</v>
      </c>
      <c r="D436" s="361" t="s">
        <v>936</v>
      </c>
      <c r="E436" s="362" t="s">
        <v>937</v>
      </c>
      <c r="F436" s="22" t="s">
        <v>939</v>
      </c>
      <c r="G436" s="210"/>
      <c r="H436" s="91"/>
      <c r="I436" s="98"/>
      <c r="J436" s="139"/>
      <c r="K436" s="140"/>
      <c r="L436" s="24" t="s">
        <v>281</v>
      </c>
      <c r="M436" s="248"/>
      <c r="N436" s="24" t="s">
        <v>102</v>
      </c>
      <c r="O436" s="136">
        <f t="shared" si="6"/>
        <v>0</v>
      </c>
      <c r="P436" s="91"/>
      <c r="Q436" s="91"/>
      <c r="R436" s="63" t="str">
        <f>_xlfn.XLOOKUP(C436&amp;D436&amp;E436&amp;F436,[1]报价模版!$X:$X,[1]报价模版!$Y:$Y,"",0)</f>
        <v/>
      </c>
    </row>
    <row r="437" spans="1:19" s="3" customFormat="1" ht="14.5" customHeight="1">
      <c r="A437" s="24"/>
      <c r="B437" s="24"/>
      <c r="C437" s="360" t="s">
        <v>25</v>
      </c>
      <c r="D437" s="361" t="s">
        <v>936</v>
      </c>
      <c r="E437" s="362" t="s">
        <v>937</v>
      </c>
      <c r="F437" s="22" t="s">
        <v>940</v>
      </c>
      <c r="G437" s="210"/>
      <c r="H437" s="91"/>
      <c r="I437" s="98"/>
      <c r="J437" s="137"/>
      <c r="K437" s="137"/>
      <c r="L437" s="24" t="s">
        <v>281</v>
      </c>
      <c r="M437" s="247"/>
      <c r="N437" s="24" t="s">
        <v>102</v>
      </c>
      <c r="O437" s="136">
        <f t="shared" si="6"/>
        <v>0</v>
      </c>
      <c r="P437" s="91"/>
      <c r="Q437" s="91"/>
      <c r="R437" s="85"/>
      <c r="S437" s="353"/>
    </row>
    <row r="438" spans="1:19" s="3" customFormat="1" ht="14.5" customHeight="1">
      <c r="A438" s="24"/>
      <c r="B438" s="24"/>
      <c r="C438" s="360" t="s">
        <v>25</v>
      </c>
      <c r="D438" s="361" t="s">
        <v>936</v>
      </c>
      <c r="E438" s="362" t="s">
        <v>937</v>
      </c>
      <c r="F438" s="22" t="s">
        <v>941</v>
      </c>
      <c r="G438" s="210"/>
      <c r="H438" s="91"/>
      <c r="I438" s="98"/>
      <c r="J438" s="139"/>
      <c r="K438" s="140"/>
      <c r="L438" s="24" t="s">
        <v>281</v>
      </c>
      <c r="M438" s="248"/>
      <c r="N438" s="24" t="s">
        <v>102</v>
      </c>
      <c r="O438" s="136">
        <f t="shared" si="6"/>
        <v>0</v>
      </c>
      <c r="P438" s="91"/>
      <c r="Q438" s="91"/>
      <c r="R438" s="63" t="str">
        <f>_xlfn.XLOOKUP(C438&amp;D438&amp;E438&amp;F438,[1]报价模版!$X:$X,[1]报价模版!$Y:$Y,"",0)</f>
        <v/>
      </c>
    </row>
    <row r="439" spans="1:19" s="3" customFormat="1" ht="14.5" customHeight="1">
      <c r="A439" s="24"/>
      <c r="B439" s="24"/>
      <c r="C439" s="360" t="s">
        <v>25</v>
      </c>
      <c r="D439" s="361" t="s">
        <v>936</v>
      </c>
      <c r="E439" s="362" t="s">
        <v>278</v>
      </c>
      <c r="F439" s="22" t="s">
        <v>942</v>
      </c>
      <c r="G439" s="210"/>
      <c r="H439" s="91"/>
      <c r="I439" s="98"/>
      <c r="J439" s="137"/>
      <c r="K439" s="137"/>
      <c r="L439" s="24" t="s">
        <v>124</v>
      </c>
      <c r="M439" s="159"/>
      <c r="N439" s="262"/>
      <c r="O439" s="136">
        <f t="shared" si="6"/>
        <v>0</v>
      </c>
      <c r="P439" s="91"/>
      <c r="Q439" s="91"/>
      <c r="R439" s="85"/>
      <c r="S439" s="353"/>
    </row>
    <row r="440" spans="1:19" s="3" customFormat="1" ht="14.5" customHeight="1">
      <c r="A440" s="24"/>
      <c r="B440" s="24"/>
      <c r="C440" s="360" t="s">
        <v>25</v>
      </c>
      <c r="D440" s="361" t="s">
        <v>936</v>
      </c>
      <c r="E440" s="362" t="s">
        <v>278</v>
      </c>
      <c r="F440" s="22" t="s">
        <v>943</v>
      </c>
      <c r="G440" s="210"/>
      <c r="H440" s="91"/>
      <c r="I440" s="98"/>
      <c r="J440" s="137"/>
      <c r="K440" s="137"/>
      <c r="L440" s="24" t="s">
        <v>124</v>
      </c>
      <c r="M440" s="159"/>
      <c r="N440" s="262"/>
      <c r="O440" s="136">
        <f t="shared" si="6"/>
        <v>0</v>
      </c>
      <c r="P440" s="91"/>
      <c r="Q440" s="91"/>
      <c r="R440" s="85"/>
      <c r="S440" s="353"/>
    </row>
    <row r="441" spans="1:19" s="3" customFormat="1" ht="14.5" customHeight="1">
      <c r="A441" s="24"/>
      <c r="B441" s="24"/>
      <c r="C441" s="360" t="s">
        <v>25</v>
      </c>
      <c r="D441" s="361" t="s">
        <v>936</v>
      </c>
      <c r="E441" s="362" t="s">
        <v>278</v>
      </c>
      <c r="F441" s="22" t="s">
        <v>944</v>
      </c>
      <c r="G441" s="210"/>
      <c r="H441" s="91"/>
      <c r="I441" s="98"/>
      <c r="J441" s="137"/>
      <c r="K441" s="137"/>
      <c r="L441" s="24" t="s">
        <v>124</v>
      </c>
      <c r="M441" s="159"/>
      <c r="N441" s="262"/>
      <c r="O441" s="136">
        <f t="shared" si="6"/>
        <v>0</v>
      </c>
      <c r="P441" s="91"/>
      <c r="Q441" s="91"/>
      <c r="R441" s="85"/>
      <c r="S441" s="353"/>
    </row>
    <row r="442" spans="1:19" s="3" customFormat="1" ht="14.5" customHeight="1">
      <c r="A442" s="24"/>
      <c r="B442" s="24"/>
      <c r="C442" s="360" t="s">
        <v>25</v>
      </c>
      <c r="D442" s="361" t="s">
        <v>936</v>
      </c>
      <c r="E442" s="362" t="s">
        <v>278</v>
      </c>
      <c r="F442" s="22" t="s">
        <v>945</v>
      </c>
      <c r="G442" s="210"/>
      <c r="H442" s="91"/>
      <c r="I442" s="98"/>
      <c r="J442" s="137"/>
      <c r="K442" s="137"/>
      <c r="L442" s="24" t="s">
        <v>124</v>
      </c>
      <c r="M442" s="159"/>
      <c r="N442" s="262"/>
      <c r="O442" s="136">
        <f t="shared" si="6"/>
        <v>0</v>
      </c>
      <c r="P442" s="91"/>
      <c r="Q442" s="91"/>
      <c r="R442" s="85"/>
      <c r="S442" s="353"/>
    </row>
    <row r="443" spans="1:19" s="3" customFormat="1" ht="14.5" customHeight="1">
      <c r="A443" s="24"/>
      <c r="B443" s="24"/>
      <c r="C443" s="360" t="s">
        <v>25</v>
      </c>
      <c r="D443" s="361" t="s">
        <v>936</v>
      </c>
      <c r="E443" s="362" t="s">
        <v>278</v>
      </c>
      <c r="F443" s="22" t="s">
        <v>946</v>
      </c>
      <c r="G443" s="210"/>
      <c r="H443" s="91"/>
      <c r="I443" s="98"/>
      <c r="J443" s="137"/>
      <c r="K443" s="137"/>
      <c r="L443" s="24" t="s">
        <v>124</v>
      </c>
      <c r="M443" s="159"/>
      <c r="N443" s="262"/>
      <c r="O443" s="136">
        <f t="shared" si="6"/>
        <v>0</v>
      </c>
      <c r="P443" s="91"/>
      <c r="Q443" s="91"/>
      <c r="R443" s="85"/>
      <c r="S443" s="353"/>
    </row>
    <row r="444" spans="1:19" s="3" customFormat="1" ht="14.5" customHeight="1">
      <c r="A444" s="24"/>
      <c r="B444" s="24"/>
      <c r="C444" s="360" t="s">
        <v>25</v>
      </c>
      <c r="D444" s="361" t="s">
        <v>936</v>
      </c>
      <c r="E444" s="362" t="s">
        <v>278</v>
      </c>
      <c r="F444" s="22" t="s">
        <v>947</v>
      </c>
      <c r="G444" s="210"/>
      <c r="H444" s="91"/>
      <c r="I444" s="98"/>
      <c r="J444" s="139"/>
      <c r="K444" s="140"/>
      <c r="L444" s="24" t="s">
        <v>124</v>
      </c>
      <c r="M444" s="263"/>
      <c r="N444" s="262"/>
      <c r="O444" s="136">
        <f t="shared" si="6"/>
        <v>0</v>
      </c>
      <c r="P444" s="91"/>
      <c r="Q444" s="91"/>
      <c r="R444" s="63" t="str">
        <f>_xlfn.XLOOKUP(C444&amp;D444&amp;E444&amp;F444,[1]报价模版!$X:$X,[1]报价模版!$Y:$Y,"",0)</f>
        <v/>
      </c>
    </row>
    <row r="445" spans="1:19" s="3" customFormat="1" ht="14.5" customHeight="1">
      <c r="A445" s="24"/>
      <c r="B445" s="24"/>
      <c r="C445" s="360" t="s">
        <v>25</v>
      </c>
      <c r="D445" s="361" t="s">
        <v>936</v>
      </c>
      <c r="E445" s="362" t="s">
        <v>278</v>
      </c>
      <c r="F445" s="22" t="s">
        <v>948</v>
      </c>
      <c r="G445" s="210"/>
      <c r="H445" s="91"/>
      <c r="I445" s="98"/>
      <c r="J445" s="139"/>
      <c r="K445" s="140"/>
      <c r="L445" s="24" t="s">
        <v>124</v>
      </c>
      <c r="M445" s="263"/>
      <c r="N445" s="262"/>
      <c r="O445" s="136">
        <f t="shared" si="6"/>
        <v>0</v>
      </c>
      <c r="P445" s="91"/>
      <c r="Q445" s="91"/>
      <c r="R445" s="63" t="str">
        <f>_xlfn.XLOOKUP(C445&amp;D445&amp;E445&amp;F445,[1]报价模版!$X:$X,[1]报价模版!$Y:$Y,"",0)</f>
        <v/>
      </c>
    </row>
    <row r="446" spans="1:19" s="3" customFormat="1" ht="14.5" customHeight="1">
      <c r="A446" s="24"/>
      <c r="B446" s="24"/>
      <c r="C446" s="360" t="s">
        <v>25</v>
      </c>
      <c r="D446" s="361" t="s">
        <v>936</v>
      </c>
      <c r="E446" s="362" t="s">
        <v>278</v>
      </c>
      <c r="F446" s="22" t="s">
        <v>949</v>
      </c>
      <c r="G446" s="210"/>
      <c r="H446" s="91"/>
      <c r="I446" s="98"/>
      <c r="J446" s="139"/>
      <c r="K446" s="140"/>
      <c r="L446" s="24" t="s">
        <v>124</v>
      </c>
      <c r="M446" s="263"/>
      <c r="N446" s="262"/>
      <c r="O446" s="136">
        <f t="shared" si="6"/>
        <v>0</v>
      </c>
      <c r="P446" s="91"/>
      <c r="Q446" s="91"/>
      <c r="R446" s="63" t="str">
        <f>_xlfn.XLOOKUP(C446&amp;D446&amp;E446&amp;F446,[1]报价模版!$X:$X,[1]报价模版!$Y:$Y,"",0)</f>
        <v/>
      </c>
    </row>
    <row r="447" spans="1:19" s="3" customFormat="1" ht="14.5" customHeight="1">
      <c r="A447" s="24"/>
      <c r="B447" s="24"/>
      <c r="C447" s="360" t="s">
        <v>25</v>
      </c>
      <c r="D447" s="361" t="s">
        <v>936</v>
      </c>
      <c r="E447" s="362" t="s">
        <v>278</v>
      </c>
      <c r="F447" s="22" t="s">
        <v>950</v>
      </c>
      <c r="G447" s="210"/>
      <c r="H447" s="91"/>
      <c r="I447" s="98"/>
      <c r="J447" s="139"/>
      <c r="K447" s="140"/>
      <c r="L447" s="24" t="s">
        <v>124</v>
      </c>
      <c r="M447" s="263"/>
      <c r="N447" s="262"/>
      <c r="O447" s="136">
        <f t="shared" si="6"/>
        <v>0</v>
      </c>
      <c r="P447" s="91"/>
      <c r="Q447" s="91"/>
      <c r="R447" s="63" t="str">
        <f>_xlfn.XLOOKUP(C447&amp;D447&amp;E447&amp;F447,[1]报价模版!$X:$X,[1]报价模版!$Y:$Y,"",0)</f>
        <v/>
      </c>
    </row>
    <row r="448" spans="1:19" s="3" customFormat="1" ht="14.5" customHeight="1">
      <c r="A448" s="24"/>
      <c r="B448" s="24"/>
      <c r="C448" s="360" t="s">
        <v>25</v>
      </c>
      <c r="D448" s="361" t="s">
        <v>936</v>
      </c>
      <c r="E448" s="362" t="s">
        <v>278</v>
      </c>
      <c r="F448" s="22" t="s">
        <v>951</v>
      </c>
      <c r="G448" s="210"/>
      <c r="H448" s="91"/>
      <c r="I448" s="98"/>
      <c r="J448" s="139"/>
      <c r="K448" s="140"/>
      <c r="L448" s="24" t="s">
        <v>124</v>
      </c>
      <c r="M448" s="263"/>
      <c r="N448" s="262"/>
      <c r="O448" s="136">
        <f t="shared" si="6"/>
        <v>0</v>
      </c>
      <c r="P448" s="91"/>
      <c r="Q448" s="91"/>
      <c r="R448" s="63" t="str">
        <f>_xlfn.XLOOKUP(C448&amp;D448&amp;E448&amp;F448,[1]报价模版!$X:$X,[1]报价模版!$Y:$Y,"",0)</f>
        <v/>
      </c>
    </row>
    <row r="449" spans="1:19" s="3" customFormat="1" ht="14.5" customHeight="1">
      <c r="A449" s="24"/>
      <c r="B449" s="24"/>
      <c r="C449" s="360" t="s">
        <v>25</v>
      </c>
      <c r="D449" s="361" t="s">
        <v>936</v>
      </c>
      <c r="E449" s="362" t="s">
        <v>278</v>
      </c>
      <c r="F449" s="22" t="s">
        <v>952</v>
      </c>
      <c r="G449" s="210"/>
      <c r="H449" s="91"/>
      <c r="I449" s="98"/>
      <c r="J449" s="139"/>
      <c r="K449" s="140"/>
      <c r="L449" s="24" t="s">
        <v>124</v>
      </c>
      <c r="M449" s="263"/>
      <c r="N449" s="262"/>
      <c r="O449" s="136">
        <f t="shared" si="6"/>
        <v>0</v>
      </c>
      <c r="P449" s="91"/>
      <c r="Q449" s="91"/>
      <c r="R449" s="63" t="str">
        <f>_xlfn.XLOOKUP(C449&amp;D449&amp;E449&amp;F449,[1]报价模版!$X:$X,[1]报价模版!$Y:$Y,"",0)</f>
        <v/>
      </c>
    </row>
    <row r="450" spans="1:19" s="3" customFormat="1" ht="14.5" customHeight="1">
      <c r="A450" s="24"/>
      <c r="B450" s="24"/>
      <c r="C450" s="360" t="s">
        <v>25</v>
      </c>
      <c r="D450" s="361" t="s">
        <v>936</v>
      </c>
      <c r="E450" s="362" t="s">
        <v>278</v>
      </c>
      <c r="F450" s="22" t="s">
        <v>953</v>
      </c>
      <c r="G450" s="210"/>
      <c r="H450" s="91"/>
      <c r="I450" s="98"/>
      <c r="J450" s="139"/>
      <c r="K450" s="140"/>
      <c r="L450" s="24" t="s">
        <v>124</v>
      </c>
      <c r="M450" s="263"/>
      <c r="N450" s="262"/>
      <c r="O450" s="136">
        <f t="shared" si="6"/>
        <v>0</v>
      </c>
      <c r="P450" s="91"/>
      <c r="Q450" s="91"/>
      <c r="R450" s="63" t="str">
        <f>_xlfn.XLOOKUP(C450&amp;D450&amp;E450&amp;F450,[1]报价模版!$X:$X,[1]报价模版!$Y:$Y,"",0)</f>
        <v/>
      </c>
    </row>
    <row r="451" spans="1:19" s="3" customFormat="1" ht="14.5" customHeight="1">
      <c r="A451" s="24"/>
      <c r="B451" s="24"/>
      <c r="C451" s="360" t="s">
        <v>25</v>
      </c>
      <c r="D451" s="361" t="s">
        <v>936</v>
      </c>
      <c r="E451" s="362" t="s">
        <v>278</v>
      </c>
      <c r="F451" s="22" t="s">
        <v>954</v>
      </c>
      <c r="G451" s="210"/>
      <c r="H451" s="91"/>
      <c r="I451" s="98"/>
      <c r="J451" s="139"/>
      <c r="K451" s="140"/>
      <c r="L451" s="24" t="s">
        <v>124</v>
      </c>
      <c r="M451" s="263"/>
      <c r="N451" s="262"/>
      <c r="O451" s="136">
        <f t="shared" si="6"/>
        <v>0</v>
      </c>
      <c r="P451" s="91"/>
      <c r="Q451" s="91"/>
      <c r="R451" s="63" t="str">
        <f>_xlfn.XLOOKUP(C451&amp;D451&amp;E451&amp;F451,[1]报价模版!$X:$X,[1]报价模版!$Y:$Y,"",0)</f>
        <v/>
      </c>
    </row>
    <row r="452" spans="1:19" s="3" customFormat="1" ht="14.5" customHeight="1">
      <c r="A452" s="24"/>
      <c r="B452" s="24"/>
      <c r="C452" s="360" t="s">
        <v>25</v>
      </c>
      <c r="D452" s="361" t="s">
        <v>936</v>
      </c>
      <c r="E452" s="362" t="s">
        <v>278</v>
      </c>
      <c r="F452" s="22" t="s">
        <v>955</v>
      </c>
      <c r="G452" s="210"/>
      <c r="H452" s="91"/>
      <c r="I452" s="98"/>
      <c r="J452" s="139"/>
      <c r="K452" s="140"/>
      <c r="L452" s="24" t="s">
        <v>124</v>
      </c>
      <c r="M452" s="263"/>
      <c r="N452" s="262"/>
      <c r="O452" s="136">
        <f t="shared" ref="O452:O512" si="7">IF(M452=0,K452*J452,M452*K452*J452)</f>
        <v>0</v>
      </c>
      <c r="P452" s="91"/>
      <c r="Q452" s="91"/>
      <c r="R452" s="63" t="str">
        <f>_xlfn.XLOOKUP(C452&amp;D452&amp;E452&amp;F452,[1]报价模版!$X:$X,[1]报价模版!$Y:$Y,"",0)</f>
        <v/>
      </c>
    </row>
    <row r="453" spans="1:19" s="3" customFormat="1" ht="14.5" customHeight="1">
      <c r="A453" s="24"/>
      <c r="B453" s="24"/>
      <c r="C453" s="360" t="s">
        <v>25</v>
      </c>
      <c r="D453" s="361" t="s">
        <v>936</v>
      </c>
      <c r="E453" s="362" t="s">
        <v>278</v>
      </c>
      <c r="F453" s="22" t="s">
        <v>956</v>
      </c>
      <c r="G453" s="210"/>
      <c r="H453" s="91"/>
      <c r="I453" s="98"/>
      <c r="J453" s="139"/>
      <c r="K453" s="140"/>
      <c r="L453" s="24" t="s">
        <v>124</v>
      </c>
      <c r="M453" s="263"/>
      <c r="N453" s="262"/>
      <c r="O453" s="136">
        <f t="shared" si="7"/>
        <v>0</v>
      </c>
      <c r="P453" s="91"/>
      <c r="Q453" s="91"/>
      <c r="R453" s="63" t="str">
        <f>_xlfn.XLOOKUP(C453&amp;D453&amp;E453&amp;F453,[1]报价模版!$X:$X,[1]报价模版!$Y:$Y,"",0)</f>
        <v/>
      </c>
    </row>
    <row r="454" spans="1:19" s="3" customFormat="1" ht="14.5" customHeight="1">
      <c r="A454" s="24"/>
      <c r="B454" s="24"/>
      <c r="C454" s="360" t="s">
        <v>25</v>
      </c>
      <c r="D454" s="361" t="s">
        <v>936</v>
      </c>
      <c r="E454" s="362" t="s">
        <v>278</v>
      </c>
      <c r="F454" s="22" t="s">
        <v>957</v>
      </c>
      <c r="G454" s="210"/>
      <c r="H454" s="91"/>
      <c r="I454" s="98"/>
      <c r="J454" s="137"/>
      <c r="K454" s="137"/>
      <c r="L454" s="24" t="s">
        <v>958</v>
      </c>
      <c r="M454" s="159"/>
      <c r="N454" s="262"/>
      <c r="O454" s="136">
        <f t="shared" si="7"/>
        <v>0</v>
      </c>
      <c r="P454" s="91"/>
      <c r="Q454" s="91"/>
      <c r="R454" s="85"/>
      <c r="S454" s="353"/>
    </row>
    <row r="455" spans="1:19" s="3" customFormat="1" ht="14.5" customHeight="1">
      <c r="A455" s="24"/>
      <c r="B455" s="24"/>
      <c r="C455" s="360" t="s">
        <v>25</v>
      </c>
      <c r="D455" s="361" t="s">
        <v>936</v>
      </c>
      <c r="E455" s="362" t="s">
        <v>278</v>
      </c>
      <c r="F455" s="22" t="s">
        <v>959</v>
      </c>
      <c r="G455" s="210"/>
      <c r="H455" s="91"/>
      <c r="I455" s="98"/>
      <c r="J455" s="139"/>
      <c r="K455" s="140"/>
      <c r="L455" s="24" t="s">
        <v>124</v>
      </c>
      <c r="M455" s="263"/>
      <c r="N455" s="262"/>
      <c r="O455" s="136">
        <f t="shared" si="7"/>
        <v>0</v>
      </c>
      <c r="P455" s="91"/>
      <c r="Q455" s="91"/>
      <c r="R455" s="63" t="str">
        <f>_xlfn.XLOOKUP(C455&amp;D455&amp;E455&amp;F455,[1]报价模版!$X:$X,[1]报价模版!$Y:$Y,"",0)</f>
        <v/>
      </c>
    </row>
    <row r="456" spans="1:19" s="3" customFormat="1" ht="14.5" customHeight="1">
      <c r="A456" s="24"/>
      <c r="B456" s="24"/>
      <c r="C456" s="360" t="s">
        <v>25</v>
      </c>
      <c r="D456" s="361" t="s">
        <v>936</v>
      </c>
      <c r="E456" s="362" t="s">
        <v>278</v>
      </c>
      <c r="F456" s="22" t="s">
        <v>960</v>
      </c>
      <c r="G456" s="210"/>
      <c r="H456" s="91"/>
      <c r="I456" s="98"/>
      <c r="J456" s="139"/>
      <c r="K456" s="140"/>
      <c r="L456" s="250" t="s">
        <v>961</v>
      </c>
      <c r="M456" s="263"/>
      <c r="N456" s="262"/>
      <c r="O456" s="136">
        <f t="shared" si="7"/>
        <v>0</v>
      </c>
      <c r="P456" s="91"/>
      <c r="Q456" s="91"/>
      <c r="R456" s="63" t="str">
        <f>_xlfn.XLOOKUP(C456&amp;D456&amp;E456&amp;F456,[1]报价模版!$X:$X,[1]报价模版!$Y:$Y,"",0)</f>
        <v/>
      </c>
    </row>
    <row r="457" spans="1:19" s="3" customFormat="1" ht="14.5" customHeight="1">
      <c r="A457" s="24"/>
      <c r="B457" s="24"/>
      <c r="C457" s="360" t="s">
        <v>25</v>
      </c>
      <c r="D457" s="361" t="s">
        <v>936</v>
      </c>
      <c r="E457" s="362" t="s">
        <v>278</v>
      </c>
      <c r="F457" s="22" t="s">
        <v>962</v>
      </c>
      <c r="G457" s="210"/>
      <c r="H457" s="91"/>
      <c r="I457" s="98"/>
      <c r="J457" s="137"/>
      <c r="K457" s="137"/>
      <c r="L457" s="24" t="s">
        <v>963</v>
      </c>
      <c r="M457" s="159"/>
      <c r="N457" s="262"/>
      <c r="O457" s="136">
        <f t="shared" si="7"/>
        <v>0</v>
      </c>
      <c r="P457" s="91"/>
      <c r="Q457" s="91"/>
      <c r="R457" s="85"/>
      <c r="S457" s="353"/>
    </row>
    <row r="458" spans="1:19" s="3" customFormat="1" ht="14.5" customHeight="1">
      <c r="A458" s="24"/>
      <c r="B458" s="24"/>
      <c r="C458" s="360" t="s">
        <v>25</v>
      </c>
      <c r="D458" s="361" t="s">
        <v>936</v>
      </c>
      <c r="E458" s="362" t="s">
        <v>278</v>
      </c>
      <c r="F458" s="22" t="s">
        <v>964</v>
      </c>
      <c r="G458" s="210"/>
      <c r="H458" s="91"/>
      <c r="I458" s="98"/>
      <c r="J458" s="137"/>
      <c r="K458" s="137"/>
      <c r="L458" s="24" t="s">
        <v>391</v>
      </c>
      <c r="M458" s="159"/>
      <c r="N458" s="262"/>
      <c r="O458" s="136">
        <f t="shared" si="7"/>
        <v>0</v>
      </c>
      <c r="P458" s="91"/>
      <c r="Q458" s="91"/>
      <c r="R458" s="85"/>
      <c r="S458" s="353"/>
    </row>
    <row r="459" spans="1:19" s="3" customFormat="1" ht="14.5" customHeight="1">
      <c r="A459" s="24"/>
      <c r="B459" s="24"/>
      <c r="C459" s="360" t="s">
        <v>25</v>
      </c>
      <c r="D459" s="361" t="s">
        <v>936</v>
      </c>
      <c r="E459" s="362" t="s">
        <v>965</v>
      </c>
      <c r="F459" s="22" t="s">
        <v>966</v>
      </c>
      <c r="G459" s="210"/>
      <c r="H459" s="91"/>
      <c r="I459" s="98"/>
      <c r="J459" s="137"/>
      <c r="K459" s="137"/>
      <c r="L459" s="24" t="s">
        <v>391</v>
      </c>
      <c r="M459" s="247"/>
      <c r="N459" s="24" t="s">
        <v>102</v>
      </c>
      <c r="O459" s="136">
        <f t="shared" si="7"/>
        <v>0</v>
      </c>
      <c r="P459" s="91"/>
      <c r="Q459" s="91"/>
      <c r="R459" s="85"/>
      <c r="S459" s="353"/>
    </row>
    <row r="460" spans="1:19" s="3" customFormat="1" ht="14.5" customHeight="1">
      <c r="A460" s="24"/>
      <c r="B460" s="24"/>
      <c r="C460" s="360" t="s">
        <v>25</v>
      </c>
      <c r="D460" s="361" t="s">
        <v>936</v>
      </c>
      <c r="E460" s="362" t="s">
        <v>965</v>
      </c>
      <c r="F460" s="22" t="s">
        <v>967</v>
      </c>
      <c r="G460" s="210"/>
      <c r="H460" s="91"/>
      <c r="I460" s="98"/>
      <c r="J460" s="356"/>
      <c r="K460" s="137"/>
      <c r="L460" s="24" t="s">
        <v>391</v>
      </c>
      <c r="M460" s="247"/>
      <c r="N460" s="24" t="s">
        <v>102</v>
      </c>
      <c r="O460" s="136">
        <f t="shared" si="7"/>
        <v>0</v>
      </c>
      <c r="P460" s="91"/>
      <c r="Q460" s="91"/>
      <c r="R460" s="63" t="str">
        <f>_xlfn.XLOOKUP(C460&amp;D460&amp;E460&amp;F460,[1]报价模版!$X:$X,[1]报价模版!$Y:$Y,"",0)</f>
        <v/>
      </c>
    </row>
    <row r="461" spans="1:19" s="3" customFormat="1" ht="14.5" customHeight="1">
      <c r="A461" s="24"/>
      <c r="B461" s="24"/>
      <c r="C461" s="360" t="s">
        <v>25</v>
      </c>
      <c r="D461" s="361" t="s">
        <v>936</v>
      </c>
      <c r="E461" s="362" t="s">
        <v>965</v>
      </c>
      <c r="F461" s="22" t="s">
        <v>968</v>
      </c>
      <c r="G461" s="210"/>
      <c r="H461" s="91"/>
      <c r="I461" s="98"/>
      <c r="J461" s="137"/>
      <c r="K461" s="137"/>
      <c r="L461" s="24" t="s">
        <v>391</v>
      </c>
      <c r="M461" s="247"/>
      <c r="N461" s="24" t="s">
        <v>102</v>
      </c>
      <c r="O461" s="136">
        <f t="shared" si="7"/>
        <v>0</v>
      </c>
      <c r="P461" s="91"/>
      <c r="Q461" s="91"/>
      <c r="R461" s="85"/>
      <c r="S461" s="353"/>
    </row>
    <row r="462" spans="1:19" s="3" customFormat="1" ht="14.5" customHeight="1">
      <c r="A462" s="24"/>
      <c r="B462" s="24"/>
      <c r="C462" s="360" t="s">
        <v>25</v>
      </c>
      <c r="D462" s="361" t="s">
        <v>936</v>
      </c>
      <c r="E462" s="362" t="s">
        <v>965</v>
      </c>
      <c r="F462" s="22" t="s">
        <v>969</v>
      </c>
      <c r="G462" s="210"/>
      <c r="H462" s="91"/>
      <c r="I462" s="98"/>
      <c r="J462" s="137"/>
      <c r="K462" s="137"/>
      <c r="L462" s="24" t="s">
        <v>391</v>
      </c>
      <c r="M462" s="247"/>
      <c r="N462" s="24" t="s">
        <v>102</v>
      </c>
      <c r="O462" s="136">
        <f t="shared" si="7"/>
        <v>0</v>
      </c>
      <c r="P462" s="91"/>
      <c r="Q462" s="91"/>
      <c r="R462" s="85"/>
      <c r="S462" s="353"/>
    </row>
    <row r="463" spans="1:19" s="3" customFormat="1" ht="14.25" customHeight="1">
      <c r="A463" s="24"/>
      <c r="B463" s="24"/>
      <c r="C463" s="360" t="s">
        <v>25</v>
      </c>
      <c r="D463" s="361" t="s">
        <v>936</v>
      </c>
      <c r="E463" s="362" t="s">
        <v>970</v>
      </c>
      <c r="F463" s="22" t="s">
        <v>971</v>
      </c>
      <c r="G463" s="210"/>
      <c r="H463" s="91"/>
      <c r="I463" s="98"/>
      <c r="J463" s="139"/>
      <c r="K463" s="140"/>
      <c r="L463" s="24" t="s">
        <v>391</v>
      </c>
      <c r="M463" s="248"/>
      <c r="N463" s="24" t="s">
        <v>102</v>
      </c>
      <c r="O463" s="136">
        <f t="shared" si="7"/>
        <v>0</v>
      </c>
      <c r="P463" s="91"/>
      <c r="Q463" s="91"/>
      <c r="R463" s="63" t="str">
        <f>_xlfn.XLOOKUP(C463&amp;D463&amp;E463&amp;F463,[1]报价模版!$X:$X,[1]报价模版!$Y:$Y,"",0)</f>
        <v/>
      </c>
    </row>
    <row r="464" spans="1:19" s="3" customFormat="1" ht="14.25" customHeight="1">
      <c r="A464" s="24"/>
      <c r="B464" s="24"/>
      <c r="C464" s="360" t="s">
        <v>25</v>
      </c>
      <c r="D464" s="361" t="s">
        <v>936</v>
      </c>
      <c r="E464" s="362" t="s">
        <v>970</v>
      </c>
      <c r="F464" s="22" t="s">
        <v>972</v>
      </c>
      <c r="G464" s="210"/>
      <c r="H464" s="91"/>
      <c r="I464" s="98"/>
      <c r="J464" s="137"/>
      <c r="K464" s="137"/>
      <c r="L464" s="24" t="s">
        <v>391</v>
      </c>
      <c r="M464" s="247"/>
      <c r="N464" s="24" t="s">
        <v>102</v>
      </c>
      <c r="O464" s="136">
        <f t="shared" si="7"/>
        <v>0</v>
      </c>
      <c r="P464" s="91"/>
      <c r="Q464" s="91"/>
      <c r="R464" s="85"/>
      <c r="S464" s="353"/>
    </row>
    <row r="465" spans="1:19" s="3" customFormat="1" ht="14.25" customHeight="1">
      <c r="A465" s="24"/>
      <c r="B465" s="24"/>
      <c r="C465" s="360" t="s">
        <v>25</v>
      </c>
      <c r="D465" s="361" t="s">
        <v>936</v>
      </c>
      <c r="E465" s="362" t="s">
        <v>973</v>
      </c>
      <c r="F465" s="22" t="s">
        <v>974</v>
      </c>
      <c r="G465" s="210"/>
      <c r="H465" s="91"/>
      <c r="I465" s="98"/>
      <c r="J465" s="137"/>
      <c r="K465" s="137"/>
      <c r="L465" s="24" t="s">
        <v>391</v>
      </c>
      <c r="M465" s="247"/>
      <c r="N465" s="24" t="s">
        <v>102</v>
      </c>
      <c r="O465" s="136">
        <f t="shared" si="7"/>
        <v>0</v>
      </c>
      <c r="P465" s="91"/>
      <c r="Q465" s="91"/>
      <c r="R465" s="85"/>
      <c r="S465" s="353"/>
    </row>
    <row r="466" spans="1:19" s="3" customFormat="1" ht="14.25" customHeight="1">
      <c r="A466" s="24"/>
      <c r="B466" s="24"/>
      <c r="C466" s="360" t="s">
        <v>25</v>
      </c>
      <c r="D466" s="361" t="s">
        <v>936</v>
      </c>
      <c r="E466" s="362" t="s">
        <v>973</v>
      </c>
      <c r="F466" s="22" t="s">
        <v>975</v>
      </c>
      <c r="G466" s="210"/>
      <c r="H466" s="91"/>
      <c r="I466" s="98"/>
      <c r="J466" s="137"/>
      <c r="K466" s="137"/>
      <c r="L466" s="24" t="s">
        <v>391</v>
      </c>
      <c r="M466" s="247"/>
      <c r="N466" s="24" t="s">
        <v>102</v>
      </c>
      <c r="O466" s="136">
        <f t="shared" si="7"/>
        <v>0</v>
      </c>
      <c r="P466" s="91"/>
      <c r="Q466" s="91"/>
      <c r="R466" s="85"/>
      <c r="S466" s="353"/>
    </row>
    <row r="467" spans="1:19" s="3" customFormat="1" ht="14.5" customHeight="1">
      <c r="A467" s="24"/>
      <c r="B467" s="24"/>
      <c r="C467" s="360" t="s">
        <v>25</v>
      </c>
      <c r="D467" s="361" t="s">
        <v>936</v>
      </c>
      <c r="E467" s="362" t="s">
        <v>973</v>
      </c>
      <c r="F467" s="22" t="s">
        <v>976</v>
      </c>
      <c r="G467" s="210"/>
      <c r="H467" s="91"/>
      <c r="I467" s="98"/>
      <c r="J467" s="137"/>
      <c r="K467" s="137"/>
      <c r="L467" s="24" t="s">
        <v>391</v>
      </c>
      <c r="M467" s="247"/>
      <c r="N467" s="24" t="s">
        <v>102</v>
      </c>
      <c r="O467" s="136">
        <f t="shared" si="7"/>
        <v>0</v>
      </c>
      <c r="P467" s="91"/>
      <c r="Q467" s="91"/>
      <c r="R467" s="85"/>
      <c r="S467" s="353"/>
    </row>
    <row r="468" spans="1:19" s="3" customFormat="1" ht="14.5" customHeight="1">
      <c r="A468" s="24"/>
      <c r="B468" s="24"/>
      <c r="C468" s="360" t="s">
        <v>25</v>
      </c>
      <c r="D468" s="361" t="s">
        <v>936</v>
      </c>
      <c r="E468" s="362" t="s">
        <v>973</v>
      </c>
      <c r="F468" s="22" t="s">
        <v>977</v>
      </c>
      <c r="G468" s="210"/>
      <c r="H468" s="91"/>
      <c r="I468" s="98"/>
      <c r="J468" s="139"/>
      <c r="K468" s="140"/>
      <c r="L468" s="24" t="s">
        <v>391</v>
      </c>
      <c r="M468" s="248"/>
      <c r="N468" s="24" t="s">
        <v>102</v>
      </c>
      <c r="O468" s="136">
        <f t="shared" si="7"/>
        <v>0</v>
      </c>
      <c r="P468" s="91"/>
      <c r="Q468" s="91"/>
      <c r="R468" s="63" t="str">
        <f>_xlfn.XLOOKUP(C468&amp;D468&amp;E468&amp;F468,[1]报价模版!$X:$X,[1]报价模版!$Y:$Y,"",0)</f>
        <v/>
      </c>
    </row>
    <row r="469" spans="1:19" s="3" customFormat="1" ht="14.5" customHeight="1">
      <c r="A469" s="24"/>
      <c r="B469" s="24"/>
      <c r="C469" s="360" t="s">
        <v>25</v>
      </c>
      <c r="D469" s="361" t="s">
        <v>936</v>
      </c>
      <c r="E469" s="362" t="s">
        <v>973</v>
      </c>
      <c r="F469" s="22" t="s">
        <v>978</v>
      </c>
      <c r="G469" s="210"/>
      <c r="H469" s="91"/>
      <c r="I469" s="98"/>
      <c r="J469" s="139"/>
      <c r="K469" s="140"/>
      <c r="L469" s="24" t="s">
        <v>391</v>
      </c>
      <c r="M469" s="248"/>
      <c r="N469" s="24" t="s">
        <v>102</v>
      </c>
      <c r="O469" s="136">
        <f t="shared" si="7"/>
        <v>0</v>
      </c>
      <c r="P469" s="91"/>
      <c r="Q469" s="91"/>
      <c r="R469" s="63" t="str">
        <f>_xlfn.XLOOKUP(C469&amp;D469&amp;E469&amp;F469,[1]报价模版!$X:$X,[1]报价模版!$Y:$Y,"",0)</f>
        <v/>
      </c>
    </row>
    <row r="470" spans="1:19" s="3" customFormat="1" ht="14.5" customHeight="1">
      <c r="A470" s="24"/>
      <c r="B470" s="24"/>
      <c r="C470" s="360" t="s">
        <v>25</v>
      </c>
      <c r="D470" s="361" t="s">
        <v>936</v>
      </c>
      <c r="E470" s="362" t="s">
        <v>973</v>
      </c>
      <c r="F470" s="22" t="s">
        <v>979</v>
      </c>
      <c r="G470" s="210"/>
      <c r="H470" s="91"/>
      <c r="I470" s="98"/>
      <c r="J470" s="139"/>
      <c r="K470" s="140"/>
      <c r="L470" s="24" t="s">
        <v>391</v>
      </c>
      <c r="M470" s="248"/>
      <c r="N470" s="24" t="s">
        <v>102</v>
      </c>
      <c r="O470" s="136">
        <f t="shared" si="7"/>
        <v>0</v>
      </c>
      <c r="P470" s="91"/>
      <c r="Q470" s="91"/>
      <c r="R470" s="63" t="str">
        <f>_xlfn.XLOOKUP(C470&amp;D470&amp;E470&amp;F470,[1]报价模版!$X:$X,[1]报价模版!$Y:$Y,"",0)</f>
        <v/>
      </c>
    </row>
    <row r="471" spans="1:19" s="3" customFormat="1" ht="14.5" customHeight="1">
      <c r="A471" s="24"/>
      <c r="B471" s="24"/>
      <c r="C471" s="360" t="s">
        <v>25</v>
      </c>
      <c r="D471" s="361" t="s">
        <v>936</v>
      </c>
      <c r="E471" s="362" t="s">
        <v>980</v>
      </c>
      <c r="F471" s="22" t="s">
        <v>981</v>
      </c>
      <c r="G471" s="210"/>
      <c r="H471" s="91"/>
      <c r="I471" s="98"/>
      <c r="J471" s="137"/>
      <c r="K471" s="137"/>
      <c r="L471" s="24" t="s">
        <v>391</v>
      </c>
      <c r="M471" s="247"/>
      <c r="N471" s="24" t="s">
        <v>102</v>
      </c>
      <c r="O471" s="136">
        <f t="shared" si="7"/>
        <v>0</v>
      </c>
      <c r="P471" s="91"/>
      <c r="Q471" s="91"/>
      <c r="R471" s="85"/>
      <c r="S471" s="353"/>
    </row>
    <row r="472" spans="1:19" s="3" customFormat="1" ht="14.5" customHeight="1">
      <c r="A472" s="24"/>
      <c r="B472" s="24"/>
      <c r="C472" s="360" t="s">
        <v>25</v>
      </c>
      <c r="D472" s="361" t="s">
        <v>936</v>
      </c>
      <c r="E472" s="362" t="s">
        <v>980</v>
      </c>
      <c r="F472" s="22" t="s">
        <v>982</v>
      </c>
      <c r="G472" s="210"/>
      <c r="H472" s="91"/>
      <c r="I472" s="98"/>
      <c r="J472" s="139"/>
      <c r="K472" s="140"/>
      <c r="L472" s="24" t="s">
        <v>391</v>
      </c>
      <c r="M472" s="248"/>
      <c r="N472" s="24" t="s">
        <v>102</v>
      </c>
      <c r="O472" s="136">
        <f t="shared" si="7"/>
        <v>0</v>
      </c>
      <c r="P472" s="91"/>
      <c r="Q472" s="91"/>
      <c r="R472" s="63" t="str">
        <f>_xlfn.XLOOKUP(C472&amp;D472&amp;E472&amp;F472,[1]报价模版!$X:$X,[1]报价模版!$Y:$Y,"",0)</f>
        <v/>
      </c>
    </row>
    <row r="473" spans="1:19" s="3" customFormat="1" ht="14.25" customHeight="1">
      <c r="A473" s="24"/>
      <c r="B473" s="24"/>
      <c r="C473" s="360" t="s">
        <v>25</v>
      </c>
      <c r="D473" s="361" t="s">
        <v>936</v>
      </c>
      <c r="E473" s="362" t="s">
        <v>980</v>
      </c>
      <c r="F473" s="22" t="s">
        <v>983</v>
      </c>
      <c r="G473" s="210"/>
      <c r="H473" s="91"/>
      <c r="I473" s="98"/>
      <c r="J473" s="137"/>
      <c r="K473" s="137"/>
      <c r="L473" s="24" t="s">
        <v>391</v>
      </c>
      <c r="M473" s="247"/>
      <c r="N473" s="24" t="s">
        <v>102</v>
      </c>
      <c r="O473" s="136">
        <f t="shared" si="7"/>
        <v>0</v>
      </c>
      <c r="P473" s="91"/>
      <c r="Q473" s="91"/>
      <c r="R473" s="85"/>
      <c r="S473" s="353"/>
    </row>
    <row r="474" spans="1:19" s="3" customFormat="1" ht="14.5" customHeight="1">
      <c r="A474" s="24"/>
      <c r="B474" s="24"/>
      <c r="C474" s="360" t="s">
        <v>25</v>
      </c>
      <c r="D474" s="361" t="s">
        <v>936</v>
      </c>
      <c r="E474" s="362" t="s">
        <v>984</v>
      </c>
      <c r="F474" s="22" t="s">
        <v>985</v>
      </c>
      <c r="G474" s="210"/>
      <c r="H474" s="91"/>
      <c r="I474" s="98"/>
      <c r="J474" s="137"/>
      <c r="K474" s="137"/>
      <c r="L474" s="24" t="s">
        <v>391</v>
      </c>
      <c r="M474" s="247"/>
      <c r="N474" s="24" t="s">
        <v>102</v>
      </c>
      <c r="O474" s="136">
        <f t="shared" si="7"/>
        <v>0</v>
      </c>
      <c r="P474" s="91"/>
      <c r="Q474" s="91"/>
      <c r="R474" s="85"/>
      <c r="S474" s="353"/>
    </row>
    <row r="475" spans="1:19" s="3" customFormat="1" ht="14.5" customHeight="1">
      <c r="A475" s="24"/>
      <c r="B475" s="24"/>
      <c r="C475" s="360" t="s">
        <v>25</v>
      </c>
      <c r="D475" s="361" t="s">
        <v>936</v>
      </c>
      <c r="E475" s="362" t="s">
        <v>984</v>
      </c>
      <c r="F475" s="22" t="s">
        <v>986</v>
      </c>
      <c r="G475" s="210"/>
      <c r="H475" s="91"/>
      <c r="I475" s="98"/>
      <c r="J475" s="139"/>
      <c r="K475" s="140"/>
      <c r="L475" s="24" t="s">
        <v>391</v>
      </c>
      <c r="M475" s="248"/>
      <c r="N475" s="24" t="s">
        <v>102</v>
      </c>
      <c r="O475" s="136">
        <f t="shared" si="7"/>
        <v>0</v>
      </c>
      <c r="P475" s="91"/>
      <c r="Q475" s="91"/>
      <c r="R475" s="63" t="str">
        <f>_xlfn.XLOOKUP(C475&amp;D475&amp;E475&amp;F475,[1]报价模版!$X:$X,[1]报价模版!$Y:$Y,"",0)</f>
        <v/>
      </c>
    </row>
    <row r="476" spans="1:19" s="3" customFormat="1" ht="14.5" customHeight="1">
      <c r="A476" s="24"/>
      <c r="B476" s="24"/>
      <c r="C476" s="360" t="s">
        <v>25</v>
      </c>
      <c r="D476" s="361" t="s">
        <v>936</v>
      </c>
      <c r="E476" s="362" t="s">
        <v>984</v>
      </c>
      <c r="F476" s="22" t="s">
        <v>987</v>
      </c>
      <c r="G476" s="210"/>
      <c r="H476" s="91"/>
      <c r="I476" s="98"/>
      <c r="J476" s="139"/>
      <c r="K476" s="140"/>
      <c r="L476" s="24" t="s">
        <v>391</v>
      </c>
      <c r="M476" s="248"/>
      <c r="N476" s="24" t="s">
        <v>102</v>
      </c>
      <c r="O476" s="136">
        <f t="shared" si="7"/>
        <v>0</v>
      </c>
      <c r="P476" s="91"/>
      <c r="Q476" s="91"/>
      <c r="R476" s="63" t="str">
        <f>_xlfn.XLOOKUP(C476&amp;D476&amp;E476&amp;F476,[1]报价模版!$X:$X,[1]报价模版!$Y:$Y,"",0)</f>
        <v/>
      </c>
    </row>
    <row r="477" spans="1:19" s="3" customFormat="1" ht="14.5" customHeight="1">
      <c r="A477" s="24"/>
      <c r="B477" s="24"/>
      <c r="C477" s="360" t="s">
        <v>25</v>
      </c>
      <c r="D477" s="361" t="s">
        <v>936</v>
      </c>
      <c r="E477" s="362" t="s">
        <v>984</v>
      </c>
      <c r="F477" s="22" t="s">
        <v>988</v>
      </c>
      <c r="G477" s="210"/>
      <c r="H477" s="91"/>
      <c r="I477" s="98"/>
      <c r="J477" s="139"/>
      <c r="K477" s="140"/>
      <c r="L477" s="24" t="s">
        <v>391</v>
      </c>
      <c r="M477" s="248"/>
      <c r="N477" s="24" t="s">
        <v>102</v>
      </c>
      <c r="O477" s="136">
        <f t="shared" si="7"/>
        <v>0</v>
      </c>
      <c r="P477" s="91"/>
      <c r="Q477" s="91"/>
      <c r="R477" s="63" t="str">
        <f>_xlfn.XLOOKUP(C477&amp;D477&amp;E477&amp;F477,[1]报价模版!$X:$X,[1]报价模版!$Y:$Y,"",0)</f>
        <v/>
      </c>
    </row>
    <row r="478" spans="1:19" s="3" customFormat="1" ht="14.5" customHeight="1">
      <c r="A478" s="24"/>
      <c r="B478" s="24"/>
      <c r="C478" s="360" t="s">
        <v>25</v>
      </c>
      <c r="D478" s="361" t="s">
        <v>936</v>
      </c>
      <c r="E478" s="362" t="s">
        <v>984</v>
      </c>
      <c r="F478" s="22" t="s">
        <v>989</v>
      </c>
      <c r="G478" s="210"/>
      <c r="H478" s="91"/>
      <c r="I478" s="98"/>
      <c r="J478" s="139"/>
      <c r="K478" s="140"/>
      <c r="L478" s="24" t="s">
        <v>391</v>
      </c>
      <c r="M478" s="248"/>
      <c r="N478" s="24" t="s">
        <v>102</v>
      </c>
      <c r="O478" s="136">
        <f t="shared" si="7"/>
        <v>0</v>
      </c>
      <c r="P478" s="91"/>
      <c r="Q478" s="91"/>
      <c r="R478" s="63" t="str">
        <f>_xlfn.XLOOKUP(C478&amp;D478&amp;E478&amp;F478,[1]报价模版!$X:$X,[1]报价模版!$Y:$Y,"",0)</f>
        <v/>
      </c>
    </row>
    <row r="479" spans="1:19" s="3" customFormat="1" ht="14.5" customHeight="1">
      <c r="A479" s="24"/>
      <c r="B479" s="24"/>
      <c r="C479" s="360" t="s">
        <v>25</v>
      </c>
      <c r="D479" s="361" t="s">
        <v>936</v>
      </c>
      <c r="E479" s="362" t="s">
        <v>984</v>
      </c>
      <c r="F479" s="22" t="s">
        <v>990</v>
      </c>
      <c r="G479" s="210"/>
      <c r="H479" s="91"/>
      <c r="I479" s="98"/>
      <c r="J479" s="139"/>
      <c r="K479" s="140"/>
      <c r="L479" s="24" t="s">
        <v>391</v>
      </c>
      <c r="M479" s="248"/>
      <c r="N479" s="24" t="s">
        <v>102</v>
      </c>
      <c r="O479" s="136">
        <f t="shared" si="7"/>
        <v>0</v>
      </c>
      <c r="P479" s="91"/>
      <c r="Q479" s="91"/>
      <c r="R479" s="63" t="str">
        <f>_xlfn.XLOOKUP(C479&amp;D479&amp;E479&amp;F479,[1]报价模版!$X:$X,[1]报价模版!$Y:$Y,"",0)</f>
        <v/>
      </c>
    </row>
    <row r="480" spans="1:19" s="3" customFormat="1" ht="14.5" customHeight="1">
      <c r="A480" s="24"/>
      <c r="B480" s="24"/>
      <c r="C480" s="360" t="s">
        <v>25</v>
      </c>
      <c r="D480" s="361" t="s">
        <v>936</v>
      </c>
      <c r="E480" s="362" t="s">
        <v>984</v>
      </c>
      <c r="F480" s="22" t="s">
        <v>991</v>
      </c>
      <c r="G480" s="210"/>
      <c r="H480" s="91"/>
      <c r="I480" s="98"/>
      <c r="J480" s="139"/>
      <c r="K480" s="140"/>
      <c r="L480" s="24" t="s">
        <v>391</v>
      </c>
      <c r="M480" s="248"/>
      <c r="N480" s="24" t="s">
        <v>102</v>
      </c>
      <c r="O480" s="136">
        <f t="shared" si="7"/>
        <v>0</v>
      </c>
      <c r="P480" s="91"/>
      <c r="Q480" s="91"/>
      <c r="R480" s="63" t="str">
        <f>_xlfn.XLOOKUP(C480&amp;D480&amp;E480&amp;F480,[1]报价模版!$X:$X,[1]报价模版!$Y:$Y,"",0)</f>
        <v/>
      </c>
    </row>
    <row r="481" spans="1:19" s="3" customFormat="1" ht="14.5" customHeight="1">
      <c r="A481" s="24"/>
      <c r="B481" s="24"/>
      <c r="C481" s="360" t="s">
        <v>25</v>
      </c>
      <c r="D481" s="361" t="s">
        <v>936</v>
      </c>
      <c r="E481" s="362" t="s">
        <v>992</v>
      </c>
      <c r="F481" s="22" t="s">
        <v>993</v>
      </c>
      <c r="G481" s="210"/>
      <c r="H481" s="91"/>
      <c r="I481" s="98"/>
      <c r="J481" s="137"/>
      <c r="K481" s="137"/>
      <c r="L481" s="24" t="s">
        <v>391</v>
      </c>
      <c r="M481" s="247"/>
      <c r="N481" s="24" t="s">
        <v>102</v>
      </c>
      <c r="O481" s="136">
        <f t="shared" si="7"/>
        <v>0</v>
      </c>
      <c r="P481" s="91"/>
      <c r="Q481" s="91"/>
      <c r="R481" s="85"/>
      <c r="S481" s="353"/>
    </row>
    <row r="482" spans="1:19" s="3" customFormat="1" ht="14.5" customHeight="1">
      <c r="A482" s="24"/>
      <c r="B482" s="24"/>
      <c r="C482" s="360" t="s">
        <v>25</v>
      </c>
      <c r="D482" s="361" t="s">
        <v>936</v>
      </c>
      <c r="E482" s="362" t="s">
        <v>992</v>
      </c>
      <c r="F482" s="22" t="s">
        <v>994</v>
      </c>
      <c r="G482" s="210"/>
      <c r="H482" s="91"/>
      <c r="I482" s="98"/>
      <c r="J482" s="137"/>
      <c r="K482" s="137"/>
      <c r="L482" s="24" t="s">
        <v>391</v>
      </c>
      <c r="M482" s="247"/>
      <c r="N482" s="24" t="s">
        <v>102</v>
      </c>
      <c r="O482" s="136">
        <f t="shared" si="7"/>
        <v>0</v>
      </c>
      <c r="P482" s="91"/>
      <c r="Q482" s="91"/>
      <c r="R482" s="85"/>
      <c r="S482" s="353"/>
    </row>
    <row r="483" spans="1:19" s="3" customFormat="1" ht="14.5" customHeight="1">
      <c r="A483" s="24"/>
      <c r="B483" s="24"/>
      <c r="C483" s="360" t="s">
        <v>25</v>
      </c>
      <c r="D483" s="361" t="s">
        <v>936</v>
      </c>
      <c r="E483" s="362" t="s">
        <v>992</v>
      </c>
      <c r="F483" s="22" t="s">
        <v>995</v>
      </c>
      <c r="G483" s="210"/>
      <c r="H483" s="91"/>
      <c r="I483" s="98"/>
      <c r="J483" s="137"/>
      <c r="K483" s="137"/>
      <c r="L483" s="24" t="s">
        <v>391</v>
      </c>
      <c r="M483" s="247"/>
      <c r="N483" s="24" t="s">
        <v>102</v>
      </c>
      <c r="O483" s="136">
        <f t="shared" si="7"/>
        <v>0</v>
      </c>
      <c r="P483" s="91"/>
      <c r="Q483" s="91"/>
      <c r="R483" s="85"/>
      <c r="S483" s="353"/>
    </row>
    <row r="484" spans="1:19" s="3" customFormat="1" ht="14.25" customHeight="1">
      <c r="A484" s="24"/>
      <c r="B484" s="24"/>
      <c r="C484" s="360" t="s">
        <v>25</v>
      </c>
      <c r="D484" s="361" t="s">
        <v>936</v>
      </c>
      <c r="E484" s="362" t="s">
        <v>996</v>
      </c>
      <c r="F484" s="22" t="s">
        <v>997</v>
      </c>
      <c r="G484" s="210"/>
      <c r="H484" s="91"/>
      <c r="I484" s="98"/>
      <c r="J484" s="137"/>
      <c r="K484" s="137"/>
      <c r="L484" s="24" t="s">
        <v>124</v>
      </c>
      <c r="M484" s="159"/>
      <c r="N484" s="262"/>
      <c r="O484" s="136">
        <f t="shared" si="7"/>
        <v>0</v>
      </c>
      <c r="P484" s="91"/>
      <c r="Q484" s="91"/>
      <c r="R484" s="85"/>
      <c r="S484" s="353"/>
    </row>
    <row r="485" spans="1:19" s="3" customFormat="1" ht="14.25" customHeight="1">
      <c r="A485" s="24"/>
      <c r="B485" s="24"/>
      <c r="C485" s="360" t="s">
        <v>25</v>
      </c>
      <c r="D485" s="361" t="s">
        <v>936</v>
      </c>
      <c r="E485" s="362" t="s">
        <v>996</v>
      </c>
      <c r="F485" s="22" t="s">
        <v>998</v>
      </c>
      <c r="G485" s="210"/>
      <c r="H485" s="91"/>
      <c r="I485" s="98"/>
      <c r="J485" s="137"/>
      <c r="K485" s="137"/>
      <c r="L485" s="24" t="s">
        <v>124</v>
      </c>
      <c r="M485" s="159"/>
      <c r="N485" s="262"/>
      <c r="O485" s="136">
        <f t="shared" si="7"/>
        <v>0</v>
      </c>
      <c r="P485" s="91"/>
      <c r="Q485" s="91"/>
      <c r="R485" s="85"/>
      <c r="S485" s="353"/>
    </row>
    <row r="486" spans="1:19" s="3" customFormat="1" ht="14.5" customHeight="1">
      <c r="A486" s="24"/>
      <c r="B486" s="24"/>
      <c r="C486" s="360" t="s">
        <v>25</v>
      </c>
      <c r="D486" s="361" t="s">
        <v>936</v>
      </c>
      <c r="E486" s="362" t="s">
        <v>996</v>
      </c>
      <c r="F486" s="22" t="s">
        <v>999</v>
      </c>
      <c r="G486" s="210"/>
      <c r="H486" s="91"/>
      <c r="I486" s="98"/>
      <c r="J486" s="137"/>
      <c r="K486" s="137"/>
      <c r="L486" s="24" t="s">
        <v>124</v>
      </c>
      <c r="M486" s="159"/>
      <c r="N486" s="262"/>
      <c r="O486" s="136">
        <f t="shared" si="7"/>
        <v>0</v>
      </c>
      <c r="P486" s="91"/>
      <c r="Q486" s="91"/>
      <c r="R486" s="85"/>
      <c r="S486" s="353"/>
    </row>
    <row r="487" spans="1:19" s="3" customFormat="1" ht="14.25" customHeight="1">
      <c r="A487" s="24"/>
      <c r="B487" s="24"/>
      <c r="C487" s="360" t="s">
        <v>25</v>
      </c>
      <c r="D487" s="361" t="s">
        <v>936</v>
      </c>
      <c r="E487" s="362" t="s">
        <v>996</v>
      </c>
      <c r="F487" s="22" t="s">
        <v>1000</v>
      </c>
      <c r="G487" s="210"/>
      <c r="H487" s="91"/>
      <c r="I487" s="98"/>
      <c r="J487" s="137"/>
      <c r="K487" s="137"/>
      <c r="L487" s="24" t="s">
        <v>124</v>
      </c>
      <c r="M487" s="159"/>
      <c r="N487" s="262"/>
      <c r="O487" s="136">
        <f t="shared" si="7"/>
        <v>0</v>
      </c>
      <c r="P487" s="91"/>
      <c r="Q487" s="91"/>
      <c r="R487" s="85"/>
      <c r="S487" s="353"/>
    </row>
    <row r="488" spans="1:19" s="3" customFormat="1" ht="14.5" customHeight="1">
      <c r="A488" s="24"/>
      <c r="B488" s="24"/>
      <c r="C488" s="360" t="s">
        <v>25</v>
      </c>
      <c r="D488" s="361" t="s">
        <v>936</v>
      </c>
      <c r="E488" s="362" t="s">
        <v>996</v>
      </c>
      <c r="F488" s="22" t="s">
        <v>1001</v>
      </c>
      <c r="G488" s="210"/>
      <c r="H488" s="91"/>
      <c r="I488" s="98"/>
      <c r="J488" s="137"/>
      <c r="K488" s="137"/>
      <c r="L488" s="24" t="s">
        <v>124</v>
      </c>
      <c r="M488" s="159"/>
      <c r="N488" s="262"/>
      <c r="O488" s="136">
        <f t="shared" si="7"/>
        <v>0</v>
      </c>
      <c r="P488" s="91"/>
      <c r="Q488" s="91"/>
      <c r="R488" s="85"/>
      <c r="S488" s="353"/>
    </row>
    <row r="489" spans="1:19" s="3" customFormat="1" ht="14.5" customHeight="1">
      <c r="A489" s="24"/>
      <c r="B489" s="24"/>
      <c r="C489" s="360" t="s">
        <v>25</v>
      </c>
      <c r="D489" s="361" t="s">
        <v>936</v>
      </c>
      <c r="E489" s="362" t="s">
        <v>996</v>
      </c>
      <c r="F489" s="22" t="s">
        <v>1002</v>
      </c>
      <c r="G489" s="210"/>
      <c r="H489" s="91"/>
      <c r="I489" s="98"/>
      <c r="J489" s="137"/>
      <c r="K489" s="137"/>
      <c r="L489" s="24" t="s">
        <v>124</v>
      </c>
      <c r="M489" s="159"/>
      <c r="N489" s="262"/>
      <c r="O489" s="136">
        <f t="shared" si="7"/>
        <v>0</v>
      </c>
      <c r="P489" s="91"/>
      <c r="Q489" s="91"/>
      <c r="R489" s="85"/>
      <c r="S489" s="353"/>
    </row>
    <row r="490" spans="1:19" s="3" customFormat="1" ht="14.5" customHeight="1">
      <c r="A490" s="24"/>
      <c r="B490" s="24"/>
      <c r="C490" s="360" t="s">
        <v>25</v>
      </c>
      <c r="D490" s="361" t="s">
        <v>936</v>
      </c>
      <c r="E490" s="362" t="s">
        <v>996</v>
      </c>
      <c r="F490" s="22" t="s">
        <v>1003</v>
      </c>
      <c r="G490" s="210"/>
      <c r="H490" s="91"/>
      <c r="I490" s="98"/>
      <c r="J490" s="139"/>
      <c r="K490" s="140"/>
      <c r="L490" s="24" t="s">
        <v>124</v>
      </c>
      <c r="M490" s="263"/>
      <c r="N490" s="262"/>
      <c r="O490" s="136">
        <f t="shared" si="7"/>
        <v>0</v>
      </c>
      <c r="P490" s="91"/>
      <c r="Q490" s="91"/>
      <c r="R490" s="63" t="str">
        <f>_xlfn.XLOOKUP(C490&amp;D490&amp;E490&amp;F490,[1]报价模版!$X:$X,[1]报价模版!$Y:$Y,"",0)</f>
        <v/>
      </c>
    </row>
    <row r="491" spans="1:19" s="3" customFormat="1" ht="14.5" customHeight="1">
      <c r="A491" s="24"/>
      <c r="B491" s="24"/>
      <c r="C491" s="360" t="s">
        <v>25</v>
      </c>
      <c r="D491" s="361" t="s">
        <v>936</v>
      </c>
      <c r="E491" s="362" t="s">
        <v>996</v>
      </c>
      <c r="F491" s="22" t="s">
        <v>1004</v>
      </c>
      <c r="G491" s="210"/>
      <c r="H491" s="91"/>
      <c r="I491" s="98"/>
      <c r="J491" s="139"/>
      <c r="K491" s="140"/>
      <c r="L491" s="24" t="s">
        <v>124</v>
      </c>
      <c r="M491" s="263"/>
      <c r="N491" s="262"/>
      <c r="O491" s="136">
        <f t="shared" si="7"/>
        <v>0</v>
      </c>
      <c r="P491" s="91"/>
      <c r="Q491" s="91"/>
      <c r="R491" s="63" t="str">
        <f>_xlfn.XLOOKUP(C491&amp;D491&amp;E491&amp;F491,[1]报价模版!$X:$X,[1]报价模版!$Y:$Y,"",0)</f>
        <v/>
      </c>
    </row>
    <row r="492" spans="1:19" s="3" customFormat="1" ht="14.5" customHeight="1">
      <c r="A492" s="24"/>
      <c r="B492" s="24"/>
      <c r="C492" s="360" t="s">
        <v>25</v>
      </c>
      <c r="D492" s="361" t="s">
        <v>936</v>
      </c>
      <c r="E492" s="362" t="s">
        <v>996</v>
      </c>
      <c r="F492" s="22" t="s">
        <v>1005</v>
      </c>
      <c r="G492" s="210"/>
      <c r="H492" s="91"/>
      <c r="I492" s="98"/>
      <c r="J492" s="137"/>
      <c r="K492" s="137"/>
      <c r="L492" s="24" t="s">
        <v>124</v>
      </c>
      <c r="M492" s="159"/>
      <c r="N492" s="262"/>
      <c r="O492" s="136">
        <f t="shared" si="7"/>
        <v>0</v>
      </c>
      <c r="P492" s="91"/>
      <c r="Q492" s="91"/>
      <c r="R492" s="85"/>
      <c r="S492" s="353"/>
    </row>
    <row r="493" spans="1:19" s="3" customFormat="1" ht="14.5" customHeight="1">
      <c r="A493" s="24"/>
      <c r="B493" s="24"/>
      <c r="C493" s="360" t="s">
        <v>25</v>
      </c>
      <c r="D493" s="361" t="s">
        <v>936</v>
      </c>
      <c r="E493" s="362" t="s">
        <v>996</v>
      </c>
      <c r="F493" s="22" t="s">
        <v>1006</v>
      </c>
      <c r="G493" s="210"/>
      <c r="H493" s="91"/>
      <c r="I493" s="98"/>
      <c r="J493" s="139"/>
      <c r="K493" s="140"/>
      <c r="L493" s="24" t="s">
        <v>124</v>
      </c>
      <c r="M493" s="263"/>
      <c r="N493" s="262"/>
      <c r="O493" s="136">
        <f t="shared" si="7"/>
        <v>0</v>
      </c>
      <c r="P493" s="91"/>
      <c r="Q493" s="91"/>
      <c r="R493" s="63" t="str">
        <f>_xlfn.XLOOKUP(C493&amp;D493&amp;E493&amp;F493,[1]报价模版!$X:$X,[1]报价模版!$Y:$Y,"",0)</f>
        <v/>
      </c>
    </row>
    <row r="494" spans="1:19" s="3" customFormat="1" ht="14.5" customHeight="1">
      <c r="A494" s="24"/>
      <c r="B494" s="24"/>
      <c r="C494" s="360" t="s">
        <v>25</v>
      </c>
      <c r="D494" s="361" t="s">
        <v>936</v>
      </c>
      <c r="E494" s="362" t="s">
        <v>996</v>
      </c>
      <c r="F494" s="22" t="s">
        <v>1007</v>
      </c>
      <c r="G494" s="210"/>
      <c r="H494" s="91"/>
      <c r="I494" s="98"/>
      <c r="J494" s="139"/>
      <c r="K494" s="140"/>
      <c r="L494" s="24" t="s">
        <v>124</v>
      </c>
      <c r="M494" s="263"/>
      <c r="N494" s="262"/>
      <c r="O494" s="136">
        <f t="shared" si="7"/>
        <v>0</v>
      </c>
      <c r="P494" s="91"/>
      <c r="Q494" s="91"/>
      <c r="R494" s="63" t="str">
        <f>_xlfn.XLOOKUP(C494&amp;D494&amp;E494&amp;F494,[1]报价模版!$X:$X,[1]报价模版!$Y:$Y,"",0)</f>
        <v/>
      </c>
    </row>
    <row r="495" spans="1:19" s="3" customFormat="1" ht="14.5" customHeight="1">
      <c r="A495" s="24"/>
      <c r="B495" s="24"/>
      <c r="C495" s="360" t="s">
        <v>25</v>
      </c>
      <c r="D495" s="361" t="s">
        <v>936</v>
      </c>
      <c r="E495" s="362" t="s">
        <v>996</v>
      </c>
      <c r="F495" s="22" t="s">
        <v>1008</v>
      </c>
      <c r="G495" s="210"/>
      <c r="H495" s="91"/>
      <c r="I495" s="98"/>
      <c r="J495" s="137"/>
      <c r="K495" s="137"/>
      <c r="L495" s="24" t="s">
        <v>391</v>
      </c>
      <c r="M495" s="159"/>
      <c r="N495" s="262"/>
      <c r="O495" s="136">
        <f t="shared" si="7"/>
        <v>0</v>
      </c>
      <c r="P495" s="91"/>
      <c r="Q495" s="91"/>
      <c r="R495" s="85"/>
      <c r="S495" s="353"/>
    </row>
    <row r="496" spans="1:19" s="3" customFormat="1" ht="14.5" customHeight="1">
      <c r="A496" s="24"/>
      <c r="B496" s="24"/>
      <c r="C496" s="360" t="s">
        <v>25</v>
      </c>
      <c r="D496" s="361" t="s">
        <v>936</v>
      </c>
      <c r="E496" s="362" t="s">
        <v>996</v>
      </c>
      <c r="F496" s="22" t="s">
        <v>1009</v>
      </c>
      <c r="G496" s="210"/>
      <c r="H496" s="91"/>
      <c r="I496" s="98"/>
      <c r="J496" s="137"/>
      <c r="K496" s="137"/>
      <c r="L496" s="24" t="s">
        <v>391</v>
      </c>
      <c r="M496" s="159"/>
      <c r="N496" s="262"/>
      <c r="O496" s="136">
        <f t="shared" si="7"/>
        <v>0</v>
      </c>
      <c r="P496" s="91"/>
      <c r="Q496" s="91"/>
      <c r="R496" s="85"/>
      <c r="S496" s="353"/>
    </row>
    <row r="497" spans="1:19" s="3" customFormat="1" ht="14.5" customHeight="1">
      <c r="A497" s="24"/>
      <c r="B497" s="24"/>
      <c r="C497" s="360" t="s">
        <v>25</v>
      </c>
      <c r="D497" s="361" t="s">
        <v>936</v>
      </c>
      <c r="E497" s="362" t="s">
        <v>996</v>
      </c>
      <c r="F497" s="22" t="s">
        <v>1010</v>
      </c>
      <c r="G497" s="210"/>
      <c r="H497" s="91"/>
      <c r="I497" s="98"/>
      <c r="J497" s="137"/>
      <c r="K497" s="137"/>
      <c r="L497" s="24" t="s">
        <v>391</v>
      </c>
      <c r="M497" s="159"/>
      <c r="N497" s="262"/>
      <c r="O497" s="136">
        <f t="shared" si="7"/>
        <v>0</v>
      </c>
      <c r="P497" s="91"/>
      <c r="Q497" s="91"/>
      <c r="R497" s="85"/>
      <c r="S497" s="353"/>
    </row>
    <row r="498" spans="1:19" s="3" customFormat="1" ht="14.5" customHeight="1">
      <c r="A498" s="24"/>
      <c r="B498" s="24"/>
      <c r="C498" s="360" t="s">
        <v>25</v>
      </c>
      <c r="D498" s="361" t="s">
        <v>936</v>
      </c>
      <c r="E498" s="362" t="s">
        <v>1011</v>
      </c>
      <c r="F498" s="22" t="s">
        <v>1012</v>
      </c>
      <c r="G498" s="210"/>
      <c r="H498" s="91"/>
      <c r="I498" s="98"/>
      <c r="J498" s="139"/>
      <c r="K498" s="140"/>
      <c r="L498" s="24" t="s">
        <v>391</v>
      </c>
      <c r="M498" s="263"/>
      <c r="N498" s="262"/>
      <c r="O498" s="136">
        <f t="shared" si="7"/>
        <v>0</v>
      </c>
      <c r="P498" s="91"/>
      <c r="Q498" s="91"/>
      <c r="R498" s="63" t="str">
        <f>_xlfn.XLOOKUP(C498&amp;D498&amp;E498&amp;F498,[1]报价模版!$X:$X,[1]报价模版!$Y:$Y,"",0)</f>
        <v/>
      </c>
    </row>
    <row r="499" spans="1:19" s="3" customFormat="1" ht="17">
      <c r="A499" s="24"/>
      <c r="B499" s="24"/>
      <c r="C499" s="22" t="s">
        <v>25</v>
      </c>
      <c r="D499" s="361" t="s">
        <v>1013</v>
      </c>
      <c r="E499" s="361" t="s">
        <v>1014</v>
      </c>
      <c r="F499" s="22" t="s">
        <v>1015</v>
      </c>
      <c r="G499" s="27"/>
      <c r="H499" s="91"/>
      <c r="I499" s="27"/>
      <c r="J499" s="214"/>
      <c r="K499" s="137"/>
      <c r="L499" s="24" t="s">
        <v>391</v>
      </c>
      <c r="M499" s="159"/>
      <c r="N499" s="262"/>
      <c r="O499" s="136">
        <f t="shared" si="7"/>
        <v>0</v>
      </c>
      <c r="P499" s="91"/>
      <c r="Q499" s="91"/>
      <c r="R499" s="85"/>
      <c r="S499" s="353"/>
    </row>
    <row r="500" spans="1:19" s="3" customFormat="1" ht="17">
      <c r="A500" s="24"/>
      <c r="B500" s="24"/>
      <c r="C500" s="22" t="s">
        <v>25</v>
      </c>
      <c r="D500" s="361" t="s">
        <v>1013</v>
      </c>
      <c r="E500" s="361" t="s">
        <v>1014</v>
      </c>
      <c r="F500" s="22" t="s">
        <v>1016</v>
      </c>
      <c r="G500" s="27"/>
      <c r="H500" s="91"/>
      <c r="I500" s="27"/>
      <c r="J500" s="214"/>
      <c r="K500" s="137"/>
      <c r="L500" s="24" t="s">
        <v>391</v>
      </c>
      <c r="M500" s="159"/>
      <c r="N500" s="262"/>
      <c r="O500" s="136">
        <f t="shared" si="7"/>
        <v>0</v>
      </c>
      <c r="P500" s="91"/>
      <c r="Q500" s="91"/>
      <c r="R500" s="85"/>
      <c r="S500" s="353"/>
    </row>
    <row r="501" spans="1:19" s="3" customFormat="1" ht="17">
      <c r="A501" s="24"/>
      <c r="B501" s="24"/>
      <c r="C501" s="22" t="s">
        <v>25</v>
      </c>
      <c r="D501" s="361" t="s">
        <v>1013</v>
      </c>
      <c r="E501" s="361" t="s">
        <v>1017</v>
      </c>
      <c r="F501" s="22" t="s">
        <v>1018</v>
      </c>
      <c r="G501" s="27"/>
      <c r="H501" s="91"/>
      <c r="I501" s="27"/>
      <c r="J501" s="214"/>
      <c r="K501" s="137"/>
      <c r="L501" s="24" t="s">
        <v>391</v>
      </c>
      <c r="M501" s="159"/>
      <c r="N501" s="262"/>
      <c r="O501" s="136">
        <f t="shared" si="7"/>
        <v>0</v>
      </c>
      <c r="P501" s="91"/>
      <c r="Q501" s="91"/>
      <c r="R501" s="85"/>
      <c r="S501" s="353"/>
    </row>
    <row r="502" spans="1:19" s="3" customFormat="1" ht="17">
      <c r="A502" s="24"/>
      <c r="B502" s="24"/>
      <c r="C502" s="22" t="s">
        <v>25</v>
      </c>
      <c r="D502" s="361" t="s">
        <v>1013</v>
      </c>
      <c r="E502" s="361" t="s">
        <v>1017</v>
      </c>
      <c r="F502" s="22" t="s">
        <v>1019</v>
      </c>
      <c r="G502" s="103" t="s">
        <v>1020</v>
      </c>
      <c r="H502" s="91"/>
      <c r="I502" s="27"/>
      <c r="J502" s="214"/>
      <c r="K502" s="137"/>
      <c r="L502" s="24" t="s">
        <v>391</v>
      </c>
      <c r="M502" s="159"/>
      <c r="N502" s="262"/>
      <c r="O502" s="136">
        <f t="shared" si="7"/>
        <v>0</v>
      </c>
      <c r="P502" s="91"/>
      <c r="Q502" s="91"/>
      <c r="R502" s="85"/>
      <c r="S502" s="353"/>
    </row>
    <row r="503" spans="1:19" s="3" customFormat="1" ht="17">
      <c r="A503" s="24"/>
      <c r="B503" s="24"/>
      <c r="C503" s="22" t="s">
        <v>25</v>
      </c>
      <c r="D503" s="361" t="s">
        <v>1013</v>
      </c>
      <c r="E503" s="361" t="s">
        <v>1017</v>
      </c>
      <c r="F503" s="22" t="s">
        <v>1021</v>
      </c>
      <c r="G503" s="103" t="s">
        <v>1020</v>
      </c>
      <c r="H503" s="91"/>
      <c r="I503" s="27"/>
      <c r="J503" s="214"/>
      <c r="K503" s="137"/>
      <c r="L503" s="24" t="s">
        <v>391</v>
      </c>
      <c r="M503" s="159"/>
      <c r="N503" s="262"/>
      <c r="O503" s="136">
        <f t="shared" si="7"/>
        <v>0</v>
      </c>
      <c r="P503" s="91"/>
      <c r="Q503" s="91"/>
      <c r="R503" s="85"/>
      <c r="S503" s="353"/>
    </row>
    <row r="504" spans="1:19" ht="17">
      <c r="A504" s="32"/>
      <c r="B504" s="32"/>
      <c r="C504" s="22" t="s">
        <v>25</v>
      </c>
      <c r="D504" s="361" t="s">
        <v>1013</v>
      </c>
      <c r="E504" s="361" t="s">
        <v>1017</v>
      </c>
      <c r="F504" s="33" t="s">
        <v>1022</v>
      </c>
      <c r="G504" s="70" t="s">
        <v>1023</v>
      </c>
      <c r="H504" s="91"/>
      <c r="I504" s="21"/>
      <c r="J504" s="172"/>
      <c r="K504" s="137"/>
      <c r="L504" s="24" t="s">
        <v>391</v>
      </c>
      <c r="M504" s="159"/>
      <c r="N504" s="262"/>
      <c r="O504" s="136">
        <f t="shared" si="7"/>
        <v>0</v>
      </c>
      <c r="P504" s="91"/>
      <c r="Q504" s="91"/>
      <c r="R504" s="85"/>
      <c r="S504" s="353"/>
    </row>
    <row r="505" spans="1:19" ht="17">
      <c r="A505" s="32"/>
      <c r="B505" s="32"/>
      <c r="C505" s="22" t="s">
        <v>25</v>
      </c>
      <c r="D505" s="361" t="s">
        <v>481</v>
      </c>
      <c r="E505" s="361" t="s">
        <v>559</v>
      </c>
      <c r="F505" s="33" t="s">
        <v>1024</v>
      </c>
      <c r="G505" s="71" t="s">
        <v>1025</v>
      </c>
      <c r="H505" s="91"/>
      <c r="I505" s="21" t="s">
        <v>1025</v>
      </c>
      <c r="J505" s="172"/>
      <c r="K505" s="137"/>
      <c r="L505" s="24" t="s">
        <v>281</v>
      </c>
      <c r="M505" s="159"/>
      <c r="N505" s="262"/>
      <c r="O505" s="136">
        <f t="shared" si="7"/>
        <v>0</v>
      </c>
      <c r="P505" s="91"/>
      <c r="Q505" s="91"/>
      <c r="R505" s="85"/>
      <c r="S505" s="353"/>
    </row>
    <row r="506" spans="1:19" ht="17">
      <c r="A506" s="32"/>
      <c r="B506" s="32"/>
      <c r="C506" s="22" t="s">
        <v>25</v>
      </c>
      <c r="D506" s="361" t="s">
        <v>625</v>
      </c>
      <c r="E506" s="361" t="s">
        <v>626</v>
      </c>
      <c r="F506" s="33" t="s">
        <v>1026</v>
      </c>
      <c r="G506" s="71" t="s">
        <v>1025</v>
      </c>
      <c r="H506" s="91"/>
      <c r="I506" s="21" t="s">
        <v>1025</v>
      </c>
      <c r="J506" s="172"/>
      <c r="K506" s="137"/>
      <c r="L506" s="24" t="s">
        <v>281</v>
      </c>
      <c r="M506" s="159"/>
      <c r="N506" s="262"/>
      <c r="O506" s="136">
        <f t="shared" si="7"/>
        <v>0</v>
      </c>
      <c r="P506" s="91"/>
      <c r="Q506" s="91"/>
      <c r="R506" s="85"/>
      <c r="S506" s="353"/>
    </row>
    <row r="507" spans="1:19" ht="17">
      <c r="A507" s="32"/>
      <c r="B507" s="32"/>
      <c r="C507" s="22" t="s">
        <v>25</v>
      </c>
      <c r="D507" s="361" t="s">
        <v>625</v>
      </c>
      <c r="E507" s="361" t="s">
        <v>626</v>
      </c>
      <c r="F507" s="33" t="s">
        <v>1027</v>
      </c>
      <c r="G507" s="71" t="s">
        <v>1025</v>
      </c>
      <c r="H507" s="91"/>
      <c r="I507" s="21" t="s">
        <v>1025</v>
      </c>
      <c r="J507" s="172"/>
      <c r="K507" s="137"/>
      <c r="L507" s="24" t="s">
        <v>391</v>
      </c>
      <c r="M507" s="159"/>
      <c r="N507" s="262"/>
      <c r="O507" s="136">
        <f t="shared" si="7"/>
        <v>0</v>
      </c>
      <c r="P507" s="91"/>
      <c r="Q507" s="91"/>
      <c r="R507" s="85"/>
      <c r="S507" s="353"/>
    </row>
    <row r="508" spans="1:19" ht="17">
      <c r="A508" s="32"/>
      <c r="B508" s="32"/>
      <c r="C508" s="22" t="s">
        <v>25</v>
      </c>
      <c r="D508" s="361" t="s">
        <v>625</v>
      </c>
      <c r="E508" s="361" t="s">
        <v>626</v>
      </c>
      <c r="F508" s="33" t="s">
        <v>1028</v>
      </c>
      <c r="G508" s="71" t="s">
        <v>1025</v>
      </c>
      <c r="H508" s="91"/>
      <c r="I508" s="21" t="s">
        <v>1025</v>
      </c>
      <c r="J508" s="172"/>
      <c r="K508" s="137"/>
      <c r="L508" s="24" t="s">
        <v>391</v>
      </c>
      <c r="M508" s="159"/>
      <c r="N508" s="262"/>
      <c r="O508" s="136">
        <f t="shared" si="7"/>
        <v>0</v>
      </c>
      <c r="P508" s="91"/>
      <c r="Q508" s="91"/>
      <c r="R508" s="85"/>
      <c r="S508" s="353"/>
    </row>
    <row r="509" spans="1:19" ht="17">
      <c r="A509" s="32"/>
      <c r="B509" s="32"/>
      <c r="C509" s="22" t="s">
        <v>25</v>
      </c>
      <c r="D509" s="361" t="s">
        <v>625</v>
      </c>
      <c r="E509" s="361" t="s">
        <v>801</v>
      </c>
      <c r="F509" s="33" t="s">
        <v>1029</v>
      </c>
      <c r="G509" s="71" t="s">
        <v>1025</v>
      </c>
      <c r="H509" s="91"/>
      <c r="I509" s="21" t="s">
        <v>1025</v>
      </c>
      <c r="J509" s="172"/>
      <c r="K509" s="137"/>
      <c r="L509" s="24" t="s">
        <v>391</v>
      </c>
      <c r="M509" s="159"/>
      <c r="N509" s="262"/>
      <c r="O509" s="136">
        <f t="shared" si="7"/>
        <v>0</v>
      </c>
      <c r="P509" s="91"/>
      <c r="Q509" s="91"/>
      <c r="R509" s="85"/>
      <c r="S509" s="353"/>
    </row>
    <row r="510" spans="1:19" ht="17">
      <c r="A510" s="32"/>
      <c r="B510" s="32"/>
      <c r="C510" s="22" t="s">
        <v>25</v>
      </c>
      <c r="D510" s="361" t="s">
        <v>811</v>
      </c>
      <c r="E510" s="361" t="s">
        <v>812</v>
      </c>
      <c r="F510" s="33" t="s">
        <v>1030</v>
      </c>
      <c r="G510" s="71" t="s">
        <v>1025</v>
      </c>
      <c r="H510" s="91"/>
      <c r="I510" s="21" t="s">
        <v>1025</v>
      </c>
      <c r="J510" s="172"/>
      <c r="K510" s="137"/>
      <c r="L510" s="24" t="s">
        <v>391</v>
      </c>
      <c r="M510" s="159"/>
      <c r="N510" s="262"/>
      <c r="O510" s="136">
        <f t="shared" si="7"/>
        <v>0</v>
      </c>
      <c r="P510" s="91"/>
      <c r="Q510" s="91"/>
      <c r="R510" s="85"/>
      <c r="S510" s="353"/>
    </row>
    <row r="511" spans="1:19" ht="17">
      <c r="A511" s="32"/>
      <c r="B511" s="32"/>
      <c r="C511" s="22" t="s">
        <v>25</v>
      </c>
      <c r="D511" s="361" t="s">
        <v>811</v>
      </c>
      <c r="E511" s="361" t="s">
        <v>812</v>
      </c>
      <c r="F511" s="33" t="s">
        <v>1031</v>
      </c>
      <c r="G511" s="71" t="s">
        <v>1025</v>
      </c>
      <c r="H511" s="91"/>
      <c r="I511" s="21" t="s">
        <v>1025</v>
      </c>
      <c r="J511" s="172"/>
      <c r="K511" s="137"/>
      <c r="L511" s="24" t="s">
        <v>391</v>
      </c>
      <c r="M511" s="159"/>
      <c r="N511" s="262"/>
      <c r="O511" s="136">
        <f t="shared" si="7"/>
        <v>0</v>
      </c>
      <c r="P511" s="91"/>
      <c r="Q511" s="91"/>
      <c r="R511" s="85"/>
      <c r="S511" s="353"/>
    </row>
    <row r="512" spans="1:19" ht="17">
      <c r="A512" s="32"/>
      <c r="B512" s="32"/>
      <c r="C512" s="22" t="s">
        <v>25</v>
      </c>
      <c r="D512" s="361" t="s">
        <v>936</v>
      </c>
      <c r="E512" s="361" t="s">
        <v>965</v>
      </c>
      <c r="F512" s="33" t="s">
        <v>1032</v>
      </c>
      <c r="G512" s="71" t="s">
        <v>1025</v>
      </c>
      <c r="H512" s="91"/>
      <c r="I512" s="21" t="s">
        <v>1025</v>
      </c>
      <c r="J512" s="172"/>
      <c r="K512" s="137"/>
      <c r="L512" s="24" t="s">
        <v>391</v>
      </c>
      <c r="M512" s="159"/>
      <c r="N512" s="262"/>
      <c r="O512" s="136">
        <f t="shared" si="7"/>
        <v>0</v>
      </c>
      <c r="P512" s="91"/>
      <c r="Q512" s="91"/>
      <c r="R512" s="85"/>
      <c r="S512" s="353"/>
    </row>
  </sheetData>
  <sheetProtection sheet="1" formatCells="0" formatColumns="0" formatRows="0" insertRows="0" deleteRows="0" sort="0" autoFilter="0" pivotTables="0"/>
  <autoFilter ref="A3:R512" xr:uid="{00000000-0009-0000-0000-000003000000}"/>
  <mergeCells count="3">
    <mergeCell ref="A2:N2"/>
    <mergeCell ref="P2:Q2"/>
    <mergeCell ref="A64:A65"/>
  </mergeCells>
  <phoneticPr fontId="29" type="noConversion"/>
  <dataValidations count="2">
    <dataValidation type="list" allowBlank="1" showInputMessage="1" showErrorMessage="1" sqref="H4:H504" xr:uid="{00000000-0002-0000-0300-000000000000}">
      <formula1>"购买,租赁"</formula1>
    </dataValidation>
    <dataValidation type="list" allowBlank="1" showInputMessage="1" showErrorMessage="1" sqref="P4:Q512" xr:uid="{00000000-0002-0000-0300-000001000000}">
      <formula1>"是,否"</formula1>
    </dataValidation>
  </dataValidations>
  <pageMargins left="0.7" right="0.7" top="0.75" bottom="0.75" header="0.3" footer="0.3"/>
  <pageSetup paperSize="9" scale="39" fitToHeight="6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250"/>
  <sheetViews>
    <sheetView showGridLines="0" zoomScale="63" zoomScaleNormal="63" workbookViewId="0">
      <pane ySplit="3" topLeftCell="A4" activePane="bottomLeft" state="frozen"/>
      <selection pane="bottomLeft" activeCell="F48" sqref="F48"/>
    </sheetView>
  </sheetViews>
  <sheetFormatPr baseColWidth="10" defaultColWidth="8.83203125" defaultRowHeight="16"/>
  <cols>
    <col min="1" max="2" width="10.83203125" style="198" customWidth="1"/>
    <col min="3" max="3" width="16.83203125" style="199" customWidth="1"/>
    <col min="4" max="4" width="17.5" style="200" customWidth="1"/>
    <col min="5" max="5" width="18.6640625" style="200" customWidth="1"/>
    <col min="6" max="6" width="35" style="199" customWidth="1"/>
    <col min="7" max="7" width="18.83203125" style="65" customWidth="1"/>
    <col min="8" max="8" width="13.5" style="65" customWidth="1"/>
    <col min="9" max="9" width="20.1640625" style="65" customWidth="1"/>
    <col min="10" max="10" width="13.83203125" style="67" customWidth="1"/>
    <col min="11" max="11" width="8.83203125" style="67" customWidth="1"/>
    <col min="12" max="12" width="8.83203125" style="65" customWidth="1"/>
    <col min="13" max="13" width="9.83203125" style="201" customWidth="1"/>
    <col min="14" max="14" width="8.83203125" style="65"/>
    <col min="15" max="15" width="15.33203125" style="202" customWidth="1"/>
    <col min="16" max="17" width="11.1640625" style="65" customWidth="1"/>
    <col min="18" max="18" width="17.5" style="65" customWidth="1"/>
    <col min="19" max="19" width="11.6640625" style="65" customWidth="1"/>
    <col min="20" max="16384" width="8.83203125" style="65"/>
  </cols>
  <sheetData>
    <row r="1" spans="1:19" s="1" customFormat="1">
      <c r="A1" s="486" t="s">
        <v>58</v>
      </c>
      <c r="B1" s="486"/>
      <c r="C1" s="486"/>
      <c r="D1" s="486"/>
      <c r="E1" s="486"/>
      <c r="F1" s="486"/>
      <c r="G1" s="486"/>
      <c r="H1" s="486"/>
      <c r="I1" s="486"/>
      <c r="J1" s="487"/>
      <c r="K1" s="487"/>
      <c r="L1" s="486"/>
      <c r="M1" s="487"/>
      <c r="N1" s="486"/>
      <c r="O1" s="486"/>
      <c r="P1" s="486"/>
      <c r="Q1" s="486"/>
      <c r="R1" s="486"/>
    </row>
    <row r="2" spans="1:19" s="1" customFormat="1" ht="63" customHeight="1">
      <c r="A2" s="482" t="s">
        <v>1033</v>
      </c>
      <c r="B2" s="482"/>
      <c r="C2" s="482"/>
      <c r="D2" s="482"/>
      <c r="E2" s="482"/>
      <c r="F2" s="482"/>
      <c r="G2" s="482"/>
      <c r="H2" s="482"/>
      <c r="I2" s="482"/>
      <c r="J2" s="480"/>
      <c r="K2" s="480"/>
      <c r="L2" s="482"/>
      <c r="M2" s="480"/>
      <c r="N2" s="482"/>
      <c r="O2" s="482"/>
      <c r="P2" s="482"/>
      <c r="Q2" s="482"/>
      <c r="R2" s="482"/>
    </row>
    <row r="3" spans="1:19" s="2" customFormat="1" ht="30" customHeight="1">
      <c r="A3" s="203" t="s">
        <v>61</v>
      </c>
      <c r="B3" s="203" t="s">
        <v>62</v>
      </c>
      <c r="C3" s="203" t="s">
        <v>18</v>
      </c>
      <c r="D3" s="203" t="s">
        <v>63</v>
      </c>
      <c r="E3" s="203" t="s">
        <v>64</v>
      </c>
      <c r="F3" s="203" t="s">
        <v>65</v>
      </c>
      <c r="G3" s="204" t="s">
        <v>66</v>
      </c>
      <c r="H3" s="204" t="s">
        <v>67</v>
      </c>
      <c r="I3" s="204" t="s">
        <v>68</v>
      </c>
      <c r="J3" s="212" t="s">
        <v>69</v>
      </c>
      <c r="K3" s="75" t="s">
        <v>70</v>
      </c>
      <c r="L3" s="76" t="s">
        <v>71</v>
      </c>
      <c r="M3" s="75" t="s">
        <v>72</v>
      </c>
      <c r="N3" s="76" t="s">
        <v>73</v>
      </c>
      <c r="O3" s="213" t="s">
        <v>74</v>
      </c>
      <c r="P3" s="16" t="s">
        <v>75</v>
      </c>
      <c r="Q3" s="16" t="s">
        <v>76</v>
      </c>
      <c r="R3" s="69" t="s">
        <v>20</v>
      </c>
    </row>
    <row r="4" spans="1:19" s="197" customFormat="1" ht="17.25" customHeight="1">
      <c r="A4" s="24"/>
      <c r="B4" s="24"/>
      <c r="C4" s="208" t="s">
        <v>26</v>
      </c>
      <c r="D4" s="149" t="s">
        <v>481</v>
      </c>
      <c r="E4" s="209" t="s">
        <v>1034</v>
      </c>
      <c r="F4" s="207" t="s">
        <v>1035</v>
      </c>
      <c r="G4" s="205"/>
      <c r="H4" s="179"/>
      <c r="I4" s="179"/>
      <c r="J4" s="214"/>
      <c r="K4" s="214"/>
      <c r="L4" s="179" t="s">
        <v>502</v>
      </c>
      <c r="M4" s="137"/>
      <c r="N4" s="179" t="s">
        <v>102</v>
      </c>
      <c r="O4" s="136">
        <f t="shared" ref="O4:O67" si="0">IF(M4=0,K4*J4,M4*K4*J4)</f>
        <v>0</v>
      </c>
      <c r="P4" s="179"/>
      <c r="Q4" s="179"/>
      <c r="R4" s="85"/>
      <c r="S4" s="354"/>
    </row>
    <row r="5" spans="1:19" s="197" customFormat="1" ht="17.25" customHeight="1">
      <c r="A5" s="24"/>
      <c r="B5" s="24"/>
      <c r="C5" s="208" t="s">
        <v>26</v>
      </c>
      <c r="D5" s="149" t="s">
        <v>481</v>
      </c>
      <c r="E5" s="209" t="s">
        <v>1034</v>
      </c>
      <c r="F5" s="207" t="s">
        <v>1036</v>
      </c>
      <c r="G5" s="205"/>
      <c r="H5" s="179"/>
      <c r="I5" s="179"/>
      <c r="J5" s="214"/>
      <c r="K5" s="214"/>
      <c r="L5" s="179" t="s">
        <v>502</v>
      </c>
      <c r="M5" s="137"/>
      <c r="N5" s="179" t="s">
        <v>102</v>
      </c>
      <c r="O5" s="136">
        <f t="shared" si="0"/>
        <v>0</v>
      </c>
      <c r="P5" s="179"/>
      <c r="Q5" s="179"/>
      <c r="R5" s="85"/>
      <c r="S5" s="354"/>
    </row>
    <row r="6" spans="1:19" s="197" customFormat="1" ht="17.25" customHeight="1">
      <c r="A6" s="24"/>
      <c r="B6" s="24"/>
      <c r="C6" s="208" t="s">
        <v>26</v>
      </c>
      <c r="D6" s="149" t="s">
        <v>481</v>
      </c>
      <c r="E6" s="209" t="s">
        <v>1034</v>
      </c>
      <c r="F6" s="207" t="s">
        <v>1037</v>
      </c>
      <c r="G6" s="205"/>
      <c r="H6" s="179"/>
      <c r="I6" s="179"/>
      <c r="J6" s="215"/>
      <c r="K6" s="216"/>
      <c r="L6" s="179" t="s">
        <v>502</v>
      </c>
      <c r="M6" s="217"/>
      <c r="N6" s="179" t="s">
        <v>102</v>
      </c>
      <c r="O6" s="136">
        <f t="shared" si="0"/>
        <v>0</v>
      </c>
      <c r="P6" s="179"/>
      <c r="Q6" s="179"/>
      <c r="R6" s="63" t="str">
        <f>_xlfn.XLOOKUP(C6&amp;D6&amp;E6&amp;F6,[1]报价模版!$X:$X,[1]报价模版!$Y:$Y,"",0)</f>
        <v/>
      </c>
    </row>
    <row r="7" spans="1:19" s="197" customFormat="1" ht="17.25" customHeight="1">
      <c r="A7" s="24"/>
      <c r="B7" s="24"/>
      <c r="C7" s="208" t="s">
        <v>26</v>
      </c>
      <c r="D7" s="149" t="s">
        <v>481</v>
      </c>
      <c r="E7" s="209" t="s">
        <v>1034</v>
      </c>
      <c r="F7" s="207" t="s">
        <v>1038</v>
      </c>
      <c r="G7" s="205"/>
      <c r="H7" s="179"/>
      <c r="I7" s="179"/>
      <c r="J7" s="215"/>
      <c r="K7" s="216"/>
      <c r="L7" s="179" t="s">
        <v>502</v>
      </c>
      <c r="M7" s="217"/>
      <c r="N7" s="179" t="s">
        <v>102</v>
      </c>
      <c r="O7" s="136">
        <f t="shared" si="0"/>
        <v>0</v>
      </c>
      <c r="P7" s="179"/>
      <c r="Q7" s="179"/>
      <c r="R7" s="63" t="str">
        <f>_xlfn.XLOOKUP(C7&amp;D7&amp;E7&amp;F7,[1]报价模版!$X:$X,[1]报价模版!$Y:$Y,"",0)</f>
        <v/>
      </c>
    </row>
    <row r="8" spans="1:19" s="197" customFormat="1" ht="17.25" customHeight="1">
      <c r="A8" s="24"/>
      <c r="B8" s="24"/>
      <c r="C8" s="208" t="s">
        <v>26</v>
      </c>
      <c r="D8" s="149" t="s">
        <v>481</v>
      </c>
      <c r="E8" s="209" t="s">
        <v>1034</v>
      </c>
      <c r="F8" s="207" t="s">
        <v>1039</v>
      </c>
      <c r="G8" s="205"/>
      <c r="H8" s="179"/>
      <c r="I8" s="179"/>
      <c r="J8" s="215"/>
      <c r="K8" s="216"/>
      <c r="L8" s="179" t="s">
        <v>502</v>
      </c>
      <c r="M8" s="217"/>
      <c r="N8" s="179" t="s">
        <v>102</v>
      </c>
      <c r="O8" s="136">
        <f t="shared" si="0"/>
        <v>0</v>
      </c>
      <c r="P8" s="179"/>
      <c r="Q8" s="179"/>
      <c r="R8" s="63" t="str">
        <f>_xlfn.XLOOKUP(C8&amp;D8&amp;E8&amp;F8,[1]报价模版!$X:$X,[1]报价模版!$Y:$Y,"",0)</f>
        <v/>
      </c>
    </row>
    <row r="9" spans="1:19" s="197" customFormat="1" ht="17.25" customHeight="1">
      <c r="A9" s="24"/>
      <c r="B9" s="24"/>
      <c r="C9" s="208" t="s">
        <v>26</v>
      </c>
      <c r="D9" s="149" t="s">
        <v>481</v>
      </c>
      <c r="E9" s="209" t="s">
        <v>1034</v>
      </c>
      <c r="F9" s="207" t="s">
        <v>1040</v>
      </c>
      <c r="G9" s="205"/>
      <c r="H9" s="179"/>
      <c r="I9" s="179"/>
      <c r="J9" s="215"/>
      <c r="K9" s="216"/>
      <c r="L9" s="179" t="s">
        <v>502</v>
      </c>
      <c r="M9" s="217"/>
      <c r="N9" s="179" t="s">
        <v>102</v>
      </c>
      <c r="O9" s="136">
        <f t="shared" si="0"/>
        <v>0</v>
      </c>
      <c r="P9" s="179"/>
      <c r="Q9" s="179"/>
      <c r="R9" s="63" t="str">
        <f>_xlfn.XLOOKUP(C9&amp;D9&amp;E9&amp;F9,[1]报价模版!$X:$X,[1]报价模版!$Y:$Y,"",0)</f>
        <v/>
      </c>
    </row>
    <row r="10" spans="1:19" s="197" customFormat="1" ht="17.25" customHeight="1">
      <c r="A10" s="24"/>
      <c r="B10" s="24"/>
      <c r="C10" s="208" t="s">
        <v>26</v>
      </c>
      <c r="D10" s="149" t="s">
        <v>481</v>
      </c>
      <c r="E10" s="209" t="s">
        <v>1034</v>
      </c>
      <c r="F10" s="207" t="s">
        <v>1041</v>
      </c>
      <c r="G10" s="205"/>
      <c r="H10" s="179"/>
      <c r="I10" s="179"/>
      <c r="J10" s="214"/>
      <c r="K10" s="214"/>
      <c r="L10" s="179" t="s">
        <v>502</v>
      </c>
      <c r="M10" s="137"/>
      <c r="N10" s="179" t="s">
        <v>102</v>
      </c>
      <c r="O10" s="136">
        <f t="shared" si="0"/>
        <v>0</v>
      </c>
      <c r="P10" s="179"/>
      <c r="Q10" s="179"/>
      <c r="R10" s="85"/>
      <c r="S10" s="354"/>
    </row>
    <row r="11" spans="1:19" s="197" customFormat="1" ht="17.25" customHeight="1">
      <c r="A11" s="24"/>
      <c r="B11" s="24"/>
      <c r="C11" s="208" t="s">
        <v>26</v>
      </c>
      <c r="D11" s="149" t="s">
        <v>481</v>
      </c>
      <c r="E11" s="209" t="s">
        <v>1034</v>
      </c>
      <c r="F11" s="207" t="s">
        <v>1042</v>
      </c>
      <c r="G11" s="205"/>
      <c r="H11" s="179"/>
      <c r="I11" s="179"/>
      <c r="J11" s="214"/>
      <c r="K11" s="214"/>
      <c r="L11" s="179" t="s">
        <v>502</v>
      </c>
      <c r="M11" s="137"/>
      <c r="N11" s="179" t="s">
        <v>102</v>
      </c>
      <c r="O11" s="136">
        <f t="shared" si="0"/>
        <v>0</v>
      </c>
      <c r="P11" s="179"/>
      <c r="Q11" s="179"/>
      <c r="R11" s="85"/>
      <c r="S11" s="354"/>
    </row>
    <row r="12" spans="1:19" s="130" customFormat="1" ht="34">
      <c r="A12" s="148"/>
      <c r="B12" s="148"/>
      <c r="C12" s="208" t="s">
        <v>26</v>
      </c>
      <c r="D12" s="149" t="s">
        <v>481</v>
      </c>
      <c r="E12" s="209" t="s">
        <v>1043</v>
      </c>
      <c r="F12" s="207" t="s">
        <v>1044</v>
      </c>
      <c r="G12" s="207"/>
      <c r="H12" s="179"/>
      <c r="I12" s="149"/>
      <c r="J12" s="218"/>
      <c r="K12" s="214"/>
      <c r="L12" s="149" t="s">
        <v>502</v>
      </c>
      <c r="M12" s="137"/>
      <c r="N12" s="149" t="s">
        <v>102</v>
      </c>
      <c r="O12" s="136">
        <f t="shared" si="0"/>
        <v>0</v>
      </c>
      <c r="P12" s="179"/>
      <c r="Q12" s="179"/>
      <c r="R12" s="85"/>
      <c r="S12" s="354"/>
    </row>
    <row r="13" spans="1:19" s="130" customFormat="1" ht="34">
      <c r="A13" s="148"/>
      <c r="B13" s="148"/>
      <c r="C13" s="208" t="s">
        <v>26</v>
      </c>
      <c r="D13" s="149" t="s">
        <v>481</v>
      </c>
      <c r="E13" s="209" t="s">
        <v>1043</v>
      </c>
      <c r="F13" s="207" t="s">
        <v>1045</v>
      </c>
      <c r="G13" s="207"/>
      <c r="H13" s="149"/>
      <c r="I13" s="149"/>
      <c r="J13" s="219"/>
      <c r="K13" s="220"/>
      <c r="L13" s="149" t="s">
        <v>502</v>
      </c>
      <c r="M13" s="221"/>
      <c r="N13" s="149" t="s">
        <v>102</v>
      </c>
      <c r="O13" s="136">
        <f t="shared" si="0"/>
        <v>0</v>
      </c>
      <c r="P13" s="149"/>
      <c r="Q13" s="149"/>
      <c r="R13" s="63" t="str">
        <f>_xlfn.XLOOKUP(C13&amp;D13&amp;E13&amp;F13,[1]报价模版!$X:$X,[1]报价模版!$Y:$Y,"",0)</f>
        <v/>
      </c>
    </row>
    <row r="14" spans="1:19" s="130" customFormat="1" ht="17">
      <c r="A14" s="148"/>
      <c r="B14" s="148"/>
      <c r="C14" s="208" t="s">
        <v>26</v>
      </c>
      <c r="D14" s="149" t="s">
        <v>481</v>
      </c>
      <c r="E14" s="209" t="s">
        <v>1043</v>
      </c>
      <c r="F14" s="207" t="s">
        <v>1046</v>
      </c>
      <c r="G14" s="207"/>
      <c r="H14" s="179"/>
      <c r="I14" s="149"/>
      <c r="J14" s="218"/>
      <c r="K14" s="214"/>
      <c r="L14" s="149" t="s">
        <v>502</v>
      </c>
      <c r="M14" s="137"/>
      <c r="N14" s="149" t="s">
        <v>102</v>
      </c>
      <c r="O14" s="136">
        <f t="shared" si="0"/>
        <v>0</v>
      </c>
      <c r="P14" s="179"/>
      <c r="Q14" s="179"/>
      <c r="R14" s="85"/>
      <c r="S14" s="354"/>
    </row>
    <row r="15" spans="1:19" s="130" customFormat="1" ht="17">
      <c r="A15" s="148"/>
      <c r="B15" s="148"/>
      <c r="C15" s="208" t="s">
        <v>26</v>
      </c>
      <c r="D15" s="149" t="s">
        <v>481</v>
      </c>
      <c r="E15" s="209" t="s">
        <v>1043</v>
      </c>
      <c r="F15" s="207" t="s">
        <v>1047</v>
      </c>
      <c r="G15" s="207"/>
      <c r="H15" s="149"/>
      <c r="I15" s="149"/>
      <c r="J15" s="219"/>
      <c r="K15" s="220"/>
      <c r="L15" s="149" t="s">
        <v>502</v>
      </c>
      <c r="M15" s="221"/>
      <c r="N15" s="149" t="s">
        <v>102</v>
      </c>
      <c r="O15" s="136">
        <f t="shared" si="0"/>
        <v>0</v>
      </c>
      <c r="P15" s="149"/>
      <c r="Q15" s="149"/>
      <c r="R15" s="63" t="str">
        <f>_xlfn.XLOOKUP(C15&amp;D15&amp;E15&amp;F15,[1]报价模版!$X:$X,[1]报价模版!$Y:$Y,"",0)</f>
        <v/>
      </c>
    </row>
    <row r="16" spans="1:19" s="197" customFormat="1" ht="17">
      <c r="A16" s="24"/>
      <c r="B16" s="24"/>
      <c r="C16" s="208" t="s">
        <v>26</v>
      </c>
      <c r="D16" s="149" t="s">
        <v>481</v>
      </c>
      <c r="E16" s="209" t="s">
        <v>1048</v>
      </c>
      <c r="F16" s="207" t="s">
        <v>1049</v>
      </c>
      <c r="G16" s="179"/>
      <c r="H16" s="179"/>
      <c r="I16" s="179"/>
      <c r="J16" s="215"/>
      <c r="K16" s="216"/>
      <c r="L16" s="179" t="s">
        <v>502</v>
      </c>
      <c r="M16" s="217"/>
      <c r="N16" s="179" t="s">
        <v>102</v>
      </c>
      <c r="O16" s="136">
        <f t="shared" si="0"/>
        <v>0</v>
      </c>
      <c r="P16" s="179"/>
      <c r="Q16" s="179"/>
      <c r="R16" s="63" t="str">
        <f>_xlfn.XLOOKUP(C16&amp;D16&amp;E16&amp;F16,[1]报价模版!$X:$X,[1]报价模版!$Y:$Y,"",0)</f>
        <v/>
      </c>
    </row>
    <row r="17" spans="1:19" s="197" customFormat="1" ht="17">
      <c r="A17" s="24"/>
      <c r="B17" s="24"/>
      <c r="C17" s="208" t="s">
        <v>26</v>
      </c>
      <c r="D17" s="149" t="s">
        <v>481</v>
      </c>
      <c r="E17" s="209" t="s">
        <v>1048</v>
      </c>
      <c r="F17" s="207" t="s">
        <v>1050</v>
      </c>
      <c r="G17" s="179"/>
      <c r="H17" s="179"/>
      <c r="I17" s="179"/>
      <c r="J17" s="215"/>
      <c r="K17" s="216"/>
      <c r="L17" s="179" t="s">
        <v>502</v>
      </c>
      <c r="M17" s="217"/>
      <c r="N17" s="179" t="s">
        <v>102</v>
      </c>
      <c r="O17" s="136">
        <f t="shared" si="0"/>
        <v>0</v>
      </c>
      <c r="P17" s="179"/>
      <c r="Q17" s="179"/>
      <c r="R17" s="63" t="str">
        <f>_xlfn.XLOOKUP(C17&amp;D17&amp;E17&amp;F17,[1]报价模版!$X:$X,[1]报价模版!$Y:$Y,"",0)</f>
        <v/>
      </c>
    </row>
    <row r="18" spans="1:19" s="197" customFormat="1" ht="17">
      <c r="A18" s="24"/>
      <c r="B18" s="24"/>
      <c r="C18" s="208" t="s">
        <v>26</v>
      </c>
      <c r="D18" s="149" t="s">
        <v>481</v>
      </c>
      <c r="E18" s="209" t="s">
        <v>1048</v>
      </c>
      <c r="F18" s="207" t="s">
        <v>1051</v>
      </c>
      <c r="G18" s="179"/>
      <c r="H18" s="179"/>
      <c r="I18" s="179"/>
      <c r="J18" s="215"/>
      <c r="K18" s="216"/>
      <c r="L18" s="179" t="s">
        <v>502</v>
      </c>
      <c r="M18" s="217"/>
      <c r="N18" s="179" t="s">
        <v>102</v>
      </c>
      <c r="O18" s="136">
        <f t="shared" si="0"/>
        <v>0</v>
      </c>
      <c r="P18" s="179"/>
      <c r="Q18" s="179"/>
      <c r="R18" s="63" t="str">
        <f>_xlfn.XLOOKUP(C18&amp;D18&amp;E18&amp;F18,[1]报价模版!$X:$X,[1]报价模版!$Y:$Y,"",0)</f>
        <v/>
      </c>
    </row>
    <row r="19" spans="1:19" s="197" customFormat="1" ht="17">
      <c r="A19" s="24"/>
      <c r="B19" s="24"/>
      <c r="C19" s="208" t="s">
        <v>26</v>
      </c>
      <c r="D19" s="149" t="s">
        <v>481</v>
      </c>
      <c r="E19" s="209" t="s">
        <v>1048</v>
      </c>
      <c r="F19" s="207" t="s">
        <v>1052</v>
      </c>
      <c r="G19" s="179"/>
      <c r="H19" s="179"/>
      <c r="I19" s="179"/>
      <c r="J19" s="215"/>
      <c r="K19" s="216"/>
      <c r="L19" s="179" t="s">
        <v>502</v>
      </c>
      <c r="M19" s="217"/>
      <c r="N19" s="179" t="s">
        <v>102</v>
      </c>
      <c r="O19" s="136">
        <f t="shared" si="0"/>
        <v>0</v>
      </c>
      <c r="P19" s="179"/>
      <c r="Q19" s="179"/>
      <c r="R19" s="63" t="str">
        <f>_xlfn.XLOOKUP(C19&amp;D19&amp;E19&amp;F19,[1]报价模版!$X:$X,[1]报价模版!$Y:$Y,"",0)</f>
        <v/>
      </c>
    </row>
    <row r="20" spans="1:19" s="197" customFormat="1" ht="17">
      <c r="A20" s="24"/>
      <c r="B20" s="24"/>
      <c r="C20" s="208" t="s">
        <v>26</v>
      </c>
      <c r="D20" s="149" t="s">
        <v>481</v>
      </c>
      <c r="E20" s="209" t="s">
        <v>1048</v>
      </c>
      <c r="F20" s="207" t="s">
        <v>1053</v>
      </c>
      <c r="G20" s="179"/>
      <c r="H20" s="179"/>
      <c r="I20" s="179"/>
      <c r="J20" s="215"/>
      <c r="K20" s="216"/>
      <c r="L20" s="179" t="s">
        <v>502</v>
      </c>
      <c r="M20" s="217"/>
      <c r="N20" s="179" t="s">
        <v>102</v>
      </c>
      <c r="O20" s="136">
        <f t="shared" si="0"/>
        <v>0</v>
      </c>
      <c r="P20" s="179"/>
      <c r="Q20" s="179"/>
      <c r="R20" s="63" t="str">
        <f>_xlfn.XLOOKUP(C20&amp;D20&amp;E20&amp;F20,[1]报价模版!$X:$X,[1]报价模版!$Y:$Y,"",0)</f>
        <v/>
      </c>
    </row>
    <row r="21" spans="1:19" s="197" customFormat="1" ht="17">
      <c r="A21" s="24"/>
      <c r="B21" s="24"/>
      <c r="C21" s="208" t="s">
        <v>26</v>
      </c>
      <c r="D21" s="149" t="s">
        <v>481</v>
      </c>
      <c r="E21" s="209" t="s">
        <v>1054</v>
      </c>
      <c r="F21" s="207" t="s">
        <v>1055</v>
      </c>
      <c r="G21" s="205"/>
      <c r="H21" s="179"/>
      <c r="I21" s="179"/>
      <c r="J21" s="215"/>
      <c r="K21" s="216"/>
      <c r="L21" s="179" t="s">
        <v>502</v>
      </c>
      <c r="M21" s="217"/>
      <c r="N21" s="179" t="s">
        <v>102</v>
      </c>
      <c r="O21" s="136">
        <f t="shared" si="0"/>
        <v>0</v>
      </c>
      <c r="P21" s="179"/>
      <c r="Q21" s="179"/>
      <c r="R21" s="63" t="str">
        <f>_xlfn.XLOOKUP(C21&amp;D21&amp;E21&amp;F21,[1]报价模版!$X:$X,[1]报价模版!$Y:$Y,"",0)</f>
        <v/>
      </c>
    </row>
    <row r="22" spans="1:19" s="197" customFormat="1" ht="17">
      <c r="A22" s="24"/>
      <c r="B22" s="24"/>
      <c r="C22" s="208" t="s">
        <v>26</v>
      </c>
      <c r="D22" s="149" t="s">
        <v>481</v>
      </c>
      <c r="E22" s="209" t="s">
        <v>1054</v>
      </c>
      <c r="F22" s="207" t="s">
        <v>1056</v>
      </c>
      <c r="G22" s="205"/>
      <c r="H22" s="179"/>
      <c r="I22" s="179"/>
      <c r="J22" s="215"/>
      <c r="K22" s="216"/>
      <c r="L22" s="179" t="s">
        <v>502</v>
      </c>
      <c r="M22" s="217"/>
      <c r="N22" s="179" t="s">
        <v>102</v>
      </c>
      <c r="O22" s="136">
        <f t="shared" si="0"/>
        <v>0</v>
      </c>
      <c r="P22" s="179"/>
      <c r="Q22" s="179"/>
      <c r="R22" s="63" t="str">
        <f>_xlfn.XLOOKUP(C22&amp;D22&amp;E22&amp;F22,[1]报价模版!$X:$X,[1]报价模版!$Y:$Y,"",0)</f>
        <v/>
      </c>
    </row>
    <row r="23" spans="1:19" s="197" customFormat="1" ht="17">
      <c r="A23" s="24"/>
      <c r="B23" s="24"/>
      <c r="C23" s="208" t="s">
        <v>26</v>
      </c>
      <c r="D23" s="149" t="s">
        <v>481</v>
      </c>
      <c r="E23" s="209" t="s">
        <v>1054</v>
      </c>
      <c r="F23" s="207" t="s">
        <v>1057</v>
      </c>
      <c r="G23" s="205"/>
      <c r="H23" s="179"/>
      <c r="I23" s="179"/>
      <c r="J23" s="215"/>
      <c r="K23" s="216"/>
      <c r="L23" s="179" t="s">
        <v>502</v>
      </c>
      <c r="M23" s="217"/>
      <c r="N23" s="179" t="s">
        <v>102</v>
      </c>
      <c r="O23" s="136">
        <f t="shared" si="0"/>
        <v>0</v>
      </c>
      <c r="P23" s="179"/>
      <c r="Q23" s="179"/>
      <c r="R23" s="63" t="str">
        <f>_xlfn.XLOOKUP(C23&amp;D23&amp;E23&amp;F23,[1]报价模版!$X:$X,[1]报价模版!$Y:$Y,"",0)</f>
        <v/>
      </c>
    </row>
    <row r="24" spans="1:19" s="197" customFormat="1" ht="17">
      <c r="A24" s="24"/>
      <c r="B24" s="24"/>
      <c r="C24" s="208" t="s">
        <v>26</v>
      </c>
      <c r="D24" s="149" t="s">
        <v>481</v>
      </c>
      <c r="E24" s="209" t="s">
        <v>1054</v>
      </c>
      <c r="F24" s="207" t="s">
        <v>1058</v>
      </c>
      <c r="G24" s="205"/>
      <c r="H24" s="179"/>
      <c r="I24" s="179"/>
      <c r="J24" s="215"/>
      <c r="K24" s="216"/>
      <c r="L24" s="179" t="s">
        <v>502</v>
      </c>
      <c r="M24" s="217"/>
      <c r="N24" s="179" t="s">
        <v>102</v>
      </c>
      <c r="O24" s="136">
        <f t="shared" si="0"/>
        <v>0</v>
      </c>
      <c r="P24" s="179"/>
      <c r="Q24" s="179"/>
      <c r="R24" s="63" t="str">
        <f>_xlfn.XLOOKUP(C24&amp;D24&amp;E24&amp;F24,[1]报价模版!$X:$X,[1]报价模版!$Y:$Y,"",0)</f>
        <v/>
      </c>
    </row>
    <row r="25" spans="1:19" s="197" customFormat="1" ht="17">
      <c r="A25" s="24"/>
      <c r="B25" s="24"/>
      <c r="C25" s="208" t="s">
        <v>26</v>
      </c>
      <c r="D25" s="149" t="s">
        <v>481</v>
      </c>
      <c r="E25" s="209" t="s">
        <v>1054</v>
      </c>
      <c r="F25" s="207" t="s">
        <v>1059</v>
      </c>
      <c r="G25" s="205"/>
      <c r="H25" s="179"/>
      <c r="I25" s="179"/>
      <c r="J25" s="215"/>
      <c r="K25" s="216"/>
      <c r="L25" s="179" t="s">
        <v>502</v>
      </c>
      <c r="M25" s="217"/>
      <c r="N25" s="179" t="s">
        <v>102</v>
      </c>
      <c r="O25" s="136">
        <f t="shared" si="0"/>
        <v>0</v>
      </c>
      <c r="P25" s="179"/>
      <c r="Q25" s="179"/>
      <c r="R25" s="63" t="str">
        <f>_xlfn.XLOOKUP(C25&amp;D25&amp;E25&amp;F25,[1]报价模版!$X:$X,[1]报价模版!$Y:$Y,"",0)</f>
        <v/>
      </c>
    </row>
    <row r="26" spans="1:19" s="130" customFormat="1" ht="17">
      <c r="A26" s="148"/>
      <c r="B26" s="148"/>
      <c r="C26" s="208" t="s">
        <v>26</v>
      </c>
      <c r="D26" s="149" t="s">
        <v>481</v>
      </c>
      <c r="E26" s="209" t="s">
        <v>1060</v>
      </c>
      <c r="F26" s="89" t="s">
        <v>1061</v>
      </c>
      <c r="G26" s="149"/>
      <c r="H26" s="149"/>
      <c r="I26" s="149"/>
      <c r="J26" s="219"/>
      <c r="K26" s="220"/>
      <c r="L26" s="149" t="s">
        <v>391</v>
      </c>
      <c r="M26" s="221"/>
      <c r="N26" s="149" t="s">
        <v>102</v>
      </c>
      <c r="O26" s="136">
        <f t="shared" si="0"/>
        <v>0</v>
      </c>
      <c r="P26" s="149"/>
      <c r="Q26" s="149"/>
      <c r="R26" s="63" t="str">
        <f>_xlfn.XLOOKUP(C26&amp;D26&amp;E26&amp;F26,[1]报价模版!$X:$X,[1]报价模版!$Y:$Y,"",0)</f>
        <v/>
      </c>
    </row>
    <row r="27" spans="1:19" s="130" customFormat="1" ht="17">
      <c r="A27" s="148"/>
      <c r="B27" s="148"/>
      <c r="C27" s="208" t="s">
        <v>26</v>
      </c>
      <c r="D27" s="149" t="s">
        <v>481</v>
      </c>
      <c r="E27" s="209" t="s">
        <v>1060</v>
      </c>
      <c r="F27" s="149" t="s">
        <v>1062</v>
      </c>
      <c r="G27" s="149"/>
      <c r="H27" s="149"/>
      <c r="I27" s="149"/>
      <c r="J27" s="219"/>
      <c r="K27" s="220"/>
      <c r="L27" s="149" t="s">
        <v>391</v>
      </c>
      <c r="M27" s="221"/>
      <c r="N27" s="149" t="s">
        <v>102</v>
      </c>
      <c r="O27" s="136">
        <f t="shared" si="0"/>
        <v>0</v>
      </c>
      <c r="P27" s="149"/>
      <c r="Q27" s="149"/>
      <c r="R27" s="63" t="str">
        <f>_xlfn.XLOOKUP(C27&amp;D27&amp;E27&amp;F27,[1]报价模版!$X:$X,[1]报价模版!$Y:$Y,"",0)</f>
        <v/>
      </c>
    </row>
    <row r="28" spans="1:19" s="130" customFormat="1" ht="17">
      <c r="A28" s="148"/>
      <c r="B28" s="148"/>
      <c r="C28" s="208" t="s">
        <v>26</v>
      </c>
      <c r="D28" s="149" t="s">
        <v>481</v>
      </c>
      <c r="E28" s="209" t="s">
        <v>1060</v>
      </c>
      <c r="F28" s="207" t="s">
        <v>1063</v>
      </c>
      <c r="G28" s="149"/>
      <c r="H28" s="149"/>
      <c r="I28" s="149"/>
      <c r="J28" s="219"/>
      <c r="K28" s="220"/>
      <c r="L28" s="149" t="s">
        <v>391</v>
      </c>
      <c r="M28" s="221"/>
      <c r="N28" s="149" t="s">
        <v>102</v>
      </c>
      <c r="O28" s="136">
        <f t="shared" si="0"/>
        <v>0</v>
      </c>
      <c r="P28" s="149"/>
      <c r="Q28" s="149"/>
      <c r="R28" s="63" t="str">
        <f>_xlfn.XLOOKUP(C28&amp;D28&amp;E28&amp;F28,[1]报价模版!$X:$X,[1]报价模版!$Y:$Y,"",0)</f>
        <v/>
      </c>
    </row>
    <row r="29" spans="1:19" s="130" customFormat="1" ht="17">
      <c r="A29" s="148"/>
      <c r="B29" s="148"/>
      <c r="C29" s="208" t="s">
        <v>26</v>
      </c>
      <c r="D29" s="149" t="s">
        <v>481</v>
      </c>
      <c r="E29" s="209" t="s">
        <v>1060</v>
      </c>
      <c r="F29" s="207" t="s">
        <v>1064</v>
      </c>
      <c r="G29" s="149"/>
      <c r="H29" s="149"/>
      <c r="I29" s="149"/>
      <c r="J29" s="219"/>
      <c r="K29" s="220"/>
      <c r="L29" s="149" t="s">
        <v>391</v>
      </c>
      <c r="M29" s="221"/>
      <c r="N29" s="149" t="s">
        <v>102</v>
      </c>
      <c r="O29" s="136">
        <f t="shared" si="0"/>
        <v>0</v>
      </c>
      <c r="P29" s="149"/>
      <c r="Q29" s="149"/>
      <c r="R29" s="63" t="str">
        <f>_xlfn.XLOOKUP(C29&amp;D29&amp;E29&amp;F29,[1]报价模版!$X:$X,[1]报价模版!$Y:$Y,"",0)</f>
        <v/>
      </c>
    </row>
    <row r="30" spans="1:19" s="130" customFormat="1" ht="17">
      <c r="A30" s="148"/>
      <c r="B30" s="148"/>
      <c r="C30" s="208" t="s">
        <v>26</v>
      </c>
      <c r="D30" s="149" t="s">
        <v>481</v>
      </c>
      <c r="E30" s="209" t="s">
        <v>1060</v>
      </c>
      <c r="F30" s="207" t="s">
        <v>1065</v>
      </c>
      <c r="G30" s="149"/>
      <c r="H30" s="149"/>
      <c r="I30" s="149"/>
      <c r="J30" s="219"/>
      <c r="K30" s="220"/>
      <c r="L30" s="149" t="s">
        <v>391</v>
      </c>
      <c r="M30" s="221"/>
      <c r="N30" s="149" t="s">
        <v>102</v>
      </c>
      <c r="O30" s="136">
        <f t="shared" si="0"/>
        <v>0</v>
      </c>
      <c r="P30" s="149"/>
      <c r="Q30" s="149"/>
      <c r="R30" s="63" t="str">
        <f>_xlfn.XLOOKUP(C30&amp;D30&amp;E30&amp;F30,[1]报价模版!$X:$X,[1]报价模版!$Y:$Y,"",0)</f>
        <v/>
      </c>
    </row>
    <row r="31" spans="1:19" s="197" customFormat="1" ht="17">
      <c r="A31" s="24"/>
      <c r="B31" s="24"/>
      <c r="C31" s="208" t="s">
        <v>26</v>
      </c>
      <c r="D31" s="149" t="s">
        <v>481</v>
      </c>
      <c r="E31" s="209" t="s">
        <v>1066</v>
      </c>
      <c r="F31" s="207" t="s">
        <v>1067</v>
      </c>
      <c r="G31" s="205"/>
      <c r="H31" s="179"/>
      <c r="I31" s="179"/>
      <c r="J31" s="214"/>
      <c r="K31" s="214"/>
      <c r="L31" s="179" t="s">
        <v>502</v>
      </c>
      <c r="M31" s="137"/>
      <c r="N31" s="179" t="s">
        <v>102</v>
      </c>
      <c r="O31" s="136">
        <f t="shared" si="0"/>
        <v>0</v>
      </c>
      <c r="P31" s="179"/>
      <c r="Q31" s="179"/>
      <c r="R31" s="85"/>
      <c r="S31" s="354"/>
    </row>
    <row r="32" spans="1:19" s="197" customFormat="1" ht="17">
      <c r="A32" s="24"/>
      <c r="B32" s="24"/>
      <c r="C32" s="208" t="s">
        <v>26</v>
      </c>
      <c r="D32" s="149" t="s">
        <v>481</v>
      </c>
      <c r="E32" s="209" t="s">
        <v>1066</v>
      </c>
      <c r="F32" s="207" t="s">
        <v>1068</v>
      </c>
      <c r="G32" s="205"/>
      <c r="H32" s="179"/>
      <c r="I32" s="179"/>
      <c r="J32" s="214"/>
      <c r="K32" s="214"/>
      <c r="L32" s="179" t="s">
        <v>502</v>
      </c>
      <c r="M32" s="137"/>
      <c r="N32" s="179" t="s">
        <v>102</v>
      </c>
      <c r="O32" s="136">
        <f t="shared" si="0"/>
        <v>0</v>
      </c>
      <c r="P32" s="179"/>
      <c r="Q32" s="179"/>
      <c r="R32" s="85"/>
      <c r="S32" s="354"/>
    </row>
    <row r="33" spans="1:19" s="197" customFormat="1" ht="17">
      <c r="A33" s="24"/>
      <c r="B33" s="24"/>
      <c r="C33" s="208" t="s">
        <v>26</v>
      </c>
      <c r="D33" s="149" t="s">
        <v>481</v>
      </c>
      <c r="E33" s="209" t="s">
        <v>1066</v>
      </c>
      <c r="F33" s="207" t="s">
        <v>1069</v>
      </c>
      <c r="G33" s="205"/>
      <c r="H33" s="179"/>
      <c r="I33" s="179"/>
      <c r="J33" s="214"/>
      <c r="K33" s="214"/>
      <c r="L33" s="179" t="s">
        <v>502</v>
      </c>
      <c r="M33" s="137"/>
      <c r="N33" s="179" t="s">
        <v>102</v>
      </c>
      <c r="O33" s="136">
        <f t="shared" si="0"/>
        <v>0</v>
      </c>
      <c r="P33" s="179"/>
      <c r="Q33" s="179"/>
      <c r="R33" s="85"/>
      <c r="S33" s="354"/>
    </row>
    <row r="34" spans="1:19" s="197" customFormat="1" ht="17">
      <c r="A34" s="24"/>
      <c r="B34" s="24"/>
      <c r="C34" s="208" t="s">
        <v>26</v>
      </c>
      <c r="D34" s="149" t="s">
        <v>481</v>
      </c>
      <c r="E34" s="209" t="s">
        <v>1066</v>
      </c>
      <c r="F34" s="207" t="s">
        <v>1070</v>
      </c>
      <c r="G34" s="205"/>
      <c r="H34" s="179"/>
      <c r="I34" s="179"/>
      <c r="J34" s="215"/>
      <c r="K34" s="216"/>
      <c r="L34" s="179" t="s">
        <v>502</v>
      </c>
      <c r="M34" s="217"/>
      <c r="N34" s="179" t="s">
        <v>102</v>
      </c>
      <c r="O34" s="136">
        <f t="shared" si="0"/>
        <v>0</v>
      </c>
      <c r="P34" s="179"/>
      <c r="Q34" s="179"/>
      <c r="R34" s="63" t="str">
        <f>_xlfn.XLOOKUP(C34&amp;D34&amp;E34&amp;F34,[1]报价模版!$X:$X,[1]报价模版!$Y:$Y,"",0)</f>
        <v/>
      </c>
    </row>
    <row r="35" spans="1:19" s="197" customFormat="1" ht="17">
      <c r="A35" s="24"/>
      <c r="B35" s="24"/>
      <c r="C35" s="208" t="s">
        <v>26</v>
      </c>
      <c r="D35" s="149" t="s">
        <v>481</v>
      </c>
      <c r="E35" s="209" t="s">
        <v>1066</v>
      </c>
      <c r="F35" s="207" t="s">
        <v>1071</v>
      </c>
      <c r="G35" s="205"/>
      <c r="H35" s="179"/>
      <c r="I35" s="179"/>
      <c r="J35" s="215"/>
      <c r="K35" s="216"/>
      <c r="L35" s="179" t="s">
        <v>502</v>
      </c>
      <c r="M35" s="217"/>
      <c r="N35" s="179" t="s">
        <v>102</v>
      </c>
      <c r="O35" s="136">
        <f t="shared" si="0"/>
        <v>0</v>
      </c>
      <c r="P35" s="179"/>
      <c r="Q35" s="179"/>
      <c r="R35" s="63" t="str">
        <f>_xlfn.XLOOKUP(C35&amp;D35&amp;E35&amp;F35,[1]报价模版!$X:$X,[1]报价模版!$Y:$Y,"",0)</f>
        <v/>
      </c>
    </row>
    <row r="36" spans="1:19" s="197" customFormat="1" ht="17">
      <c r="A36" s="24"/>
      <c r="B36" s="24"/>
      <c r="C36" s="208" t="s">
        <v>26</v>
      </c>
      <c r="D36" s="31" t="s">
        <v>481</v>
      </c>
      <c r="E36" s="31" t="s">
        <v>1072</v>
      </c>
      <c r="F36" s="149"/>
      <c r="G36" s="179"/>
      <c r="H36" s="179"/>
      <c r="I36" s="179"/>
      <c r="J36" s="214"/>
      <c r="K36" s="214"/>
      <c r="L36" s="179" t="s">
        <v>281</v>
      </c>
      <c r="M36" s="137"/>
      <c r="N36" s="179" t="s">
        <v>102</v>
      </c>
      <c r="O36" s="136">
        <f t="shared" si="0"/>
        <v>0</v>
      </c>
      <c r="P36" s="179"/>
      <c r="Q36" s="179"/>
      <c r="R36" s="85"/>
      <c r="S36" s="354"/>
    </row>
    <row r="37" spans="1:19" s="197" customFormat="1" ht="17">
      <c r="A37" s="24"/>
      <c r="B37" s="24"/>
      <c r="C37" s="208" t="s">
        <v>26</v>
      </c>
      <c r="D37" s="31" t="s">
        <v>481</v>
      </c>
      <c r="E37" s="31" t="s">
        <v>1073</v>
      </c>
      <c r="F37" s="149"/>
      <c r="G37" s="179"/>
      <c r="H37" s="179"/>
      <c r="I37" s="179"/>
      <c r="J37" s="215"/>
      <c r="K37" s="216"/>
      <c r="L37" s="179" t="s">
        <v>502</v>
      </c>
      <c r="M37" s="217"/>
      <c r="N37" s="179" t="s">
        <v>102</v>
      </c>
      <c r="O37" s="136">
        <f t="shared" si="0"/>
        <v>0</v>
      </c>
      <c r="P37" s="179"/>
      <c r="Q37" s="179"/>
      <c r="R37" s="63" t="str">
        <f>_xlfn.XLOOKUP(C37&amp;D37&amp;E37&amp;F37,[1]报价模版!$X:$X,[1]报价模版!$Y:$Y,"",0)</f>
        <v/>
      </c>
    </row>
    <row r="38" spans="1:19" s="197" customFormat="1" ht="17">
      <c r="A38" s="24"/>
      <c r="B38" s="24"/>
      <c r="C38" s="208" t="s">
        <v>26</v>
      </c>
      <c r="D38" s="31" t="s">
        <v>481</v>
      </c>
      <c r="E38" s="31" t="s">
        <v>1074</v>
      </c>
      <c r="F38" s="149"/>
      <c r="G38" s="179"/>
      <c r="H38" s="179"/>
      <c r="I38" s="179"/>
      <c r="J38" s="215"/>
      <c r="K38" s="216"/>
      <c r="L38" s="179" t="s">
        <v>281</v>
      </c>
      <c r="M38" s="217"/>
      <c r="N38" s="179" t="s">
        <v>102</v>
      </c>
      <c r="O38" s="136">
        <f t="shared" si="0"/>
        <v>0</v>
      </c>
      <c r="P38" s="179"/>
      <c r="Q38" s="179"/>
      <c r="R38" s="63" t="str">
        <f>_xlfn.XLOOKUP(C38&amp;D38&amp;E38&amp;F38,[1]报价模版!$X:$X,[1]报价模版!$Y:$Y,"",0)</f>
        <v/>
      </c>
    </row>
    <row r="39" spans="1:19" s="197" customFormat="1" ht="17">
      <c r="A39" s="24"/>
      <c r="B39" s="24"/>
      <c r="C39" s="208" t="s">
        <v>26</v>
      </c>
      <c r="D39" s="31" t="s">
        <v>481</v>
      </c>
      <c r="E39" s="31" t="s">
        <v>1075</v>
      </c>
      <c r="F39" s="149"/>
      <c r="G39" s="179"/>
      <c r="H39" s="179"/>
      <c r="I39" s="179"/>
      <c r="J39" s="215"/>
      <c r="K39" s="216"/>
      <c r="L39" s="179" t="s">
        <v>281</v>
      </c>
      <c r="M39" s="217"/>
      <c r="N39" s="179" t="s">
        <v>102</v>
      </c>
      <c r="O39" s="136">
        <f t="shared" si="0"/>
        <v>0</v>
      </c>
      <c r="P39" s="179"/>
      <c r="Q39" s="179"/>
      <c r="R39" s="63" t="str">
        <f>_xlfn.XLOOKUP(C39&amp;D39&amp;E39&amp;F39,[1]报价模版!$X:$X,[1]报价模版!$Y:$Y,"",0)</f>
        <v/>
      </c>
    </row>
    <row r="40" spans="1:19" s="197" customFormat="1" ht="17">
      <c r="A40" s="24"/>
      <c r="B40" s="24"/>
      <c r="C40" s="208" t="s">
        <v>26</v>
      </c>
      <c r="D40" s="31" t="s">
        <v>481</v>
      </c>
      <c r="E40" s="31" t="s">
        <v>1076</v>
      </c>
      <c r="F40" s="149"/>
      <c r="G40" s="179"/>
      <c r="H40" s="179"/>
      <c r="I40" s="179"/>
      <c r="J40" s="215"/>
      <c r="K40" s="216"/>
      <c r="L40" s="179" t="s">
        <v>502</v>
      </c>
      <c r="M40" s="217"/>
      <c r="N40" s="179" t="s">
        <v>102</v>
      </c>
      <c r="O40" s="136">
        <f t="shared" si="0"/>
        <v>0</v>
      </c>
      <c r="P40" s="179"/>
      <c r="Q40" s="179"/>
      <c r="R40" s="63" t="str">
        <f>_xlfn.XLOOKUP(C40&amp;D40&amp;E40&amp;F40,[1]报价模版!$X:$X,[1]报价模版!$Y:$Y,"",0)</f>
        <v/>
      </c>
    </row>
    <row r="41" spans="1:19" s="197" customFormat="1" ht="17">
      <c r="A41" s="24"/>
      <c r="B41" s="24"/>
      <c r="C41" s="208" t="s">
        <v>26</v>
      </c>
      <c r="D41" s="31" t="s">
        <v>481</v>
      </c>
      <c r="E41" s="31" t="s">
        <v>1077</v>
      </c>
      <c r="F41" s="149"/>
      <c r="G41" s="179"/>
      <c r="H41" s="179"/>
      <c r="I41" s="179"/>
      <c r="J41" s="215"/>
      <c r="K41" s="216"/>
      <c r="L41" s="179" t="s">
        <v>502</v>
      </c>
      <c r="M41" s="217"/>
      <c r="N41" s="179" t="s">
        <v>102</v>
      </c>
      <c r="O41" s="136">
        <f t="shared" si="0"/>
        <v>0</v>
      </c>
      <c r="P41" s="179"/>
      <c r="Q41" s="179"/>
      <c r="R41" s="63" t="str">
        <f>_xlfn.XLOOKUP(C41&amp;D41&amp;E41&amp;F41,[1]报价模版!$X:$X,[1]报价模版!$Y:$Y,"",0)</f>
        <v/>
      </c>
    </row>
    <row r="42" spans="1:19" s="197" customFormat="1" ht="17">
      <c r="A42" s="24"/>
      <c r="B42" s="24"/>
      <c r="C42" s="208" t="s">
        <v>26</v>
      </c>
      <c r="D42" s="31" t="s">
        <v>481</v>
      </c>
      <c r="E42" s="31" t="s">
        <v>1078</v>
      </c>
      <c r="F42" s="149"/>
      <c r="G42" s="179"/>
      <c r="H42" s="179"/>
      <c r="I42" s="179"/>
      <c r="J42" s="215"/>
      <c r="K42" s="216"/>
      <c r="L42" s="179" t="s">
        <v>502</v>
      </c>
      <c r="M42" s="217"/>
      <c r="N42" s="179" t="s">
        <v>102</v>
      </c>
      <c r="O42" s="136">
        <f t="shared" si="0"/>
        <v>0</v>
      </c>
      <c r="P42" s="179"/>
      <c r="Q42" s="179"/>
      <c r="R42" s="63" t="str">
        <f>_xlfn.XLOOKUP(C42&amp;D42&amp;E42&amp;F42,[1]报价模版!$X:$X,[1]报价模版!$Y:$Y,"",0)</f>
        <v/>
      </c>
    </row>
    <row r="43" spans="1:19" s="197" customFormat="1" ht="17">
      <c r="A43" s="24"/>
      <c r="B43" s="24"/>
      <c r="C43" s="208" t="s">
        <v>26</v>
      </c>
      <c r="D43" s="31" t="s">
        <v>481</v>
      </c>
      <c r="E43" s="31" t="s">
        <v>1079</v>
      </c>
      <c r="F43" s="149"/>
      <c r="G43" s="179"/>
      <c r="H43" s="179"/>
      <c r="I43" s="179"/>
      <c r="J43" s="214"/>
      <c r="K43" s="214"/>
      <c r="L43" s="179" t="s">
        <v>502</v>
      </c>
      <c r="M43" s="137"/>
      <c r="N43" s="179" t="s">
        <v>102</v>
      </c>
      <c r="O43" s="136">
        <f t="shared" si="0"/>
        <v>0</v>
      </c>
      <c r="P43" s="179"/>
      <c r="Q43" s="179"/>
      <c r="R43" s="85"/>
      <c r="S43" s="354"/>
    </row>
    <row r="44" spans="1:19" s="197" customFormat="1" ht="17">
      <c r="A44" s="24"/>
      <c r="B44" s="24"/>
      <c r="C44" s="208" t="s">
        <v>26</v>
      </c>
      <c r="D44" s="31" t="s">
        <v>481</v>
      </c>
      <c r="E44" s="31" t="s">
        <v>1080</v>
      </c>
      <c r="F44" s="149"/>
      <c r="G44" s="179"/>
      <c r="H44" s="179"/>
      <c r="I44" s="179"/>
      <c r="J44" s="215"/>
      <c r="K44" s="216"/>
      <c r="L44" s="179" t="s">
        <v>502</v>
      </c>
      <c r="M44" s="217"/>
      <c r="N44" s="179" t="s">
        <v>102</v>
      </c>
      <c r="O44" s="136">
        <f t="shared" si="0"/>
        <v>0</v>
      </c>
      <c r="P44" s="179"/>
      <c r="Q44" s="179"/>
      <c r="R44" s="63" t="str">
        <f>_xlfn.XLOOKUP(C44&amp;D44&amp;E44&amp;F44,[1]报价模版!$X:$X,[1]报价模版!$Y:$Y,"",0)</f>
        <v/>
      </c>
    </row>
    <row r="45" spans="1:19" s="197" customFormat="1" ht="17">
      <c r="A45" s="24"/>
      <c r="B45" s="24"/>
      <c r="C45" s="208" t="s">
        <v>26</v>
      </c>
      <c r="D45" s="31" t="s">
        <v>481</v>
      </c>
      <c r="E45" s="373" t="s">
        <v>1081</v>
      </c>
      <c r="F45" s="373" t="s">
        <v>1082</v>
      </c>
      <c r="G45" s="179"/>
      <c r="H45" s="179"/>
      <c r="I45" s="179"/>
      <c r="J45" s="215"/>
      <c r="K45" s="216"/>
      <c r="L45" s="179" t="s">
        <v>502</v>
      </c>
      <c r="M45" s="217"/>
      <c r="N45" s="179" t="s">
        <v>102</v>
      </c>
      <c r="O45" s="136">
        <f t="shared" si="0"/>
        <v>0</v>
      </c>
      <c r="P45" s="179"/>
      <c r="Q45" s="179"/>
      <c r="R45" s="63" t="str">
        <f>_xlfn.XLOOKUP(C45&amp;D45&amp;E45&amp;F45,[1]报价模版!$X:$X,[1]报价模版!$Y:$Y,"",0)</f>
        <v/>
      </c>
    </row>
    <row r="46" spans="1:19" s="197" customFormat="1" ht="17">
      <c r="A46" s="24"/>
      <c r="B46" s="24"/>
      <c r="C46" s="208" t="s">
        <v>26</v>
      </c>
      <c r="D46" s="31" t="s">
        <v>481</v>
      </c>
      <c r="E46" s="31" t="s">
        <v>1083</v>
      </c>
      <c r="F46" s="149"/>
      <c r="G46" s="179"/>
      <c r="H46" s="179"/>
      <c r="I46" s="179"/>
      <c r="J46" s="215"/>
      <c r="K46" s="216"/>
      <c r="L46" s="179" t="s">
        <v>502</v>
      </c>
      <c r="M46" s="217"/>
      <c r="N46" s="179" t="s">
        <v>102</v>
      </c>
      <c r="O46" s="136">
        <f t="shared" si="0"/>
        <v>0</v>
      </c>
      <c r="P46" s="179"/>
      <c r="Q46" s="179"/>
      <c r="R46" s="63" t="str">
        <f>_xlfn.XLOOKUP(C46&amp;D46&amp;E46&amp;F46,[1]报价模版!$X:$X,[1]报价模版!$Y:$Y,"",0)</f>
        <v/>
      </c>
    </row>
    <row r="47" spans="1:19" s="197" customFormat="1" ht="17">
      <c r="A47" s="24"/>
      <c r="B47" s="24"/>
      <c r="C47" s="208" t="s">
        <v>26</v>
      </c>
      <c r="D47" s="31" t="s">
        <v>481</v>
      </c>
      <c r="E47" s="31" t="s">
        <v>1084</v>
      </c>
      <c r="F47" s="149"/>
      <c r="G47" s="179"/>
      <c r="H47" s="179"/>
      <c r="I47" s="179"/>
      <c r="J47" s="215"/>
      <c r="K47" s="216"/>
      <c r="L47" s="179" t="s">
        <v>502</v>
      </c>
      <c r="M47" s="217"/>
      <c r="N47" s="179" t="s">
        <v>102</v>
      </c>
      <c r="O47" s="136">
        <f t="shared" si="0"/>
        <v>0</v>
      </c>
      <c r="P47" s="179"/>
      <c r="Q47" s="179"/>
      <c r="R47" s="63" t="str">
        <f>_xlfn.XLOOKUP(C47&amp;D47&amp;E47&amp;F47,[1]报价模版!$X:$X,[1]报价模版!$Y:$Y,"",0)</f>
        <v/>
      </c>
    </row>
    <row r="48" spans="1:19" s="197" customFormat="1" ht="17">
      <c r="A48" s="211"/>
      <c r="B48" s="211"/>
      <c r="C48" s="208" t="s">
        <v>26</v>
      </c>
      <c r="D48" s="31" t="s">
        <v>1085</v>
      </c>
      <c r="E48" s="374" t="s">
        <v>1043</v>
      </c>
      <c r="F48" s="149"/>
      <c r="G48" s="179"/>
      <c r="H48" s="179"/>
      <c r="I48" s="179"/>
      <c r="J48" s="215"/>
      <c r="K48" s="216"/>
      <c r="L48" s="179" t="s">
        <v>502</v>
      </c>
      <c r="M48" s="217"/>
      <c r="N48" s="179" t="s">
        <v>102</v>
      </c>
      <c r="O48" s="136">
        <f t="shared" si="0"/>
        <v>0</v>
      </c>
      <c r="P48" s="179"/>
      <c r="Q48" s="179"/>
      <c r="R48" s="63" t="str">
        <f>_xlfn.XLOOKUP(C48&amp;D48&amp;E48&amp;F48,[1]报价模版!$X:$X,[1]报价模版!$Y:$Y,"",0)</f>
        <v/>
      </c>
    </row>
    <row r="49" spans="1:19" s="197" customFormat="1" ht="17">
      <c r="A49" s="211"/>
      <c r="B49" s="211"/>
      <c r="C49" s="208" t="s">
        <v>26</v>
      </c>
      <c r="D49" s="31" t="s">
        <v>1085</v>
      </c>
      <c r="E49" s="88" t="s">
        <v>1086</v>
      </c>
      <c r="F49" s="149"/>
      <c r="G49" s="179"/>
      <c r="H49" s="179"/>
      <c r="I49" s="179"/>
      <c r="J49" s="215"/>
      <c r="K49" s="216"/>
      <c r="L49" s="179" t="s">
        <v>502</v>
      </c>
      <c r="M49" s="217"/>
      <c r="N49" s="179" t="s">
        <v>102</v>
      </c>
      <c r="O49" s="136">
        <f t="shared" si="0"/>
        <v>0</v>
      </c>
      <c r="P49" s="179"/>
      <c r="Q49" s="179"/>
      <c r="R49" s="63" t="str">
        <f>_xlfn.XLOOKUP(C49&amp;D49&amp;E49&amp;F49,[1]报价模版!$X:$X,[1]报价模版!$Y:$Y,"",0)</f>
        <v/>
      </c>
    </row>
    <row r="50" spans="1:19" s="197" customFormat="1" ht="17">
      <c r="A50" s="211"/>
      <c r="B50" s="211"/>
      <c r="C50" s="208" t="s">
        <v>26</v>
      </c>
      <c r="D50" s="31" t="s">
        <v>1085</v>
      </c>
      <c r="E50" s="149" t="s">
        <v>1087</v>
      </c>
      <c r="F50" s="149"/>
      <c r="G50" s="179"/>
      <c r="H50" s="179"/>
      <c r="I50" s="179"/>
      <c r="J50" s="215"/>
      <c r="K50" s="216"/>
      <c r="L50" s="179" t="s">
        <v>502</v>
      </c>
      <c r="M50" s="217"/>
      <c r="N50" s="179" t="s">
        <v>102</v>
      </c>
      <c r="O50" s="136">
        <f t="shared" si="0"/>
        <v>0</v>
      </c>
      <c r="P50" s="179"/>
      <c r="Q50" s="179"/>
      <c r="R50" s="63" t="str">
        <f>_xlfn.XLOOKUP(C50&amp;D50&amp;E50&amp;F50,[1]报价模版!$X:$X,[1]报价模版!$Y:$Y,"",0)</f>
        <v/>
      </c>
    </row>
    <row r="51" spans="1:19" s="130" customFormat="1" ht="17">
      <c r="A51" s="148"/>
      <c r="B51" s="148"/>
      <c r="C51" s="208" t="s">
        <v>26</v>
      </c>
      <c r="D51" s="31" t="s">
        <v>1088</v>
      </c>
      <c r="E51" s="375" t="s">
        <v>1089</v>
      </c>
      <c r="F51" s="375" t="s">
        <v>1090</v>
      </c>
      <c r="G51" s="149"/>
      <c r="H51" s="23"/>
      <c r="I51" s="154"/>
      <c r="J51" s="223"/>
      <c r="K51" s="221"/>
      <c r="L51" s="224" t="s">
        <v>281</v>
      </c>
      <c r="M51" s="221"/>
      <c r="N51" s="179" t="s">
        <v>102</v>
      </c>
      <c r="O51" s="136">
        <f t="shared" si="0"/>
        <v>0</v>
      </c>
      <c r="P51" s="23"/>
      <c r="Q51" s="23"/>
      <c r="R51" s="63" t="str">
        <f>_xlfn.XLOOKUP(C51&amp;D51&amp;E51&amp;F51,[1]报价模版!$X:$X,[1]报价模版!$Y:$Y,"",0)</f>
        <v/>
      </c>
    </row>
    <row r="52" spans="1:19" s="197" customFormat="1" ht="17">
      <c r="A52" s="24"/>
      <c r="B52" s="24"/>
      <c r="C52" s="208" t="s">
        <v>26</v>
      </c>
      <c r="D52" s="31" t="s">
        <v>1088</v>
      </c>
      <c r="E52" s="375" t="s">
        <v>1091</v>
      </c>
      <c r="F52" s="375" t="s">
        <v>1092</v>
      </c>
      <c r="G52" s="179"/>
      <c r="H52" s="179"/>
      <c r="I52" s="179"/>
      <c r="J52" s="215"/>
      <c r="K52" s="217"/>
      <c r="L52" s="179" t="s">
        <v>502</v>
      </c>
      <c r="M52" s="217"/>
      <c r="N52" s="217" t="s">
        <v>102</v>
      </c>
      <c r="O52" s="136">
        <f t="shared" si="0"/>
        <v>0</v>
      </c>
      <c r="P52" s="179"/>
      <c r="Q52" s="179"/>
      <c r="R52" s="63" t="str">
        <f>_xlfn.XLOOKUP(C52&amp;D52&amp;E52&amp;F52,[1]报价模版!$X:$X,[1]报价模版!$Y:$Y,"",0)</f>
        <v/>
      </c>
    </row>
    <row r="53" spans="1:19" s="197" customFormat="1" ht="17">
      <c r="A53" s="24"/>
      <c r="B53" s="24"/>
      <c r="C53" s="208" t="s">
        <v>26</v>
      </c>
      <c r="D53" s="31" t="s">
        <v>1088</v>
      </c>
      <c r="E53" s="375" t="s">
        <v>1091</v>
      </c>
      <c r="F53" s="375" t="s">
        <v>1093</v>
      </c>
      <c r="G53" s="179"/>
      <c r="H53" s="179"/>
      <c r="I53" s="179"/>
      <c r="J53" s="215"/>
      <c r="K53" s="217"/>
      <c r="L53" s="179" t="s">
        <v>502</v>
      </c>
      <c r="M53" s="217"/>
      <c r="N53" s="217" t="s">
        <v>102</v>
      </c>
      <c r="O53" s="136">
        <f t="shared" si="0"/>
        <v>0</v>
      </c>
      <c r="P53" s="179"/>
      <c r="Q53" s="179"/>
      <c r="R53" s="63" t="str">
        <f>_xlfn.XLOOKUP(C53&amp;D53&amp;E53&amp;F53,[1]报价模版!$X:$X,[1]报价模版!$Y:$Y,"",0)</f>
        <v/>
      </c>
    </row>
    <row r="54" spans="1:19" s="197" customFormat="1" ht="17">
      <c r="A54" s="24"/>
      <c r="B54" s="24"/>
      <c r="C54" s="208" t="s">
        <v>26</v>
      </c>
      <c r="D54" s="31" t="s">
        <v>1088</v>
      </c>
      <c r="E54" s="375" t="s">
        <v>1091</v>
      </c>
      <c r="F54" s="375" t="s">
        <v>1094</v>
      </c>
      <c r="G54" s="179"/>
      <c r="H54" s="179"/>
      <c r="I54" s="179"/>
      <c r="J54" s="214"/>
      <c r="K54" s="214"/>
      <c r="L54" s="179" t="s">
        <v>502</v>
      </c>
      <c r="M54" s="137"/>
      <c r="N54" s="217" t="s">
        <v>102</v>
      </c>
      <c r="O54" s="136">
        <f t="shared" si="0"/>
        <v>0</v>
      </c>
      <c r="P54" s="179"/>
      <c r="Q54" s="179"/>
      <c r="R54" s="85"/>
      <c r="S54" s="354"/>
    </row>
    <row r="55" spans="1:19" s="197" customFormat="1" ht="17">
      <c r="A55" s="24"/>
      <c r="B55" s="24"/>
      <c r="C55" s="208" t="s">
        <v>26</v>
      </c>
      <c r="D55" s="31" t="s">
        <v>1088</v>
      </c>
      <c r="E55" s="375" t="s">
        <v>1091</v>
      </c>
      <c r="F55" s="375" t="s">
        <v>1095</v>
      </c>
      <c r="G55" s="179"/>
      <c r="H55" s="179"/>
      <c r="I55" s="179"/>
      <c r="J55" s="215"/>
      <c r="K55" s="217"/>
      <c r="L55" s="179" t="s">
        <v>502</v>
      </c>
      <c r="M55" s="217"/>
      <c r="N55" s="217" t="s">
        <v>102</v>
      </c>
      <c r="O55" s="136">
        <f t="shared" si="0"/>
        <v>0</v>
      </c>
      <c r="P55" s="179"/>
      <c r="Q55" s="179"/>
      <c r="R55" s="63" t="str">
        <f>_xlfn.XLOOKUP(C55&amp;D55&amp;E55&amp;F55,[1]报价模版!$X:$X,[1]报价模版!$Y:$Y,"",0)</f>
        <v/>
      </c>
    </row>
    <row r="56" spans="1:19" s="197" customFormat="1" ht="17">
      <c r="A56" s="211"/>
      <c r="B56" s="211"/>
      <c r="C56" s="208" t="s">
        <v>26</v>
      </c>
      <c r="D56" s="31" t="s">
        <v>1088</v>
      </c>
      <c r="E56" s="375" t="s">
        <v>1096</v>
      </c>
      <c r="F56" s="375" t="s">
        <v>1097</v>
      </c>
      <c r="G56" s="179"/>
      <c r="H56" s="179"/>
      <c r="I56" s="179"/>
      <c r="J56" s="214"/>
      <c r="K56" s="214"/>
      <c r="L56" s="225" t="s">
        <v>1098</v>
      </c>
      <c r="M56" s="137"/>
      <c r="N56" s="217" t="s">
        <v>102</v>
      </c>
      <c r="O56" s="136">
        <f t="shared" si="0"/>
        <v>0</v>
      </c>
      <c r="P56" s="179"/>
      <c r="Q56" s="179"/>
      <c r="R56" s="85"/>
      <c r="S56" s="354"/>
    </row>
    <row r="57" spans="1:19" s="197" customFormat="1" ht="17">
      <c r="A57" s="211"/>
      <c r="B57" s="211"/>
      <c r="C57" s="208" t="s">
        <v>26</v>
      </c>
      <c r="D57" s="31" t="s">
        <v>1088</v>
      </c>
      <c r="E57" s="375" t="s">
        <v>1096</v>
      </c>
      <c r="F57" s="375" t="s">
        <v>1099</v>
      </c>
      <c r="G57" s="179"/>
      <c r="H57" s="91"/>
      <c r="I57" s="226"/>
      <c r="J57" s="227"/>
      <c r="K57" s="217"/>
      <c r="L57" s="225" t="s">
        <v>1098</v>
      </c>
      <c r="M57" s="217"/>
      <c r="N57" s="217" t="s">
        <v>102</v>
      </c>
      <c r="O57" s="136">
        <f t="shared" si="0"/>
        <v>0</v>
      </c>
      <c r="P57" s="91"/>
      <c r="Q57" s="91"/>
      <c r="R57" s="63" t="str">
        <f>_xlfn.XLOOKUP(C57&amp;D57&amp;E57&amp;F57,[1]报价模版!$X:$X,[1]报价模版!$Y:$Y,"",0)</f>
        <v/>
      </c>
    </row>
    <row r="58" spans="1:19" s="197" customFormat="1" ht="17">
      <c r="A58" s="24"/>
      <c r="B58" s="24"/>
      <c r="C58" s="208" t="s">
        <v>26</v>
      </c>
      <c r="D58" s="31" t="s">
        <v>1088</v>
      </c>
      <c r="E58" s="375" t="s">
        <v>1100</v>
      </c>
      <c r="F58" s="89" t="s">
        <v>1101</v>
      </c>
      <c r="G58" s="210"/>
      <c r="H58" s="91"/>
      <c r="I58" s="226"/>
      <c r="J58" s="227"/>
      <c r="K58" s="217"/>
      <c r="L58" s="179" t="s">
        <v>281</v>
      </c>
      <c r="M58" s="217"/>
      <c r="N58" s="179" t="s">
        <v>102</v>
      </c>
      <c r="O58" s="136">
        <f t="shared" si="0"/>
        <v>0</v>
      </c>
      <c r="P58" s="91"/>
      <c r="Q58" s="91"/>
      <c r="R58" s="63" t="str">
        <f>_xlfn.XLOOKUP(C58&amp;D58&amp;E58&amp;F58,[1]报价模版!$X:$X,[1]报价模版!$Y:$Y,"",0)</f>
        <v/>
      </c>
    </row>
    <row r="59" spans="1:19" s="197" customFormat="1" ht="17">
      <c r="A59" s="24"/>
      <c r="B59" s="24"/>
      <c r="C59" s="208" t="s">
        <v>26</v>
      </c>
      <c r="D59" s="31" t="s">
        <v>1088</v>
      </c>
      <c r="E59" s="375" t="s">
        <v>598</v>
      </c>
      <c r="F59" s="375" t="s">
        <v>1102</v>
      </c>
      <c r="G59" s="179"/>
      <c r="H59" s="91"/>
      <c r="I59" s="226"/>
      <c r="J59" s="227"/>
      <c r="K59" s="217"/>
      <c r="L59" s="179" t="s">
        <v>502</v>
      </c>
      <c r="M59" s="217"/>
      <c r="N59" s="217" t="s">
        <v>102</v>
      </c>
      <c r="O59" s="136">
        <f t="shared" si="0"/>
        <v>0</v>
      </c>
      <c r="P59" s="91"/>
      <c r="Q59" s="91"/>
      <c r="R59" s="63" t="str">
        <f>_xlfn.XLOOKUP(C59&amp;D59&amp;E59&amp;F59,[1]报价模版!$X:$X,[1]报价模版!$Y:$Y,"",0)</f>
        <v/>
      </c>
    </row>
    <row r="60" spans="1:19" s="197" customFormat="1" ht="17">
      <c r="A60" s="24"/>
      <c r="B60" s="24"/>
      <c r="C60" s="208" t="s">
        <v>26</v>
      </c>
      <c r="D60" s="31" t="s">
        <v>1088</v>
      </c>
      <c r="E60" s="375" t="s">
        <v>598</v>
      </c>
      <c r="F60" s="375" t="s">
        <v>1103</v>
      </c>
      <c r="G60" s="179"/>
      <c r="H60" s="91"/>
      <c r="I60" s="226"/>
      <c r="J60" s="227"/>
      <c r="K60" s="217"/>
      <c r="L60" s="179" t="s">
        <v>502</v>
      </c>
      <c r="M60" s="217"/>
      <c r="N60" s="217" t="s">
        <v>102</v>
      </c>
      <c r="O60" s="136">
        <f t="shared" si="0"/>
        <v>0</v>
      </c>
      <c r="P60" s="91"/>
      <c r="Q60" s="91"/>
      <c r="R60" s="63" t="str">
        <f>_xlfn.XLOOKUP(C60&amp;D60&amp;E60&amp;F60,[1]报价模版!$X:$X,[1]报价模版!$Y:$Y,"",0)</f>
        <v/>
      </c>
    </row>
    <row r="61" spans="1:19" s="197" customFormat="1" ht="17">
      <c r="A61" s="24"/>
      <c r="B61" s="24"/>
      <c r="C61" s="208" t="s">
        <v>26</v>
      </c>
      <c r="D61" s="31" t="s">
        <v>1088</v>
      </c>
      <c r="E61" s="376" t="s">
        <v>1104</v>
      </c>
      <c r="F61" s="375" t="s">
        <v>1105</v>
      </c>
      <c r="G61" s="179"/>
      <c r="H61" s="91"/>
      <c r="I61" s="226"/>
      <c r="J61" s="227"/>
      <c r="K61" s="217"/>
      <c r="L61" s="179" t="s">
        <v>502</v>
      </c>
      <c r="M61" s="217"/>
      <c r="N61" s="217" t="s">
        <v>102</v>
      </c>
      <c r="O61" s="136">
        <f t="shared" si="0"/>
        <v>0</v>
      </c>
      <c r="P61" s="91"/>
      <c r="Q61" s="91"/>
      <c r="R61" s="63" t="str">
        <f>_xlfn.XLOOKUP(C61&amp;D61&amp;E61&amp;F61,[1]报价模版!$X:$X,[1]报价模版!$Y:$Y,"",0)</f>
        <v/>
      </c>
    </row>
    <row r="62" spans="1:19" s="197" customFormat="1" ht="17">
      <c r="A62" s="24"/>
      <c r="B62" s="24"/>
      <c r="C62" s="208" t="s">
        <v>26</v>
      </c>
      <c r="D62" s="31" t="s">
        <v>1088</v>
      </c>
      <c r="E62" s="376" t="s">
        <v>1104</v>
      </c>
      <c r="F62" s="376" t="s">
        <v>1106</v>
      </c>
      <c r="G62" s="179"/>
      <c r="H62" s="91"/>
      <c r="I62" s="226"/>
      <c r="J62" s="227"/>
      <c r="K62" s="217"/>
      <c r="L62" s="179" t="s">
        <v>502</v>
      </c>
      <c r="M62" s="217"/>
      <c r="N62" s="217" t="s">
        <v>102</v>
      </c>
      <c r="O62" s="136">
        <f t="shared" si="0"/>
        <v>0</v>
      </c>
      <c r="P62" s="91"/>
      <c r="Q62" s="91"/>
      <c r="R62" s="63" t="str">
        <f>_xlfn.XLOOKUP(C62&amp;D62&amp;E62&amp;F62,[1]报价模版!$X:$X,[1]报价模版!$Y:$Y,"",0)</f>
        <v/>
      </c>
    </row>
    <row r="63" spans="1:19" s="197" customFormat="1" ht="17">
      <c r="A63" s="24"/>
      <c r="B63" s="24"/>
      <c r="C63" s="208" t="s">
        <v>26</v>
      </c>
      <c r="D63" s="31" t="s">
        <v>1088</v>
      </c>
      <c r="E63" s="376" t="s">
        <v>1107</v>
      </c>
      <c r="F63" s="376" t="s">
        <v>1108</v>
      </c>
      <c r="G63" s="179"/>
      <c r="H63" s="91"/>
      <c r="I63" s="226"/>
      <c r="J63" s="227"/>
      <c r="K63" s="217"/>
      <c r="L63" s="179" t="s">
        <v>502</v>
      </c>
      <c r="M63" s="217"/>
      <c r="N63" s="217" t="s">
        <v>102</v>
      </c>
      <c r="O63" s="136">
        <f t="shared" si="0"/>
        <v>0</v>
      </c>
      <c r="P63" s="91"/>
      <c r="Q63" s="91"/>
      <c r="R63" s="63" t="str">
        <f>_xlfn.XLOOKUP(C63&amp;D63&amp;E63&amp;F63,[1]报价模版!$X:$X,[1]报价模版!$Y:$Y,"",0)</f>
        <v/>
      </c>
    </row>
    <row r="64" spans="1:19" s="197" customFormat="1" ht="17">
      <c r="A64" s="24"/>
      <c r="B64" s="24"/>
      <c r="C64" s="208" t="s">
        <v>26</v>
      </c>
      <c r="D64" s="31" t="s">
        <v>1088</v>
      </c>
      <c r="E64" s="376" t="s">
        <v>1109</v>
      </c>
      <c r="F64" s="89"/>
      <c r="G64" s="179"/>
      <c r="H64" s="179"/>
      <c r="I64" s="179"/>
      <c r="J64" s="215"/>
      <c r="K64" s="216"/>
      <c r="L64" s="179" t="s">
        <v>281</v>
      </c>
      <c r="M64" s="217"/>
      <c r="N64" s="217" t="s">
        <v>102</v>
      </c>
      <c r="O64" s="136">
        <f t="shared" si="0"/>
        <v>0</v>
      </c>
      <c r="P64" s="179"/>
      <c r="Q64" s="179"/>
      <c r="R64" s="63" t="str">
        <f>_xlfn.XLOOKUP(C64&amp;D64&amp;E64&amp;F64,[1]报价模版!$X:$X,[1]报价模版!$Y:$Y,"",0)</f>
        <v/>
      </c>
    </row>
    <row r="65" spans="1:22" s="197" customFormat="1" ht="17">
      <c r="A65" s="211"/>
      <c r="B65" s="211"/>
      <c r="C65" s="208" t="s">
        <v>26</v>
      </c>
      <c r="D65" s="31" t="s">
        <v>1088</v>
      </c>
      <c r="E65" s="376" t="s">
        <v>1110</v>
      </c>
      <c r="F65" s="89"/>
      <c r="G65" s="179"/>
      <c r="H65" s="179"/>
      <c r="I65" s="179"/>
      <c r="J65" s="215"/>
      <c r="K65" s="216"/>
      <c r="L65" s="179" t="s">
        <v>281</v>
      </c>
      <c r="M65" s="217"/>
      <c r="N65" s="217" t="s">
        <v>102</v>
      </c>
      <c r="O65" s="136">
        <f t="shared" si="0"/>
        <v>0</v>
      </c>
      <c r="P65" s="179"/>
      <c r="Q65" s="179"/>
      <c r="R65" s="63" t="str">
        <f>_xlfn.XLOOKUP(C65&amp;D65&amp;E65&amp;F65,[1]报价模版!$X:$X,[1]报价模版!$Y:$Y,"",0)</f>
        <v/>
      </c>
    </row>
    <row r="66" spans="1:22" s="197" customFormat="1" ht="17">
      <c r="A66" s="211"/>
      <c r="B66" s="211"/>
      <c r="C66" s="208" t="s">
        <v>26</v>
      </c>
      <c r="D66" s="31" t="s">
        <v>1088</v>
      </c>
      <c r="E66" s="376" t="s">
        <v>1111</v>
      </c>
      <c r="F66" s="89"/>
      <c r="G66" s="179"/>
      <c r="H66" s="179"/>
      <c r="I66" s="179"/>
      <c r="J66" s="215"/>
      <c r="K66" s="216"/>
      <c r="L66" s="179" t="s">
        <v>281</v>
      </c>
      <c r="M66" s="217"/>
      <c r="N66" s="217" t="s">
        <v>102</v>
      </c>
      <c r="O66" s="136">
        <f t="shared" si="0"/>
        <v>0</v>
      </c>
      <c r="P66" s="179"/>
      <c r="Q66" s="179"/>
      <c r="R66" s="63" t="str">
        <f>_xlfn.XLOOKUP(C66&amp;D66&amp;E66&amp;F66,[1]报价模版!$X:$X,[1]报价模版!$Y:$Y,"",0)</f>
        <v/>
      </c>
    </row>
    <row r="67" spans="1:22" s="197" customFormat="1" ht="17">
      <c r="A67" s="211"/>
      <c r="B67" s="211"/>
      <c r="C67" s="208" t="s">
        <v>26</v>
      </c>
      <c r="D67" s="31" t="s">
        <v>1088</v>
      </c>
      <c r="E67" s="376" t="s">
        <v>1112</v>
      </c>
      <c r="F67" s="89"/>
      <c r="G67" s="179"/>
      <c r="H67" s="179"/>
      <c r="I67" s="179"/>
      <c r="J67" s="215"/>
      <c r="K67" s="216"/>
      <c r="L67" s="179" t="s">
        <v>281</v>
      </c>
      <c r="M67" s="217"/>
      <c r="N67" s="217" t="s">
        <v>102</v>
      </c>
      <c r="O67" s="136">
        <f t="shared" si="0"/>
        <v>0</v>
      </c>
      <c r="P67" s="179"/>
      <c r="Q67" s="179"/>
      <c r="R67" s="63" t="str">
        <f>_xlfn.XLOOKUP(C67&amp;D67&amp;E67&amp;F67,[1]报价模版!$X:$X,[1]报价模版!$Y:$Y,"",0)</f>
        <v/>
      </c>
    </row>
    <row r="68" spans="1:22" s="197" customFormat="1" ht="17">
      <c r="A68" s="24"/>
      <c r="B68" s="211"/>
      <c r="C68" s="208" t="s">
        <v>26</v>
      </c>
      <c r="D68" s="31" t="s">
        <v>1088</v>
      </c>
      <c r="E68" s="376" t="s">
        <v>1113</v>
      </c>
      <c r="F68" s="89"/>
      <c r="G68" s="179"/>
      <c r="H68" s="179"/>
      <c r="I68" s="179"/>
      <c r="J68" s="215"/>
      <c r="K68" s="216"/>
      <c r="L68" s="179" t="s">
        <v>476</v>
      </c>
      <c r="M68" s="217"/>
      <c r="N68" s="217" t="s">
        <v>102</v>
      </c>
      <c r="O68" s="136">
        <f t="shared" ref="O68:O131" si="1">IF(M68=0,K68*J68,M68*K68*J68)</f>
        <v>0</v>
      </c>
      <c r="P68" s="179"/>
      <c r="Q68" s="179"/>
      <c r="R68" s="63" t="str">
        <f>_xlfn.XLOOKUP(C68&amp;D68&amp;E68&amp;F68,[1]报价模版!$X:$X,[1]报价模版!$Y:$Y,"",0)</f>
        <v/>
      </c>
    </row>
    <row r="69" spans="1:22" s="197" customFormat="1" ht="17">
      <c r="A69" s="211"/>
      <c r="B69" s="211"/>
      <c r="C69" s="208" t="s">
        <v>26</v>
      </c>
      <c r="D69" s="31" t="s">
        <v>1088</v>
      </c>
      <c r="E69" s="376" t="s">
        <v>1114</v>
      </c>
      <c r="F69" s="89"/>
      <c r="G69" s="179"/>
      <c r="H69" s="179"/>
      <c r="I69" s="179"/>
      <c r="J69" s="215"/>
      <c r="K69" s="216"/>
      <c r="L69" s="179" t="s">
        <v>281</v>
      </c>
      <c r="M69" s="217"/>
      <c r="N69" s="217" t="s">
        <v>102</v>
      </c>
      <c r="O69" s="136">
        <f t="shared" si="1"/>
        <v>0</v>
      </c>
      <c r="P69" s="179"/>
      <c r="Q69" s="179"/>
      <c r="R69" s="63" t="str">
        <f>_xlfn.XLOOKUP(C69&amp;D69&amp;E69&amp;F69,[1]报价模版!$X:$X,[1]报价模版!$Y:$Y,"",0)</f>
        <v/>
      </c>
    </row>
    <row r="70" spans="1:22" s="197" customFormat="1" ht="17">
      <c r="A70" s="24"/>
      <c r="B70" s="211"/>
      <c r="C70" s="208" t="s">
        <v>26</v>
      </c>
      <c r="D70" s="31" t="s">
        <v>1088</v>
      </c>
      <c r="E70" s="31" t="s">
        <v>1115</v>
      </c>
      <c r="F70" s="149"/>
      <c r="G70" s="179"/>
      <c r="H70" s="179"/>
      <c r="I70" s="179"/>
      <c r="J70" s="214"/>
      <c r="K70" s="214"/>
      <c r="L70" s="179" t="s">
        <v>281</v>
      </c>
      <c r="M70" s="137"/>
      <c r="N70" s="179" t="s">
        <v>102</v>
      </c>
      <c r="O70" s="136">
        <f t="shared" si="1"/>
        <v>0</v>
      </c>
      <c r="P70" s="179"/>
      <c r="Q70" s="179"/>
      <c r="R70" s="85"/>
      <c r="S70" s="354"/>
    </row>
    <row r="71" spans="1:22" s="197" customFormat="1" ht="17">
      <c r="A71" s="24"/>
      <c r="B71" s="211"/>
      <c r="C71" s="208" t="s">
        <v>26</v>
      </c>
      <c r="D71" s="31" t="s">
        <v>1088</v>
      </c>
      <c r="E71" s="31" t="s">
        <v>1116</v>
      </c>
      <c r="F71" s="149"/>
      <c r="G71" s="179"/>
      <c r="H71" s="179"/>
      <c r="I71" s="179"/>
      <c r="J71" s="215"/>
      <c r="K71" s="216"/>
      <c r="L71" s="179" t="s">
        <v>281</v>
      </c>
      <c r="M71" s="217"/>
      <c r="N71" s="179" t="s">
        <v>102</v>
      </c>
      <c r="O71" s="136">
        <f t="shared" si="1"/>
        <v>0</v>
      </c>
      <c r="P71" s="179"/>
      <c r="Q71" s="179"/>
      <c r="R71" s="63" t="str">
        <f>_xlfn.XLOOKUP(C71&amp;D71&amp;E71&amp;F71,[1]报价模版!$X:$X,[1]报价模版!$Y:$Y,"",0)</f>
        <v/>
      </c>
    </row>
    <row r="72" spans="1:22" s="197" customFormat="1" ht="17">
      <c r="A72" s="24"/>
      <c r="B72" s="211"/>
      <c r="C72" s="208" t="s">
        <v>26</v>
      </c>
      <c r="D72" s="31" t="s">
        <v>1088</v>
      </c>
      <c r="E72" s="31" t="s">
        <v>1117</v>
      </c>
      <c r="F72" s="149"/>
      <c r="G72" s="179"/>
      <c r="H72" s="179"/>
      <c r="I72" s="179"/>
      <c r="J72" s="215"/>
      <c r="K72" s="216"/>
      <c r="L72" s="179" t="s">
        <v>281</v>
      </c>
      <c r="M72" s="217"/>
      <c r="N72" s="179" t="s">
        <v>102</v>
      </c>
      <c r="O72" s="136">
        <f t="shared" si="1"/>
        <v>0</v>
      </c>
      <c r="P72" s="179"/>
      <c r="Q72" s="179"/>
      <c r="R72" s="63" t="str">
        <f>_xlfn.XLOOKUP(C72&amp;D72&amp;E72&amp;F72,[1]报价模版!$X:$X,[1]报价模版!$Y:$Y,"",0)</f>
        <v/>
      </c>
    </row>
    <row r="73" spans="1:22" s="197" customFormat="1" ht="17">
      <c r="A73" s="24"/>
      <c r="B73" s="211"/>
      <c r="C73" s="208" t="s">
        <v>26</v>
      </c>
      <c r="D73" s="31" t="s">
        <v>1088</v>
      </c>
      <c r="E73" s="373" t="s">
        <v>1118</v>
      </c>
      <c r="F73" s="149" t="s">
        <v>1119</v>
      </c>
      <c r="G73" s="179"/>
      <c r="H73" s="179"/>
      <c r="I73" s="179"/>
      <c r="J73" s="214"/>
      <c r="K73" s="214"/>
      <c r="L73" s="179" t="s">
        <v>281</v>
      </c>
      <c r="M73" s="137"/>
      <c r="N73" s="179" t="s">
        <v>102</v>
      </c>
      <c r="O73" s="136">
        <f t="shared" si="1"/>
        <v>0</v>
      </c>
      <c r="P73" s="179"/>
      <c r="Q73" s="179"/>
      <c r="R73" s="85"/>
      <c r="S73" s="354"/>
    </row>
    <row r="74" spans="1:22" s="197" customFormat="1" ht="17">
      <c r="A74" s="24"/>
      <c r="B74" s="211"/>
      <c r="C74" s="208" t="s">
        <v>26</v>
      </c>
      <c r="D74" s="31" t="s">
        <v>1088</v>
      </c>
      <c r="E74" s="373" t="s">
        <v>1120</v>
      </c>
      <c r="F74" s="149"/>
      <c r="G74" s="179"/>
      <c r="H74" s="179"/>
      <c r="I74" s="179"/>
      <c r="J74" s="215"/>
      <c r="K74" s="216"/>
      <c r="L74" s="179" t="s">
        <v>281</v>
      </c>
      <c r="M74" s="217"/>
      <c r="N74" s="179" t="s">
        <v>102</v>
      </c>
      <c r="O74" s="136">
        <f t="shared" si="1"/>
        <v>0</v>
      </c>
      <c r="P74" s="179"/>
      <c r="Q74" s="179"/>
      <c r="R74" s="63" t="str">
        <f>_xlfn.XLOOKUP(C74&amp;D74&amp;E74&amp;F74,[1]报价模版!$X:$X,[1]报价模版!$Y:$Y,"",0)</f>
        <v/>
      </c>
    </row>
    <row r="75" spans="1:22" s="197" customFormat="1" ht="17">
      <c r="A75" s="24"/>
      <c r="B75" s="211"/>
      <c r="C75" s="208" t="s">
        <v>26</v>
      </c>
      <c r="D75" s="31" t="s">
        <v>1088</v>
      </c>
      <c r="E75" s="373" t="s">
        <v>1121</v>
      </c>
      <c r="F75" s="149" t="s">
        <v>1122</v>
      </c>
      <c r="G75" s="179"/>
      <c r="H75" s="179"/>
      <c r="I75" s="179"/>
      <c r="J75" s="215"/>
      <c r="K75" s="217"/>
      <c r="L75" s="179" t="s">
        <v>281</v>
      </c>
      <c r="M75" s="217"/>
      <c r="N75" s="179" t="s">
        <v>102</v>
      </c>
      <c r="O75" s="136">
        <f t="shared" si="1"/>
        <v>0</v>
      </c>
      <c r="P75" s="179"/>
      <c r="Q75" s="179"/>
      <c r="R75" s="63" t="str">
        <f>_xlfn.XLOOKUP(C75&amp;D75&amp;E75&amp;F75,[1]报价模版!$X:$X,[1]报价模版!$Y:$Y,"",0)</f>
        <v/>
      </c>
    </row>
    <row r="76" spans="1:22" s="197" customFormat="1" ht="17">
      <c r="A76" s="24"/>
      <c r="B76" s="211"/>
      <c r="C76" s="208" t="s">
        <v>26</v>
      </c>
      <c r="D76" s="31" t="s">
        <v>1088</v>
      </c>
      <c r="E76" s="373" t="s">
        <v>1123</v>
      </c>
      <c r="F76" s="373" t="s">
        <v>1124</v>
      </c>
      <c r="G76" s="179"/>
      <c r="H76" s="179"/>
      <c r="I76" s="179"/>
      <c r="J76" s="215"/>
      <c r="K76" s="216"/>
      <c r="L76" s="179" t="s">
        <v>281</v>
      </c>
      <c r="M76" s="217"/>
      <c r="N76" s="179" t="s">
        <v>102</v>
      </c>
      <c r="O76" s="136">
        <f t="shared" si="1"/>
        <v>0</v>
      </c>
      <c r="P76" s="179"/>
      <c r="Q76" s="179"/>
      <c r="R76" s="63" t="str">
        <f>_xlfn.XLOOKUP(C76&amp;D76&amp;E76&amp;F76,[1]报价模版!$X:$X,[1]报价模版!$Y:$Y,"",0)</f>
        <v/>
      </c>
    </row>
    <row r="77" spans="1:22" s="197" customFormat="1" ht="17">
      <c r="A77" s="24"/>
      <c r="B77" s="211"/>
      <c r="C77" s="208" t="s">
        <v>26</v>
      </c>
      <c r="D77" s="31" t="s">
        <v>1088</v>
      </c>
      <c r="E77" s="373" t="s">
        <v>1123</v>
      </c>
      <c r="F77" s="373" t="s">
        <v>1125</v>
      </c>
      <c r="G77" s="179"/>
      <c r="H77" s="179"/>
      <c r="I77" s="179"/>
      <c r="J77" s="214"/>
      <c r="K77" s="214"/>
      <c r="L77" s="179" t="s">
        <v>281</v>
      </c>
      <c r="M77" s="137"/>
      <c r="N77" s="179" t="s">
        <v>102</v>
      </c>
      <c r="O77" s="136">
        <f t="shared" si="1"/>
        <v>0</v>
      </c>
      <c r="P77" s="179"/>
      <c r="Q77" s="179"/>
      <c r="R77" s="85"/>
      <c r="S77" s="354"/>
    </row>
    <row r="78" spans="1:22" s="197" customFormat="1" ht="17">
      <c r="A78" s="24"/>
      <c r="B78" s="211"/>
      <c r="C78" s="208" t="s">
        <v>26</v>
      </c>
      <c r="D78" s="31" t="s">
        <v>1088</v>
      </c>
      <c r="E78" s="373" t="s">
        <v>1126</v>
      </c>
      <c r="F78" s="149"/>
      <c r="G78" s="179"/>
      <c r="H78" s="179"/>
      <c r="I78" s="179"/>
      <c r="J78" s="215"/>
      <c r="K78" s="216"/>
      <c r="L78" s="179" t="s">
        <v>281</v>
      </c>
      <c r="M78" s="217"/>
      <c r="N78" s="179" t="s">
        <v>102</v>
      </c>
      <c r="O78" s="136">
        <f t="shared" si="1"/>
        <v>0</v>
      </c>
      <c r="P78" s="179"/>
      <c r="Q78" s="179"/>
      <c r="R78" s="63" t="str">
        <f>_xlfn.XLOOKUP(C78&amp;D78&amp;E78&amp;F78,[1]报价模版!$X:$X,[1]报价模版!$Y:$Y,"",0)</f>
        <v/>
      </c>
    </row>
    <row r="79" spans="1:22" s="197" customFormat="1" ht="17">
      <c r="A79" s="24"/>
      <c r="B79" s="211"/>
      <c r="C79" s="208" t="s">
        <v>26</v>
      </c>
      <c r="D79" s="31" t="s">
        <v>1088</v>
      </c>
      <c r="E79" s="373" t="s">
        <v>1127</v>
      </c>
      <c r="F79" s="149"/>
      <c r="G79" s="179"/>
      <c r="H79" s="179"/>
      <c r="I79" s="179"/>
      <c r="J79" s="215"/>
      <c r="K79" s="216"/>
      <c r="L79" s="179" t="s">
        <v>281</v>
      </c>
      <c r="M79" s="217"/>
      <c r="N79" s="179" t="s">
        <v>102</v>
      </c>
      <c r="O79" s="136">
        <f t="shared" si="1"/>
        <v>0</v>
      </c>
      <c r="P79" s="179"/>
      <c r="Q79" s="179"/>
      <c r="R79" s="229" t="str">
        <f>_xlfn.XLOOKUP(C79&amp;D79&amp;E79&amp;F79,[1]报价模版!$X:$X,[1]报价模版!$Y:$Y,"",0)</f>
        <v/>
      </c>
      <c r="S79" s="230"/>
      <c r="T79" s="231"/>
      <c r="U79" s="231"/>
      <c r="V79" s="231"/>
    </row>
    <row r="80" spans="1:22" s="197" customFormat="1" ht="17">
      <c r="A80" s="24"/>
      <c r="B80" s="211"/>
      <c r="C80" s="208" t="s">
        <v>26</v>
      </c>
      <c r="D80" s="31" t="s">
        <v>1088</v>
      </c>
      <c r="E80" s="373" t="s">
        <v>1128</v>
      </c>
      <c r="F80" s="149"/>
      <c r="G80" s="179"/>
      <c r="H80" s="179"/>
      <c r="I80" s="179"/>
      <c r="J80" s="215"/>
      <c r="K80" s="216"/>
      <c r="L80" s="179" t="s">
        <v>281</v>
      </c>
      <c r="M80" s="217"/>
      <c r="N80" s="179" t="s">
        <v>102</v>
      </c>
      <c r="O80" s="136">
        <f t="shared" si="1"/>
        <v>0</v>
      </c>
      <c r="P80" s="179"/>
      <c r="Q80" s="179"/>
      <c r="R80" s="229" t="str">
        <f>_xlfn.XLOOKUP(C80&amp;D80&amp;E80&amp;F80,[1]报价模版!$X:$X,[1]报价模版!$Y:$Y,"",0)</f>
        <v/>
      </c>
      <c r="S80" s="130"/>
      <c r="T80" s="130"/>
      <c r="U80" s="130"/>
      <c r="V80" s="130"/>
    </row>
    <row r="81" spans="1:19" s="197" customFormat="1" ht="14.5" customHeight="1">
      <c r="A81" s="211"/>
      <c r="B81" s="211"/>
      <c r="C81" s="208" t="s">
        <v>26</v>
      </c>
      <c r="D81" s="31" t="s">
        <v>1129</v>
      </c>
      <c r="E81" s="89" t="s">
        <v>1130</v>
      </c>
      <c r="F81" s="31" t="s">
        <v>1131</v>
      </c>
      <c r="G81" s="179"/>
      <c r="H81" s="179"/>
      <c r="I81" s="226"/>
      <c r="J81" s="137"/>
      <c r="K81" s="214"/>
      <c r="L81" s="179" t="s">
        <v>391</v>
      </c>
      <c r="M81" s="137"/>
      <c r="N81" s="179" t="s">
        <v>102</v>
      </c>
      <c r="O81" s="136">
        <f t="shared" si="1"/>
        <v>0</v>
      </c>
      <c r="P81" s="179"/>
      <c r="Q81" s="179"/>
      <c r="R81" s="85"/>
      <c r="S81" s="354"/>
    </row>
    <row r="82" spans="1:19" s="197" customFormat="1" ht="14.5" customHeight="1">
      <c r="A82" s="211"/>
      <c r="B82" s="211"/>
      <c r="C82" s="208" t="s">
        <v>26</v>
      </c>
      <c r="D82" s="31" t="s">
        <v>1129</v>
      </c>
      <c r="E82" s="89" t="s">
        <v>1130</v>
      </c>
      <c r="F82" s="31" t="s">
        <v>1132</v>
      </c>
      <c r="G82" s="179"/>
      <c r="H82" s="179"/>
      <c r="I82" s="226"/>
      <c r="J82" s="137"/>
      <c r="K82" s="214"/>
      <c r="L82" s="179" t="s">
        <v>391</v>
      </c>
      <c r="M82" s="137"/>
      <c r="N82" s="179" t="s">
        <v>102</v>
      </c>
      <c r="O82" s="136">
        <f t="shared" si="1"/>
        <v>0</v>
      </c>
      <c r="P82" s="179"/>
      <c r="Q82" s="179"/>
      <c r="R82" s="85"/>
      <c r="S82" s="354"/>
    </row>
    <row r="83" spans="1:19" s="197" customFormat="1" ht="14.5" customHeight="1">
      <c r="A83" s="211"/>
      <c r="B83" s="211"/>
      <c r="C83" s="208" t="s">
        <v>26</v>
      </c>
      <c r="D83" s="31" t="s">
        <v>1129</v>
      </c>
      <c r="E83" s="89" t="s">
        <v>1130</v>
      </c>
      <c r="F83" s="31" t="s">
        <v>1133</v>
      </c>
      <c r="G83" s="179"/>
      <c r="H83" s="179"/>
      <c r="I83" s="226"/>
      <c r="J83" s="137"/>
      <c r="K83" s="214"/>
      <c r="L83" s="179" t="s">
        <v>391</v>
      </c>
      <c r="M83" s="137"/>
      <c r="N83" s="179" t="s">
        <v>102</v>
      </c>
      <c r="O83" s="136">
        <f t="shared" si="1"/>
        <v>0</v>
      </c>
      <c r="P83" s="179"/>
      <c r="Q83" s="179"/>
      <c r="R83" s="85"/>
      <c r="S83" s="354"/>
    </row>
    <row r="84" spans="1:19" s="197" customFormat="1" ht="17">
      <c r="A84" s="211"/>
      <c r="B84" s="211"/>
      <c r="C84" s="208" t="s">
        <v>26</v>
      </c>
      <c r="D84" s="31" t="s">
        <v>1129</v>
      </c>
      <c r="E84" s="375" t="s">
        <v>1134</v>
      </c>
      <c r="F84" s="375" t="s">
        <v>1135</v>
      </c>
      <c r="G84" s="179"/>
      <c r="H84" s="179"/>
      <c r="I84" s="179"/>
      <c r="J84" s="214"/>
      <c r="K84" s="214"/>
      <c r="L84" s="225" t="s">
        <v>502</v>
      </c>
      <c r="M84" s="137"/>
      <c r="N84" s="217" t="s">
        <v>102</v>
      </c>
      <c r="O84" s="136">
        <f t="shared" si="1"/>
        <v>0</v>
      </c>
      <c r="P84" s="179"/>
      <c r="Q84" s="179"/>
      <c r="R84" s="85"/>
      <c r="S84" s="354"/>
    </row>
    <row r="85" spans="1:19" s="197" customFormat="1" ht="17">
      <c r="A85" s="24"/>
      <c r="B85" s="211"/>
      <c r="C85" s="208" t="s">
        <v>26</v>
      </c>
      <c r="D85" s="31" t="s">
        <v>1129</v>
      </c>
      <c r="E85" s="375" t="s">
        <v>1134</v>
      </c>
      <c r="F85" s="375" t="s">
        <v>1136</v>
      </c>
      <c r="G85" s="179"/>
      <c r="H85" s="179"/>
      <c r="I85" s="179"/>
      <c r="J85" s="215"/>
      <c r="K85" s="216"/>
      <c r="L85" s="225" t="s">
        <v>502</v>
      </c>
      <c r="M85" s="217"/>
      <c r="N85" s="217" t="s">
        <v>102</v>
      </c>
      <c r="O85" s="136">
        <f t="shared" si="1"/>
        <v>0</v>
      </c>
      <c r="P85" s="179"/>
      <c r="Q85" s="179"/>
      <c r="R85" s="63" t="str">
        <f>_xlfn.XLOOKUP(C85&amp;D85&amp;E85&amp;F85,[1]报价模版!$X:$X,[1]报价模版!$Y:$Y,"",0)</f>
        <v/>
      </c>
    </row>
    <row r="86" spans="1:19" s="197" customFormat="1" ht="17">
      <c r="A86" s="211"/>
      <c r="B86" s="211"/>
      <c r="C86" s="208" t="s">
        <v>26</v>
      </c>
      <c r="D86" s="31" t="s">
        <v>1129</v>
      </c>
      <c r="E86" s="375" t="s">
        <v>1134</v>
      </c>
      <c r="F86" s="377" t="s">
        <v>1137</v>
      </c>
      <c r="G86" s="179"/>
      <c r="H86" s="179"/>
      <c r="I86" s="179"/>
      <c r="J86" s="215"/>
      <c r="K86" s="216"/>
      <c r="L86" s="225" t="s">
        <v>502</v>
      </c>
      <c r="M86" s="217"/>
      <c r="N86" s="217" t="s">
        <v>102</v>
      </c>
      <c r="O86" s="136">
        <f t="shared" si="1"/>
        <v>0</v>
      </c>
      <c r="P86" s="179"/>
      <c r="Q86" s="179"/>
      <c r="R86" s="63" t="str">
        <f>_xlfn.XLOOKUP(C86&amp;D86&amp;E86&amp;F86,[1]报价模版!$X:$X,[1]报价模版!$Y:$Y,"",0)</f>
        <v/>
      </c>
    </row>
    <row r="87" spans="1:19" s="197" customFormat="1" ht="17">
      <c r="A87" s="211"/>
      <c r="B87" s="211"/>
      <c r="C87" s="208" t="s">
        <v>26</v>
      </c>
      <c r="D87" s="31" t="s">
        <v>1129</v>
      </c>
      <c r="E87" s="375" t="s">
        <v>1134</v>
      </c>
      <c r="F87" s="375" t="s">
        <v>1138</v>
      </c>
      <c r="G87" s="179"/>
      <c r="H87" s="179"/>
      <c r="I87" s="179"/>
      <c r="J87" s="215"/>
      <c r="K87" s="216"/>
      <c r="L87" s="225" t="s">
        <v>502</v>
      </c>
      <c r="M87" s="217"/>
      <c r="N87" s="217" t="s">
        <v>102</v>
      </c>
      <c r="O87" s="136">
        <f t="shared" si="1"/>
        <v>0</v>
      </c>
      <c r="P87" s="179"/>
      <c r="Q87" s="179"/>
      <c r="R87" s="63" t="str">
        <f>_xlfn.XLOOKUP(C87&amp;D87&amp;E87&amp;F87,[1]报价模版!$X:$X,[1]报价模版!$Y:$Y,"",0)</f>
        <v/>
      </c>
    </row>
    <row r="88" spans="1:19" s="197" customFormat="1" ht="17">
      <c r="A88" s="211"/>
      <c r="B88" s="211"/>
      <c r="C88" s="208" t="s">
        <v>26</v>
      </c>
      <c r="D88" s="31" t="s">
        <v>1129</v>
      </c>
      <c r="E88" s="375" t="s">
        <v>1134</v>
      </c>
      <c r="F88" s="377" t="s">
        <v>1139</v>
      </c>
      <c r="G88" s="179"/>
      <c r="H88" s="179"/>
      <c r="I88" s="179"/>
      <c r="J88" s="215"/>
      <c r="K88" s="216"/>
      <c r="L88" s="225" t="s">
        <v>502</v>
      </c>
      <c r="M88" s="217"/>
      <c r="N88" s="217" t="s">
        <v>102</v>
      </c>
      <c r="O88" s="136">
        <f t="shared" si="1"/>
        <v>0</v>
      </c>
      <c r="P88" s="179"/>
      <c r="Q88" s="179"/>
      <c r="R88" s="63" t="str">
        <f>_xlfn.XLOOKUP(C88&amp;D88&amp;E88&amp;F88,[1]报价模版!$X:$X,[1]报价模版!$Y:$Y,"",0)</f>
        <v/>
      </c>
    </row>
    <row r="89" spans="1:19" s="197" customFormat="1" ht="17">
      <c r="A89" s="24"/>
      <c r="B89" s="211"/>
      <c r="C89" s="208" t="s">
        <v>26</v>
      </c>
      <c r="D89" s="31" t="s">
        <v>1129</v>
      </c>
      <c r="E89" s="375" t="s">
        <v>1140</v>
      </c>
      <c r="F89" s="375"/>
      <c r="G89" s="179"/>
      <c r="H89" s="179"/>
      <c r="I89" s="179"/>
      <c r="J89" s="215"/>
      <c r="K89" s="216"/>
      <c r="L89" s="225" t="s">
        <v>502</v>
      </c>
      <c r="M89" s="217"/>
      <c r="N89" s="217" t="s">
        <v>102</v>
      </c>
      <c r="O89" s="136">
        <f t="shared" si="1"/>
        <v>0</v>
      </c>
      <c r="P89" s="179"/>
      <c r="Q89" s="179"/>
      <c r="R89" s="63" t="str">
        <f>_xlfn.XLOOKUP(C89&amp;D89&amp;E89&amp;F89,[1]报价模版!$X:$X,[1]报价模版!$Y:$Y,"",0)</f>
        <v/>
      </c>
    </row>
    <row r="90" spans="1:19" s="197" customFormat="1" ht="17">
      <c r="A90" s="211"/>
      <c r="B90" s="211"/>
      <c r="C90" s="208" t="s">
        <v>26</v>
      </c>
      <c r="D90" s="31" t="s">
        <v>1129</v>
      </c>
      <c r="E90" s="31" t="s">
        <v>1141</v>
      </c>
      <c r="F90" s="149"/>
      <c r="G90" s="179"/>
      <c r="H90" s="179"/>
      <c r="I90" s="179"/>
      <c r="J90" s="215"/>
      <c r="K90" s="216"/>
      <c r="L90" s="179" t="s">
        <v>391</v>
      </c>
      <c r="M90" s="217"/>
      <c r="N90" s="179" t="s">
        <v>102</v>
      </c>
      <c r="O90" s="136">
        <f t="shared" si="1"/>
        <v>0</v>
      </c>
      <c r="P90" s="179"/>
      <c r="Q90" s="179"/>
      <c r="R90" s="63" t="str">
        <f>_xlfn.XLOOKUP(C90&amp;D90&amp;E90&amp;F90,[1]报价模版!$X:$X,[1]报价模版!$Y:$Y,"",0)</f>
        <v/>
      </c>
    </row>
    <row r="91" spans="1:19" s="197" customFormat="1" ht="17">
      <c r="A91" s="211"/>
      <c r="B91" s="211"/>
      <c r="C91" s="208" t="s">
        <v>26</v>
      </c>
      <c r="D91" s="31" t="s">
        <v>1129</v>
      </c>
      <c r="E91" s="31" t="s">
        <v>1142</v>
      </c>
      <c r="F91" s="149" t="s">
        <v>1143</v>
      </c>
      <c r="G91" s="179"/>
      <c r="H91" s="179"/>
      <c r="I91" s="179"/>
      <c r="J91" s="215"/>
      <c r="K91" s="216"/>
      <c r="L91" s="179" t="s">
        <v>391</v>
      </c>
      <c r="M91" s="217"/>
      <c r="N91" s="179" t="s">
        <v>102</v>
      </c>
      <c r="O91" s="136">
        <f t="shared" si="1"/>
        <v>0</v>
      </c>
      <c r="P91" s="179"/>
      <c r="Q91" s="179"/>
      <c r="R91" s="63" t="str">
        <f>_xlfn.XLOOKUP(C91&amp;D91&amp;E91&amp;F91,[1]报价模版!$X:$X,[1]报价模版!$Y:$Y,"",0)</f>
        <v/>
      </c>
    </row>
    <row r="92" spans="1:19" s="197" customFormat="1" ht="17">
      <c r="A92" s="211"/>
      <c r="B92" s="211"/>
      <c r="C92" s="208" t="s">
        <v>26</v>
      </c>
      <c r="D92" s="31" t="s">
        <v>1129</v>
      </c>
      <c r="E92" s="375" t="s">
        <v>1144</v>
      </c>
      <c r="F92" s="375" t="s">
        <v>1145</v>
      </c>
      <c r="G92" s="179"/>
      <c r="H92" s="179"/>
      <c r="I92" s="226"/>
      <c r="J92" s="137"/>
      <c r="K92" s="214"/>
      <c r="L92" s="179" t="s">
        <v>391</v>
      </c>
      <c r="M92" s="137"/>
      <c r="N92" s="217" t="s">
        <v>102</v>
      </c>
      <c r="O92" s="136">
        <f t="shared" si="1"/>
        <v>0</v>
      </c>
      <c r="P92" s="179"/>
      <c r="Q92" s="179"/>
      <c r="R92" s="85"/>
      <c r="S92" s="354"/>
    </row>
    <row r="93" spans="1:19" s="197" customFormat="1" ht="17">
      <c r="A93" s="211"/>
      <c r="B93" s="211"/>
      <c r="C93" s="208" t="s">
        <v>26</v>
      </c>
      <c r="D93" s="31" t="s">
        <v>1129</v>
      </c>
      <c r="E93" s="375" t="s">
        <v>1144</v>
      </c>
      <c r="F93" s="375" t="s">
        <v>1146</v>
      </c>
      <c r="G93" s="179"/>
      <c r="H93" s="91"/>
      <c r="I93" s="226"/>
      <c r="J93" s="227"/>
      <c r="K93" s="217"/>
      <c r="L93" s="225" t="s">
        <v>391</v>
      </c>
      <c r="M93" s="217"/>
      <c r="N93" s="217" t="s">
        <v>102</v>
      </c>
      <c r="O93" s="136">
        <f t="shared" si="1"/>
        <v>0</v>
      </c>
      <c r="P93" s="91"/>
      <c r="Q93" s="91"/>
      <c r="R93" s="63" t="str">
        <f>_xlfn.XLOOKUP(C93&amp;D93&amp;E93&amp;F93,[1]报价模版!$X:$X,[1]报价模版!$Y:$Y,"",0)</f>
        <v/>
      </c>
    </row>
    <row r="94" spans="1:19" s="197" customFormat="1" ht="17">
      <c r="A94" s="211"/>
      <c r="B94" s="211"/>
      <c r="C94" s="208" t="s">
        <v>26</v>
      </c>
      <c r="D94" s="31" t="s">
        <v>1129</v>
      </c>
      <c r="E94" s="375" t="s">
        <v>1144</v>
      </c>
      <c r="F94" s="375" t="s">
        <v>1147</v>
      </c>
      <c r="G94" s="179"/>
      <c r="H94" s="91"/>
      <c r="I94" s="226"/>
      <c r="J94" s="227"/>
      <c r="K94" s="217"/>
      <c r="L94" s="225" t="s">
        <v>391</v>
      </c>
      <c r="M94" s="217"/>
      <c r="N94" s="217" t="s">
        <v>102</v>
      </c>
      <c r="O94" s="136">
        <f t="shared" si="1"/>
        <v>0</v>
      </c>
      <c r="P94" s="91"/>
      <c r="Q94" s="91"/>
      <c r="R94" s="63" t="str">
        <f>_xlfn.XLOOKUP(C94&amp;D94&amp;E94&amp;F94,[1]报价模版!$X:$X,[1]报价模版!$Y:$Y,"",0)</f>
        <v/>
      </c>
    </row>
    <row r="95" spans="1:19" s="197" customFormat="1" ht="17">
      <c r="A95" s="211"/>
      <c r="B95" s="211"/>
      <c r="C95" s="208" t="s">
        <v>26</v>
      </c>
      <c r="D95" s="31" t="s">
        <v>1129</v>
      </c>
      <c r="E95" s="375" t="s">
        <v>1144</v>
      </c>
      <c r="F95" s="375" t="s">
        <v>1148</v>
      </c>
      <c r="G95" s="179"/>
      <c r="H95" s="91"/>
      <c r="I95" s="226"/>
      <c r="J95" s="227"/>
      <c r="K95" s="217"/>
      <c r="L95" s="225" t="s">
        <v>391</v>
      </c>
      <c r="M95" s="217"/>
      <c r="N95" s="217" t="s">
        <v>102</v>
      </c>
      <c r="O95" s="136">
        <f t="shared" si="1"/>
        <v>0</v>
      </c>
      <c r="P95" s="91"/>
      <c r="Q95" s="91"/>
      <c r="R95" s="63" t="str">
        <f>_xlfn.XLOOKUP(C95&amp;D95&amp;E95&amp;F95,[1]报价模版!$X:$X,[1]报价模版!$Y:$Y,"",0)</f>
        <v/>
      </c>
    </row>
    <row r="96" spans="1:19" s="197" customFormat="1" ht="17">
      <c r="A96" s="211"/>
      <c r="B96" s="211"/>
      <c r="C96" s="208" t="s">
        <v>26</v>
      </c>
      <c r="D96" s="31" t="s">
        <v>1129</v>
      </c>
      <c r="E96" s="375" t="s">
        <v>1144</v>
      </c>
      <c r="F96" s="375" t="s">
        <v>1149</v>
      </c>
      <c r="G96" s="179"/>
      <c r="H96" s="91"/>
      <c r="I96" s="226"/>
      <c r="J96" s="227"/>
      <c r="K96" s="217"/>
      <c r="L96" s="225" t="s">
        <v>391</v>
      </c>
      <c r="M96" s="217"/>
      <c r="N96" s="217" t="s">
        <v>102</v>
      </c>
      <c r="O96" s="136">
        <f t="shared" si="1"/>
        <v>0</v>
      </c>
      <c r="P96" s="91"/>
      <c r="Q96" s="91"/>
      <c r="R96" s="63" t="str">
        <f>_xlfn.XLOOKUP(C96&amp;D96&amp;E96&amp;F96,[1]报价模版!$X:$X,[1]报价模版!$Y:$Y,"",0)</f>
        <v/>
      </c>
    </row>
    <row r="97" spans="1:19" s="197" customFormat="1" ht="17">
      <c r="A97" s="211"/>
      <c r="B97" s="211"/>
      <c r="C97" s="208" t="s">
        <v>26</v>
      </c>
      <c r="D97" s="31" t="s">
        <v>1129</v>
      </c>
      <c r="E97" s="375" t="s">
        <v>1144</v>
      </c>
      <c r="F97" s="375" t="s">
        <v>1150</v>
      </c>
      <c r="G97" s="179"/>
      <c r="H97" s="91"/>
      <c r="I97" s="226"/>
      <c r="J97" s="227"/>
      <c r="K97" s="217"/>
      <c r="L97" s="225" t="s">
        <v>391</v>
      </c>
      <c r="M97" s="217"/>
      <c r="N97" s="217" t="s">
        <v>102</v>
      </c>
      <c r="O97" s="136">
        <f t="shared" si="1"/>
        <v>0</v>
      </c>
      <c r="P97" s="91"/>
      <c r="Q97" s="91"/>
      <c r="R97" s="63" t="str">
        <f>_xlfn.XLOOKUP(C97&amp;D97&amp;E97&amp;F97,[1]报价模版!$X:$X,[1]报价模版!$Y:$Y,"",0)</f>
        <v/>
      </c>
    </row>
    <row r="98" spans="1:19" s="197" customFormat="1" ht="17">
      <c r="A98" s="211"/>
      <c r="B98" s="211"/>
      <c r="C98" s="208" t="s">
        <v>26</v>
      </c>
      <c r="D98" s="31" t="s">
        <v>1129</v>
      </c>
      <c r="E98" s="375" t="s">
        <v>1144</v>
      </c>
      <c r="F98" s="375" t="s">
        <v>1151</v>
      </c>
      <c r="G98" s="179"/>
      <c r="H98" s="91"/>
      <c r="I98" s="226"/>
      <c r="J98" s="227"/>
      <c r="K98" s="217"/>
      <c r="L98" s="225" t="s">
        <v>391</v>
      </c>
      <c r="M98" s="217"/>
      <c r="N98" s="217" t="s">
        <v>102</v>
      </c>
      <c r="O98" s="136">
        <f t="shared" si="1"/>
        <v>0</v>
      </c>
      <c r="P98" s="91"/>
      <c r="Q98" s="91"/>
      <c r="R98" s="63" t="str">
        <f>_xlfn.XLOOKUP(C98&amp;D98&amp;E98&amp;F98,[1]报价模版!$X:$X,[1]报价模版!$Y:$Y,"",0)</f>
        <v/>
      </c>
    </row>
    <row r="99" spans="1:19" s="197" customFormat="1" ht="14.5" customHeight="1">
      <c r="A99" s="211"/>
      <c r="B99" s="211"/>
      <c r="C99" s="208" t="s">
        <v>26</v>
      </c>
      <c r="D99" s="31" t="s">
        <v>1129</v>
      </c>
      <c r="E99" s="89" t="s">
        <v>1152</v>
      </c>
      <c r="F99" s="375" t="s">
        <v>1153</v>
      </c>
      <c r="G99" s="179"/>
      <c r="H99" s="179"/>
      <c r="I99" s="226"/>
      <c r="J99" s="137"/>
      <c r="K99" s="214"/>
      <c r="L99" s="179" t="s">
        <v>391</v>
      </c>
      <c r="M99" s="137"/>
      <c r="N99" s="179" t="s">
        <v>102</v>
      </c>
      <c r="O99" s="136">
        <f t="shared" si="1"/>
        <v>0</v>
      </c>
      <c r="P99" s="179"/>
      <c r="Q99" s="179"/>
      <c r="R99" s="85"/>
      <c r="S99" s="354"/>
    </row>
    <row r="100" spans="1:19" s="197" customFormat="1" ht="14.5" customHeight="1">
      <c r="A100" s="211"/>
      <c r="B100" s="211"/>
      <c r="C100" s="208" t="s">
        <v>26</v>
      </c>
      <c r="D100" s="31" t="s">
        <v>1129</v>
      </c>
      <c r="E100" s="89" t="s">
        <v>1152</v>
      </c>
      <c r="F100" s="89" t="s">
        <v>1154</v>
      </c>
      <c r="G100" s="179"/>
      <c r="H100" s="91"/>
      <c r="I100" s="226"/>
      <c r="J100" s="227"/>
      <c r="K100" s="217"/>
      <c r="L100" s="179" t="s">
        <v>391</v>
      </c>
      <c r="M100" s="217"/>
      <c r="N100" s="179" t="s">
        <v>102</v>
      </c>
      <c r="O100" s="136">
        <f t="shared" si="1"/>
        <v>0</v>
      </c>
      <c r="P100" s="91"/>
      <c r="Q100" s="91"/>
      <c r="R100" s="63" t="str">
        <f>_xlfn.XLOOKUP(C100&amp;D100&amp;E100&amp;F100,[1]报价模版!$X:$X,[1]报价模版!$Y:$Y,"",0)</f>
        <v/>
      </c>
    </row>
    <row r="101" spans="1:19" s="197" customFormat="1" ht="14.5" customHeight="1">
      <c r="A101" s="211"/>
      <c r="B101" s="211"/>
      <c r="C101" s="208" t="s">
        <v>26</v>
      </c>
      <c r="D101" s="31" t="s">
        <v>1129</v>
      </c>
      <c r="E101" s="89" t="s">
        <v>1152</v>
      </c>
      <c r="F101" s="89" t="s">
        <v>1155</v>
      </c>
      <c r="G101" s="180"/>
      <c r="H101" s="179"/>
      <c r="I101" s="226"/>
      <c r="J101" s="137"/>
      <c r="K101" s="214"/>
      <c r="L101" s="179" t="s">
        <v>391</v>
      </c>
      <c r="M101" s="137"/>
      <c r="N101" s="179" t="s">
        <v>102</v>
      </c>
      <c r="O101" s="136">
        <f t="shared" si="1"/>
        <v>0</v>
      </c>
      <c r="P101" s="179"/>
      <c r="Q101" s="179"/>
      <c r="R101" s="85"/>
      <c r="S101" s="354"/>
    </row>
    <row r="102" spans="1:19" s="197" customFormat="1" ht="14.5" customHeight="1">
      <c r="A102" s="211"/>
      <c r="B102" s="211"/>
      <c r="C102" s="208" t="s">
        <v>26</v>
      </c>
      <c r="D102" s="31" t="s">
        <v>1129</v>
      </c>
      <c r="E102" s="89" t="s">
        <v>1152</v>
      </c>
      <c r="F102" s="89" t="s">
        <v>1156</v>
      </c>
      <c r="G102" s="180"/>
      <c r="H102" s="179"/>
      <c r="I102" s="226"/>
      <c r="J102" s="137"/>
      <c r="K102" s="214"/>
      <c r="L102" s="179" t="s">
        <v>391</v>
      </c>
      <c r="M102" s="137"/>
      <c r="N102" s="179" t="s">
        <v>102</v>
      </c>
      <c r="O102" s="136">
        <f t="shared" si="1"/>
        <v>0</v>
      </c>
      <c r="P102" s="179"/>
      <c r="Q102" s="179"/>
      <c r="R102" s="85"/>
      <c r="S102" s="354"/>
    </row>
    <row r="103" spans="1:19" s="197" customFormat="1" ht="14.5" customHeight="1">
      <c r="A103" s="211"/>
      <c r="B103" s="211"/>
      <c r="C103" s="208" t="s">
        <v>26</v>
      </c>
      <c r="D103" s="31" t="s">
        <v>1129</v>
      </c>
      <c r="E103" s="89" t="s">
        <v>1152</v>
      </c>
      <c r="F103" s="89" t="s">
        <v>1157</v>
      </c>
      <c r="G103" s="180"/>
      <c r="H103" s="179"/>
      <c r="I103" s="226"/>
      <c r="J103" s="137"/>
      <c r="K103" s="214"/>
      <c r="L103" s="179" t="s">
        <v>391</v>
      </c>
      <c r="M103" s="137"/>
      <c r="N103" s="179" t="s">
        <v>102</v>
      </c>
      <c r="O103" s="136">
        <f t="shared" si="1"/>
        <v>0</v>
      </c>
      <c r="P103" s="179"/>
      <c r="Q103" s="179"/>
      <c r="R103" s="85"/>
      <c r="S103" s="354"/>
    </row>
    <row r="104" spans="1:19" s="197" customFormat="1" ht="14.5" customHeight="1">
      <c r="A104" s="211"/>
      <c r="B104" s="211"/>
      <c r="C104" s="208" t="s">
        <v>26</v>
      </c>
      <c r="D104" s="31" t="s">
        <v>1129</v>
      </c>
      <c r="E104" s="89" t="s">
        <v>1152</v>
      </c>
      <c r="F104" s="89" t="s">
        <v>1158</v>
      </c>
      <c r="G104" s="180"/>
      <c r="H104" s="91"/>
      <c r="I104" s="226"/>
      <c r="J104" s="227"/>
      <c r="K104" s="217"/>
      <c r="L104" s="179" t="s">
        <v>391</v>
      </c>
      <c r="M104" s="217"/>
      <c r="N104" s="179" t="s">
        <v>102</v>
      </c>
      <c r="O104" s="136">
        <f t="shared" si="1"/>
        <v>0</v>
      </c>
      <c r="P104" s="91"/>
      <c r="Q104" s="91"/>
      <c r="R104" s="63" t="str">
        <f>_xlfn.XLOOKUP(C104&amp;D104&amp;E104&amp;F104,[1]报价模版!$X:$X,[1]报价模版!$Y:$Y,"",0)</f>
        <v/>
      </c>
    </row>
    <row r="105" spans="1:19" s="197" customFormat="1" ht="14.5" customHeight="1">
      <c r="A105" s="211"/>
      <c r="B105" s="211"/>
      <c r="C105" s="208" t="s">
        <v>26</v>
      </c>
      <c r="D105" s="31" t="s">
        <v>1129</v>
      </c>
      <c r="E105" s="89" t="s">
        <v>1152</v>
      </c>
      <c r="F105" s="89" t="s">
        <v>1159</v>
      </c>
      <c r="G105" s="180"/>
      <c r="H105" s="179"/>
      <c r="I105" s="226"/>
      <c r="J105" s="137"/>
      <c r="K105" s="214"/>
      <c r="L105" s="179" t="s">
        <v>391</v>
      </c>
      <c r="M105" s="137"/>
      <c r="N105" s="179" t="s">
        <v>102</v>
      </c>
      <c r="O105" s="136">
        <f t="shared" si="1"/>
        <v>0</v>
      </c>
      <c r="P105" s="179"/>
      <c r="Q105" s="179"/>
      <c r="R105" s="85"/>
      <c r="S105" s="354"/>
    </row>
    <row r="106" spans="1:19" s="197" customFormat="1" ht="14.5" customHeight="1">
      <c r="A106" s="211"/>
      <c r="B106" s="211"/>
      <c r="C106" s="208" t="s">
        <v>26</v>
      </c>
      <c r="D106" s="31" t="s">
        <v>1129</v>
      </c>
      <c r="E106" s="89" t="s">
        <v>1152</v>
      </c>
      <c r="F106" s="89" t="s">
        <v>1160</v>
      </c>
      <c r="G106" s="180"/>
      <c r="H106" s="91"/>
      <c r="I106" s="226"/>
      <c r="J106" s="227"/>
      <c r="K106" s="217"/>
      <c r="L106" s="179" t="s">
        <v>391</v>
      </c>
      <c r="M106" s="217"/>
      <c r="N106" s="179" t="s">
        <v>102</v>
      </c>
      <c r="O106" s="136">
        <f t="shared" si="1"/>
        <v>0</v>
      </c>
      <c r="P106" s="91"/>
      <c r="Q106" s="91"/>
      <c r="R106" s="63" t="str">
        <f>_xlfn.XLOOKUP(C106&amp;D106&amp;E106&amp;F106,[1]报价模版!$X:$X,[1]报价模版!$Y:$Y,"",0)</f>
        <v/>
      </c>
    </row>
    <row r="107" spans="1:19" s="197" customFormat="1" ht="17">
      <c r="A107" s="211"/>
      <c r="B107" s="211"/>
      <c r="C107" s="208" t="s">
        <v>26</v>
      </c>
      <c r="D107" s="31" t="s">
        <v>1129</v>
      </c>
      <c r="E107" s="89" t="s">
        <v>1152</v>
      </c>
      <c r="F107" s="31" t="s">
        <v>1161</v>
      </c>
      <c r="G107" s="179"/>
      <c r="H107" s="179"/>
      <c r="I107" s="179"/>
      <c r="J107" s="215"/>
      <c r="K107" s="216"/>
      <c r="L107" s="179" t="s">
        <v>391</v>
      </c>
      <c r="M107" s="217"/>
      <c r="N107" s="179" t="s">
        <v>102</v>
      </c>
      <c r="O107" s="136">
        <f t="shared" si="1"/>
        <v>0</v>
      </c>
      <c r="P107" s="179"/>
      <c r="Q107" s="179"/>
      <c r="R107" s="63" t="str">
        <f>_xlfn.XLOOKUP(C107&amp;D107&amp;E107&amp;F107,[1]报价模版!$X:$X,[1]报价模版!$Y:$Y,"",0)</f>
        <v/>
      </c>
    </row>
    <row r="108" spans="1:19" s="197" customFormat="1" ht="14.5" customHeight="1">
      <c r="A108" s="211"/>
      <c r="B108" s="211"/>
      <c r="C108" s="208" t="s">
        <v>26</v>
      </c>
      <c r="D108" s="31" t="s">
        <v>1129</v>
      </c>
      <c r="E108" s="89" t="s">
        <v>1162</v>
      </c>
      <c r="F108" s="89" t="s">
        <v>1163</v>
      </c>
      <c r="G108" s="180"/>
      <c r="H108" s="91"/>
      <c r="I108" s="226"/>
      <c r="J108" s="227"/>
      <c r="K108" s="217"/>
      <c r="L108" s="179" t="s">
        <v>391</v>
      </c>
      <c r="M108" s="217"/>
      <c r="N108" s="179" t="s">
        <v>102</v>
      </c>
      <c r="O108" s="136">
        <f t="shared" si="1"/>
        <v>0</v>
      </c>
      <c r="P108" s="91"/>
      <c r="Q108" s="91"/>
      <c r="R108" s="63" t="str">
        <f>_xlfn.XLOOKUP(C108&amp;D108&amp;E108&amp;F108,[1]报价模版!$X:$X,[1]报价模版!$Y:$Y,"",0)</f>
        <v/>
      </c>
    </row>
    <row r="109" spans="1:19" s="197" customFormat="1" ht="14.5" customHeight="1">
      <c r="A109" s="211"/>
      <c r="B109" s="211"/>
      <c r="C109" s="208" t="s">
        <v>26</v>
      </c>
      <c r="D109" s="31" t="s">
        <v>1129</v>
      </c>
      <c r="E109" s="89" t="s">
        <v>1162</v>
      </c>
      <c r="F109" s="89" t="s">
        <v>1164</v>
      </c>
      <c r="G109" s="180"/>
      <c r="H109" s="91"/>
      <c r="I109" s="226"/>
      <c r="J109" s="227"/>
      <c r="K109" s="217"/>
      <c r="L109" s="179" t="s">
        <v>391</v>
      </c>
      <c r="M109" s="217"/>
      <c r="N109" s="179" t="s">
        <v>102</v>
      </c>
      <c r="O109" s="136">
        <f t="shared" si="1"/>
        <v>0</v>
      </c>
      <c r="P109" s="91"/>
      <c r="Q109" s="91"/>
      <c r="R109" s="63" t="str">
        <f>_xlfn.XLOOKUP(C109&amp;D109&amp;E109&amp;F109,[1]报价模版!$X:$X,[1]报价模版!$Y:$Y,"",0)</f>
        <v/>
      </c>
    </row>
    <row r="110" spans="1:19" s="197" customFormat="1" ht="14.5" customHeight="1">
      <c r="A110" s="211"/>
      <c r="B110" s="211"/>
      <c r="C110" s="208" t="s">
        <v>26</v>
      </c>
      <c r="D110" s="31" t="s">
        <v>1129</v>
      </c>
      <c r="E110" s="89" t="s">
        <v>1162</v>
      </c>
      <c r="F110" s="89" t="s">
        <v>1165</v>
      </c>
      <c r="G110" s="180"/>
      <c r="H110" s="91"/>
      <c r="I110" s="226"/>
      <c r="J110" s="227"/>
      <c r="K110" s="217"/>
      <c r="L110" s="179" t="s">
        <v>391</v>
      </c>
      <c r="M110" s="217"/>
      <c r="N110" s="179" t="s">
        <v>102</v>
      </c>
      <c r="O110" s="136">
        <f t="shared" si="1"/>
        <v>0</v>
      </c>
      <c r="P110" s="91"/>
      <c r="Q110" s="91"/>
      <c r="R110" s="63" t="str">
        <f>_xlfn.XLOOKUP(C110&amp;D110&amp;E110&amp;F110,[1]报价模版!$X:$X,[1]报价模版!$Y:$Y,"",0)</f>
        <v/>
      </c>
    </row>
    <row r="111" spans="1:19" s="197" customFormat="1" ht="14.5" customHeight="1">
      <c r="A111" s="211"/>
      <c r="B111" s="211"/>
      <c r="C111" s="208" t="s">
        <v>26</v>
      </c>
      <c r="D111" s="31" t="s">
        <v>1129</v>
      </c>
      <c r="E111" s="31" t="s">
        <v>1166</v>
      </c>
      <c r="F111" s="31" t="s">
        <v>1167</v>
      </c>
      <c r="G111" s="179"/>
      <c r="H111" s="179"/>
      <c r="I111" s="226"/>
      <c r="J111" s="137"/>
      <c r="K111" s="214"/>
      <c r="L111" s="179" t="s">
        <v>391</v>
      </c>
      <c r="M111" s="137"/>
      <c r="N111" s="179" t="s">
        <v>102</v>
      </c>
      <c r="O111" s="136">
        <f t="shared" si="1"/>
        <v>0</v>
      </c>
      <c r="P111" s="179"/>
      <c r="Q111" s="179"/>
      <c r="R111" s="85"/>
      <c r="S111" s="354"/>
    </row>
    <row r="112" spans="1:19" s="197" customFormat="1" ht="14.5" customHeight="1">
      <c r="A112" s="211"/>
      <c r="B112" s="211"/>
      <c r="C112" s="208" t="s">
        <v>26</v>
      </c>
      <c r="D112" s="31" t="s">
        <v>1129</v>
      </c>
      <c r="E112" s="31" t="s">
        <v>1168</v>
      </c>
      <c r="F112" s="31" t="s">
        <v>1169</v>
      </c>
      <c r="G112" s="179"/>
      <c r="H112" s="210"/>
      <c r="I112" s="226"/>
      <c r="J112" s="227"/>
      <c r="K112" s="217"/>
      <c r="L112" s="179" t="s">
        <v>391</v>
      </c>
      <c r="M112" s="217"/>
      <c r="N112" s="179" t="s">
        <v>102</v>
      </c>
      <c r="O112" s="136">
        <f t="shared" si="1"/>
        <v>0</v>
      </c>
      <c r="P112" s="91"/>
      <c r="Q112" s="91"/>
      <c r="R112" s="63" t="str">
        <f>_xlfn.XLOOKUP(C112&amp;D112&amp;E112&amp;F112,[1]报价模版!$X:$X,[1]报价模版!$Y:$Y,"",0)</f>
        <v/>
      </c>
    </row>
    <row r="113" spans="1:19" s="197" customFormat="1" ht="17">
      <c r="A113" s="211"/>
      <c r="B113" s="211"/>
      <c r="C113" s="208" t="s">
        <v>26</v>
      </c>
      <c r="D113" s="31" t="s">
        <v>1129</v>
      </c>
      <c r="E113" s="31" t="s">
        <v>1170</v>
      </c>
      <c r="F113" s="149" t="s">
        <v>1171</v>
      </c>
      <c r="G113" s="179"/>
      <c r="H113" s="179"/>
      <c r="I113" s="179"/>
      <c r="J113" s="214"/>
      <c r="K113" s="214"/>
      <c r="L113" s="179" t="s">
        <v>502</v>
      </c>
      <c r="M113" s="137"/>
      <c r="N113" s="179" t="s">
        <v>102</v>
      </c>
      <c r="O113" s="136">
        <f t="shared" si="1"/>
        <v>0</v>
      </c>
      <c r="P113" s="179"/>
      <c r="Q113" s="179"/>
      <c r="R113" s="85"/>
      <c r="S113" s="354"/>
    </row>
    <row r="114" spans="1:19" s="197" customFormat="1" ht="17">
      <c r="A114" s="211"/>
      <c r="B114" s="211"/>
      <c r="C114" s="208" t="s">
        <v>26</v>
      </c>
      <c r="D114" s="31" t="s">
        <v>1129</v>
      </c>
      <c r="E114" s="375" t="s">
        <v>1170</v>
      </c>
      <c r="F114" s="207" t="s">
        <v>1172</v>
      </c>
      <c r="G114" s="179"/>
      <c r="H114" s="179"/>
      <c r="I114" s="179"/>
      <c r="J114" s="214"/>
      <c r="K114" s="214"/>
      <c r="L114" s="179" t="s">
        <v>502</v>
      </c>
      <c r="M114" s="137"/>
      <c r="N114" s="179" t="s">
        <v>102</v>
      </c>
      <c r="O114" s="136">
        <f t="shared" si="1"/>
        <v>0</v>
      </c>
      <c r="P114" s="179"/>
      <c r="Q114" s="179"/>
      <c r="R114" s="85"/>
      <c r="S114" s="354"/>
    </row>
    <row r="115" spans="1:19" s="197" customFormat="1" ht="17">
      <c r="A115" s="211"/>
      <c r="B115" s="211"/>
      <c r="C115" s="208" t="s">
        <v>26</v>
      </c>
      <c r="D115" s="31" t="s">
        <v>1129</v>
      </c>
      <c r="E115" s="375" t="s">
        <v>1170</v>
      </c>
      <c r="F115" s="377" t="s">
        <v>1173</v>
      </c>
      <c r="G115" s="179"/>
      <c r="H115" s="179"/>
      <c r="I115" s="179"/>
      <c r="J115" s="214"/>
      <c r="K115" s="214"/>
      <c r="L115" s="225" t="s">
        <v>502</v>
      </c>
      <c r="M115" s="137"/>
      <c r="N115" s="217" t="s">
        <v>102</v>
      </c>
      <c r="O115" s="136">
        <f t="shared" si="1"/>
        <v>0</v>
      </c>
      <c r="P115" s="179"/>
      <c r="Q115" s="179"/>
      <c r="R115" s="85"/>
      <c r="S115" s="354"/>
    </row>
    <row r="116" spans="1:19" s="197" customFormat="1" ht="17">
      <c r="A116" s="211"/>
      <c r="B116" s="211"/>
      <c r="C116" s="208" t="s">
        <v>26</v>
      </c>
      <c r="D116" s="31" t="s">
        <v>1129</v>
      </c>
      <c r="E116" s="375" t="s">
        <v>1170</v>
      </c>
      <c r="F116" s="377" t="s">
        <v>1174</v>
      </c>
      <c r="G116" s="179"/>
      <c r="H116" s="179"/>
      <c r="I116" s="179"/>
      <c r="J116" s="215"/>
      <c r="K116" s="216"/>
      <c r="L116" s="225" t="s">
        <v>502</v>
      </c>
      <c r="M116" s="217"/>
      <c r="N116" s="217" t="s">
        <v>102</v>
      </c>
      <c r="O116" s="136">
        <f t="shared" si="1"/>
        <v>0</v>
      </c>
      <c r="P116" s="179"/>
      <c r="Q116" s="179"/>
      <c r="R116" s="63" t="str">
        <f>_xlfn.XLOOKUP(C116&amp;D116&amp;E116&amp;F116,[1]报价模版!$X:$X,[1]报价模版!$Y:$Y,"",0)</f>
        <v/>
      </c>
    </row>
    <row r="117" spans="1:19" s="197" customFormat="1" ht="17">
      <c r="A117" s="211"/>
      <c r="B117" s="211"/>
      <c r="C117" s="208" t="s">
        <v>26</v>
      </c>
      <c r="D117" s="31" t="s">
        <v>1129</v>
      </c>
      <c r="E117" s="375" t="s">
        <v>1175</v>
      </c>
      <c r="F117" s="377" t="s">
        <v>1176</v>
      </c>
      <c r="G117" s="179"/>
      <c r="H117" s="179"/>
      <c r="I117" s="179"/>
      <c r="J117" s="215"/>
      <c r="K117" s="216"/>
      <c r="L117" s="179" t="s">
        <v>502</v>
      </c>
      <c r="M117" s="217"/>
      <c r="N117" s="217" t="s">
        <v>102</v>
      </c>
      <c r="O117" s="136">
        <f t="shared" si="1"/>
        <v>0</v>
      </c>
      <c r="P117" s="179"/>
      <c r="Q117" s="179"/>
      <c r="R117" s="63" t="str">
        <f>_xlfn.XLOOKUP(C117&amp;D117&amp;E117&amp;F117,[1]报价模版!$X:$X,[1]报价模版!$Y:$Y,"",0)</f>
        <v/>
      </c>
    </row>
    <row r="118" spans="1:19" s="197" customFormat="1" ht="17">
      <c r="A118" s="211"/>
      <c r="B118" s="211"/>
      <c r="C118" s="208" t="s">
        <v>26</v>
      </c>
      <c r="D118" s="31" t="s">
        <v>1129</v>
      </c>
      <c r="E118" s="207" t="s">
        <v>1177</v>
      </c>
      <c r="F118" s="207" t="s">
        <v>1178</v>
      </c>
      <c r="G118" s="205"/>
      <c r="H118" s="179"/>
      <c r="I118" s="179"/>
      <c r="J118" s="215"/>
      <c r="K118" s="216"/>
      <c r="L118" s="179" t="s">
        <v>391</v>
      </c>
      <c r="M118" s="217"/>
      <c r="N118" s="179" t="s">
        <v>102</v>
      </c>
      <c r="O118" s="136">
        <f t="shared" si="1"/>
        <v>0</v>
      </c>
      <c r="P118" s="179"/>
      <c r="Q118" s="179"/>
      <c r="R118" s="63" t="str">
        <f>_xlfn.XLOOKUP(C118&amp;D118&amp;E118&amp;F118,[1]报价模版!$X:$X,[1]报价模版!$Y:$Y,"",0)</f>
        <v/>
      </c>
    </row>
    <row r="119" spans="1:19" s="197" customFormat="1" ht="17">
      <c r="A119" s="211"/>
      <c r="B119" s="211"/>
      <c r="C119" s="208" t="s">
        <v>26</v>
      </c>
      <c r="D119" s="31" t="s">
        <v>1129</v>
      </c>
      <c r="E119" s="207" t="s">
        <v>1179</v>
      </c>
      <c r="F119" s="207" t="s">
        <v>1180</v>
      </c>
      <c r="G119" s="205"/>
      <c r="H119" s="179"/>
      <c r="I119" s="179"/>
      <c r="J119" s="215"/>
      <c r="K119" s="216"/>
      <c r="L119" s="179" t="s">
        <v>391</v>
      </c>
      <c r="M119" s="217"/>
      <c r="N119" s="179" t="s">
        <v>102</v>
      </c>
      <c r="O119" s="136">
        <f t="shared" si="1"/>
        <v>0</v>
      </c>
      <c r="P119" s="179"/>
      <c r="Q119" s="179"/>
      <c r="R119" s="63" t="str">
        <f>_xlfn.XLOOKUP(C119&amp;D119&amp;E119&amp;F119,[1]报价模版!$X:$X,[1]报价模版!$Y:$Y,"",0)</f>
        <v/>
      </c>
    </row>
    <row r="120" spans="1:19" s="197" customFormat="1" ht="17">
      <c r="A120" s="211"/>
      <c r="B120" s="211"/>
      <c r="C120" s="208" t="s">
        <v>26</v>
      </c>
      <c r="D120" s="31" t="s">
        <v>1129</v>
      </c>
      <c r="E120" s="207" t="s">
        <v>1181</v>
      </c>
      <c r="F120" s="207" t="s">
        <v>1182</v>
      </c>
      <c r="G120" s="205"/>
      <c r="H120" s="179"/>
      <c r="I120" s="179"/>
      <c r="J120" s="215"/>
      <c r="K120" s="216"/>
      <c r="L120" s="179" t="s">
        <v>391</v>
      </c>
      <c r="M120" s="217"/>
      <c r="N120" s="179" t="s">
        <v>102</v>
      </c>
      <c r="O120" s="136">
        <f t="shared" si="1"/>
        <v>0</v>
      </c>
      <c r="P120" s="179"/>
      <c r="Q120" s="179"/>
      <c r="R120" s="63" t="str">
        <f>_xlfn.XLOOKUP(C120&amp;D120&amp;E120&amp;F120,[1]报价模版!$X:$X,[1]报价模版!$Y:$Y,"",0)</f>
        <v/>
      </c>
    </row>
    <row r="121" spans="1:19" s="197" customFormat="1" ht="17">
      <c r="A121" s="211"/>
      <c r="B121" s="211"/>
      <c r="C121" s="208" t="s">
        <v>26</v>
      </c>
      <c r="D121" s="232" t="s">
        <v>1129</v>
      </c>
      <c r="E121" s="209" t="s">
        <v>1183</v>
      </c>
      <c r="F121" s="207" t="s">
        <v>1184</v>
      </c>
      <c r="G121" s="205"/>
      <c r="H121" s="179"/>
      <c r="I121" s="179"/>
      <c r="J121" s="214"/>
      <c r="K121" s="214"/>
      <c r="L121" s="179" t="s">
        <v>391</v>
      </c>
      <c r="M121" s="137"/>
      <c r="N121" s="179" t="s">
        <v>102</v>
      </c>
      <c r="O121" s="136">
        <f t="shared" si="1"/>
        <v>0</v>
      </c>
      <c r="P121" s="179"/>
      <c r="Q121" s="179"/>
      <c r="R121" s="85"/>
      <c r="S121" s="354"/>
    </row>
    <row r="122" spans="1:19" s="197" customFormat="1" ht="17">
      <c r="A122" s="211"/>
      <c r="B122" s="211"/>
      <c r="C122" s="208" t="s">
        <v>26</v>
      </c>
      <c r="D122" s="232" t="s">
        <v>1129</v>
      </c>
      <c r="E122" s="209" t="s">
        <v>1183</v>
      </c>
      <c r="F122" s="207" t="s">
        <v>1185</v>
      </c>
      <c r="G122" s="205"/>
      <c r="H122" s="179"/>
      <c r="I122" s="179"/>
      <c r="J122" s="215"/>
      <c r="K122" s="216"/>
      <c r="L122" s="179" t="s">
        <v>391</v>
      </c>
      <c r="M122" s="217"/>
      <c r="N122" s="179" t="s">
        <v>102</v>
      </c>
      <c r="O122" s="136">
        <f t="shared" si="1"/>
        <v>0</v>
      </c>
      <c r="P122" s="179"/>
      <c r="Q122" s="179"/>
      <c r="R122" s="63" t="str">
        <f>_xlfn.XLOOKUP(C122&amp;D122&amp;E122&amp;F122,[1]报价模版!$X:$X,[1]报价模版!$Y:$Y,"",0)</f>
        <v/>
      </c>
    </row>
    <row r="123" spans="1:19" s="197" customFormat="1" ht="17">
      <c r="A123" s="211"/>
      <c r="B123" s="211"/>
      <c r="C123" s="208" t="s">
        <v>26</v>
      </c>
      <c r="D123" s="232" t="s">
        <v>1129</v>
      </c>
      <c r="E123" s="209" t="s">
        <v>1183</v>
      </c>
      <c r="F123" s="207" t="s">
        <v>1186</v>
      </c>
      <c r="G123" s="205"/>
      <c r="H123" s="179"/>
      <c r="I123" s="179"/>
      <c r="J123" s="215"/>
      <c r="K123" s="216"/>
      <c r="L123" s="179" t="s">
        <v>391</v>
      </c>
      <c r="M123" s="217"/>
      <c r="N123" s="179" t="s">
        <v>102</v>
      </c>
      <c r="O123" s="136">
        <f t="shared" si="1"/>
        <v>0</v>
      </c>
      <c r="P123" s="179"/>
      <c r="Q123" s="179"/>
      <c r="R123" s="63" t="str">
        <f>_xlfn.XLOOKUP(C123&amp;D123&amp;E123&amp;F123,[1]报价模版!$X:$X,[1]报价模版!$Y:$Y,"",0)</f>
        <v/>
      </c>
    </row>
    <row r="124" spans="1:19" s="197" customFormat="1" ht="14.5" customHeight="1">
      <c r="A124" s="211"/>
      <c r="B124" s="211"/>
      <c r="C124" s="208" t="s">
        <v>26</v>
      </c>
      <c r="D124" s="31" t="s">
        <v>1129</v>
      </c>
      <c r="E124" s="89" t="s">
        <v>1187</v>
      </c>
      <c r="F124" s="31"/>
      <c r="G124" s="179"/>
      <c r="H124" s="179"/>
      <c r="I124" s="226"/>
      <c r="J124" s="137"/>
      <c r="K124" s="214"/>
      <c r="L124" s="179" t="s">
        <v>281</v>
      </c>
      <c r="M124" s="137"/>
      <c r="N124" s="179" t="s">
        <v>102</v>
      </c>
      <c r="O124" s="136">
        <f t="shared" si="1"/>
        <v>0</v>
      </c>
      <c r="P124" s="179"/>
      <c r="Q124" s="179"/>
      <c r="R124" s="85"/>
      <c r="S124" s="354"/>
    </row>
    <row r="125" spans="1:19" s="197" customFormat="1" ht="14.5" customHeight="1">
      <c r="A125" s="211"/>
      <c r="B125" s="211"/>
      <c r="C125" s="208" t="s">
        <v>26</v>
      </c>
      <c r="D125" s="31" t="s">
        <v>1129</v>
      </c>
      <c r="E125" s="89" t="s">
        <v>1188</v>
      </c>
      <c r="F125" s="31"/>
      <c r="G125" s="179"/>
      <c r="H125" s="179"/>
      <c r="I125" s="226"/>
      <c r="J125" s="137"/>
      <c r="K125" s="214"/>
      <c r="L125" s="179" t="s">
        <v>281</v>
      </c>
      <c r="M125" s="137"/>
      <c r="N125" s="179" t="s">
        <v>102</v>
      </c>
      <c r="O125" s="136">
        <f t="shared" si="1"/>
        <v>0</v>
      </c>
      <c r="P125" s="179"/>
      <c r="Q125" s="179"/>
      <c r="R125" s="85"/>
      <c r="S125" s="354"/>
    </row>
    <row r="126" spans="1:19" s="197" customFormat="1" ht="15" customHeight="1">
      <c r="A126" s="211"/>
      <c r="B126" s="211"/>
      <c r="C126" s="208" t="s">
        <v>26</v>
      </c>
      <c r="D126" s="31" t="s">
        <v>1129</v>
      </c>
      <c r="E126" s="377" t="s">
        <v>1189</v>
      </c>
      <c r="F126" s="377" t="s">
        <v>1190</v>
      </c>
      <c r="G126" s="179"/>
      <c r="H126" s="179"/>
      <c r="I126" s="226"/>
      <c r="J126" s="137"/>
      <c r="K126" s="214"/>
      <c r="L126" s="228" t="s">
        <v>80</v>
      </c>
      <c r="M126" s="137"/>
      <c r="N126" s="217" t="s">
        <v>102</v>
      </c>
      <c r="O126" s="136">
        <f t="shared" si="1"/>
        <v>0</v>
      </c>
      <c r="P126" s="179"/>
      <c r="Q126" s="179"/>
      <c r="R126" s="85"/>
      <c r="S126" s="354"/>
    </row>
    <row r="127" spans="1:19" s="197" customFormat="1" ht="17">
      <c r="A127" s="211"/>
      <c r="B127" s="211"/>
      <c r="C127" s="208" t="s">
        <v>26</v>
      </c>
      <c r="D127" s="31" t="s">
        <v>1129</v>
      </c>
      <c r="E127" s="31" t="s">
        <v>1191</v>
      </c>
      <c r="F127" s="149" t="s">
        <v>1192</v>
      </c>
      <c r="G127" s="179"/>
      <c r="H127" s="179"/>
      <c r="I127" s="179"/>
      <c r="J127" s="215"/>
      <c r="K127" s="216"/>
      <c r="L127" s="179" t="s">
        <v>80</v>
      </c>
      <c r="M127" s="217"/>
      <c r="N127" s="179" t="s">
        <v>102</v>
      </c>
      <c r="O127" s="136">
        <f t="shared" si="1"/>
        <v>0</v>
      </c>
      <c r="P127" s="179"/>
      <c r="Q127" s="179"/>
      <c r="R127" s="63" t="str">
        <f>_xlfn.XLOOKUP(C127&amp;D127&amp;E127&amp;F127,[1]报价模版!$X:$X,[1]报价模版!$Y:$Y,"",0)</f>
        <v/>
      </c>
    </row>
    <row r="128" spans="1:19" s="197" customFormat="1" ht="17">
      <c r="A128" s="211"/>
      <c r="B128" s="211"/>
      <c r="C128" s="208" t="s">
        <v>26</v>
      </c>
      <c r="D128" s="31" t="s">
        <v>1129</v>
      </c>
      <c r="E128" s="31" t="s">
        <v>1193</v>
      </c>
      <c r="F128" s="31"/>
      <c r="G128" s="179"/>
      <c r="H128" s="179"/>
      <c r="I128" s="179"/>
      <c r="J128" s="214"/>
      <c r="K128" s="214"/>
      <c r="L128" s="179" t="s">
        <v>391</v>
      </c>
      <c r="M128" s="137"/>
      <c r="N128" s="179" t="s">
        <v>102</v>
      </c>
      <c r="O128" s="136">
        <f t="shared" si="1"/>
        <v>0</v>
      </c>
      <c r="P128" s="179"/>
      <c r="Q128" s="179"/>
      <c r="R128" s="85"/>
      <c r="S128" s="354"/>
    </row>
    <row r="129" spans="1:19" s="197" customFormat="1" ht="14.5" customHeight="1">
      <c r="A129" s="211"/>
      <c r="B129" s="211"/>
      <c r="C129" s="208" t="s">
        <v>26</v>
      </c>
      <c r="D129" s="31" t="s">
        <v>1129</v>
      </c>
      <c r="E129" s="89" t="s">
        <v>1194</v>
      </c>
      <c r="F129" s="31"/>
      <c r="G129" s="179"/>
      <c r="H129" s="91"/>
      <c r="I129" s="226"/>
      <c r="J129" s="227"/>
      <c r="K129" s="217"/>
      <c r="L129" s="179" t="s">
        <v>391</v>
      </c>
      <c r="M129" s="217"/>
      <c r="N129" s="179" t="s">
        <v>102</v>
      </c>
      <c r="O129" s="136">
        <f t="shared" si="1"/>
        <v>0</v>
      </c>
      <c r="P129" s="91"/>
      <c r="Q129" s="91"/>
      <c r="R129" s="63" t="str">
        <f>_xlfn.XLOOKUP(C129&amp;D129&amp;E129&amp;F129,[1]报价模版!$X:$X,[1]报价模版!$Y:$Y,"",0)</f>
        <v/>
      </c>
    </row>
    <row r="130" spans="1:19" s="197" customFormat="1" ht="14.5" customHeight="1">
      <c r="A130" s="211"/>
      <c r="B130" s="211"/>
      <c r="C130" s="208" t="s">
        <v>26</v>
      </c>
      <c r="D130" s="31" t="s">
        <v>1129</v>
      </c>
      <c r="E130" s="89" t="s">
        <v>1195</v>
      </c>
      <c r="F130" s="31"/>
      <c r="G130" s="179"/>
      <c r="H130" s="179"/>
      <c r="I130" s="226"/>
      <c r="J130" s="137"/>
      <c r="K130" s="214"/>
      <c r="L130" s="179" t="s">
        <v>391</v>
      </c>
      <c r="M130" s="137"/>
      <c r="N130" s="179" t="s">
        <v>102</v>
      </c>
      <c r="O130" s="136">
        <f t="shared" si="1"/>
        <v>0</v>
      </c>
      <c r="P130" s="179"/>
      <c r="Q130" s="179"/>
      <c r="R130" s="85"/>
      <c r="S130" s="354"/>
    </row>
    <row r="131" spans="1:19" s="197" customFormat="1" ht="14.5" customHeight="1">
      <c r="A131" s="211"/>
      <c r="B131" s="211"/>
      <c r="C131" s="208" t="s">
        <v>26</v>
      </c>
      <c r="D131" s="31" t="s">
        <v>1129</v>
      </c>
      <c r="E131" s="89" t="s">
        <v>1196</v>
      </c>
      <c r="F131" s="31" t="s">
        <v>1171</v>
      </c>
      <c r="G131" s="179"/>
      <c r="H131" s="91"/>
      <c r="I131" s="226"/>
      <c r="J131" s="227"/>
      <c r="K131" s="217"/>
      <c r="L131" s="179" t="s">
        <v>391</v>
      </c>
      <c r="M131" s="217"/>
      <c r="N131" s="179" t="s">
        <v>102</v>
      </c>
      <c r="O131" s="136">
        <f t="shared" si="1"/>
        <v>0</v>
      </c>
      <c r="P131" s="91"/>
      <c r="Q131" s="91"/>
      <c r="R131" s="63" t="str">
        <f>_xlfn.XLOOKUP(C131&amp;D131&amp;E131&amp;F131,[1]报价模版!$X:$X,[1]报价模版!$Y:$Y,"",0)</f>
        <v/>
      </c>
    </row>
    <row r="132" spans="1:19" s="197" customFormat="1" ht="17">
      <c r="A132" s="211"/>
      <c r="B132" s="211"/>
      <c r="C132" s="208" t="s">
        <v>26</v>
      </c>
      <c r="D132" s="31" t="s">
        <v>1129</v>
      </c>
      <c r="E132" s="89" t="s">
        <v>1196</v>
      </c>
      <c r="F132" s="31" t="s">
        <v>1197</v>
      </c>
      <c r="G132" s="179"/>
      <c r="H132" s="179"/>
      <c r="I132" s="179"/>
      <c r="J132" s="214"/>
      <c r="K132" s="214"/>
      <c r="L132" s="179" t="s">
        <v>391</v>
      </c>
      <c r="M132" s="137"/>
      <c r="N132" s="179" t="s">
        <v>102</v>
      </c>
      <c r="O132" s="136">
        <f t="shared" ref="O132:O195" si="2">IF(M132=0,K132*J132,M132*K132*J132)</f>
        <v>0</v>
      </c>
      <c r="P132" s="179"/>
      <c r="Q132" s="179"/>
      <c r="R132" s="85"/>
      <c r="S132" s="354"/>
    </row>
    <row r="133" spans="1:19" s="197" customFormat="1" ht="17">
      <c r="A133" s="211"/>
      <c r="B133" s="211"/>
      <c r="C133" s="208" t="s">
        <v>26</v>
      </c>
      <c r="D133" s="31" t="s">
        <v>1129</v>
      </c>
      <c r="E133" s="31" t="s">
        <v>1198</v>
      </c>
      <c r="F133" s="149"/>
      <c r="G133" s="179"/>
      <c r="H133" s="179"/>
      <c r="I133" s="179"/>
      <c r="J133" s="215"/>
      <c r="K133" s="216"/>
      <c r="L133" s="179" t="s">
        <v>391</v>
      </c>
      <c r="M133" s="217"/>
      <c r="N133" s="179" t="s">
        <v>102</v>
      </c>
      <c r="O133" s="136">
        <f t="shared" si="2"/>
        <v>0</v>
      </c>
      <c r="P133" s="179"/>
      <c r="Q133" s="179"/>
      <c r="R133" s="63" t="str">
        <f>_xlfn.XLOOKUP(C133&amp;D133&amp;E133&amp;F133,[1]报价模版!$X:$X,[1]报价模版!$Y:$Y,"",0)</f>
        <v/>
      </c>
    </row>
    <row r="134" spans="1:19" s="197" customFormat="1" ht="17">
      <c r="A134" s="211"/>
      <c r="B134" s="211"/>
      <c r="C134" s="208" t="s">
        <v>26</v>
      </c>
      <c r="D134" s="31" t="s">
        <v>1129</v>
      </c>
      <c r="E134" s="31" t="s">
        <v>1199</v>
      </c>
      <c r="F134" s="149"/>
      <c r="G134" s="179"/>
      <c r="H134" s="179"/>
      <c r="I134" s="179"/>
      <c r="J134" s="214"/>
      <c r="K134" s="214"/>
      <c r="L134" s="179" t="s">
        <v>391</v>
      </c>
      <c r="M134" s="137"/>
      <c r="N134" s="179" t="s">
        <v>102</v>
      </c>
      <c r="O134" s="136">
        <f t="shared" si="2"/>
        <v>0</v>
      </c>
      <c r="P134" s="179"/>
      <c r="Q134" s="179"/>
      <c r="R134" s="85"/>
      <c r="S134" s="354"/>
    </row>
    <row r="135" spans="1:19" s="197" customFormat="1" ht="17">
      <c r="A135" s="211"/>
      <c r="B135" s="211"/>
      <c r="C135" s="208" t="s">
        <v>26</v>
      </c>
      <c r="D135" s="31" t="s">
        <v>1129</v>
      </c>
      <c r="E135" s="31" t="s">
        <v>1200</v>
      </c>
      <c r="F135" s="149" t="s">
        <v>1201</v>
      </c>
      <c r="G135" s="179"/>
      <c r="H135" s="179"/>
      <c r="I135" s="179"/>
      <c r="J135" s="215"/>
      <c r="K135" s="216"/>
      <c r="L135" s="179" t="s">
        <v>391</v>
      </c>
      <c r="M135" s="217"/>
      <c r="N135" s="179" t="s">
        <v>102</v>
      </c>
      <c r="O135" s="136">
        <f t="shared" si="2"/>
        <v>0</v>
      </c>
      <c r="P135" s="179"/>
      <c r="Q135" s="179"/>
      <c r="R135" s="63" t="str">
        <f>_xlfn.XLOOKUP(C135&amp;D135&amp;E135&amp;F135,[1]报价模版!$X:$X,[1]报价模版!$Y:$Y,"",0)</f>
        <v/>
      </c>
    </row>
    <row r="136" spans="1:19" s="197" customFormat="1" ht="14.5" customHeight="1">
      <c r="A136" s="211"/>
      <c r="B136" s="211"/>
      <c r="C136" s="208" t="s">
        <v>26</v>
      </c>
      <c r="D136" s="31" t="s">
        <v>1129</v>
      </c>
      <c r="E136" s="89" t="s">
        <v>1202</v>
      </c>
      <c r="F136" s="31"/>
      <c r="G136" s="179"/>
      <c r="H136" s="179"/>
      <c r="I136" s="226"/>
      <c r="J136" s="137"/>
      <c r="K136" s="214"/>
      <c r="L136" s="179" t="s">
        <v>124</v>
      </c>
      <c r="M136" s="137"/>
      <c r="N136" s="179" t="s">
        <v>102</v>
      </c>
      <c r="O136" s="136">
        <f t="shared" si="2"/>
        <v>0</v>
      </c>
      <c r="P136" s="179"/>
      <c r="Q136" s="179"/>
      <c r="R136" s="85"/>
      <c r="S136" s="354"/>
    </row>
    <row r="137" spans="1:19" s="197" customFormat="1" ht="17">
      <c r="A137" s="211"/>
      <c r="B137" s="211"/>
      <c r="C137" s="208" t="s">
        <v>26</v>
      </c>
      <c r="D137" s="31" t="s">
        <v>1203</v>
      </c>
      <c r="E137" s="375" t="s">
        <v>1204</v>
      </c>
      <c r="F137" s="375" t="s">
        <v>1205</v>
      </c>
      <c r="G137" s="179"/>
      <c r="H137" s="91"/>
      <c r="I137" s="226"/>
      <c r="J137" s="227"/>
      <c r="K137" s="217"/>
      <c r="L137" s="233" t="s">
        <v>281</v>
      </c>
      <c r="M137" s="217"/>
      <c r="N137" s="217" t="s">
        <v>102</v>
      </c>
      <c r="O137" s="136">
        <f t="shared" si="2"/>
        <v>0</v>
      </c>
      <c r="P137" s="91"/>
      <c r="Q137" s="91"/>
      <c r="R137" s="63" t="str">
        <f>_xlfn.XLOOKUP(C137&amp;D137&amp;E137&amp;F137,[1]报价模版!$X:$X,[1]报价模版!$Y:$Y,"",0)</f>
        <v/>
      </c>
    </row>
    <row r="138" spans="1:19" s="197" customFormat="1" ht="17">
      <c r="A138" s="211"/>
      <c r="B138" s="211"/>
      <c r="C138" s="208" t="s">
        <v>26</v>
      </c>
      <c r="D138" s="31" t="s">
        <v>1203</v>
      </c>
      <c r="E138" s="375" t="s">
        <v>1206</v>
      </c>
      <c r="F138" s="375" t="s">
        <v>1207</v>
      </c>
      <c r="G138" s="179"/>
      <c r="H138" s="179"/>
      <c r="I138" s="226"/>
      <c r="J138" s="137"/>
      <c r="K138" s="214"/>
      <c r="L138" s="233" t="s">
        <v>281</v>
      </c>
      <c r="M138" s="137"/>
      <c r="N138" s="217" t="s">
        <v>102</v>
      </c>
      <c r="O138" s="136">
        <f t="shared" si="2"/>
        <v>0</v>
      </c>
      <c r="P138" s="179"/>
      <c r="Q138" s="179"/>
      <c r="R138" s="85"/>
      <c r="S138" s="354"/>
    </row>
    <row r="139" spans="1:19" s="197" customFormat="1" ht="17">
      <c r="A139" s="211"/>
      <c r="B139" s="211"/>
      <c r="C139" s="208" t="s">
        <v>26</v>
      </c>
      <c r="D139" s="31" t="s">
        <v>1203</v>
      </c>
      <c r="E139" s="375" t="s">
        <v>1208</v>
      </c>
      <c r="F139" s="232" t="s">
        <v>1209</v>
      </c>
      <c r="G139" s="179"/>
      <c r="H139" s="91"/>
      <c r="I139" s="226"/>
      <c r="J139" s="227"/>
      <c r="K139" s="217"/>
      <c r="L139" s="233" t="s">
        <v>281</v>
      </c>
      <c r="M139" s="217"/>
      <c r="N139" s="217" t="s">
        <v>102</v>
      </c>
      <c r="O139" s="136">
        <f t="shared" si="2"/>
        <v>0</v>
      </c>
      <c r="P139" s="91"/>
      <c r="Q139" s="91"/>
      <c r="R139" s="63" t="str">
        <f>_xlfn.XLOOKUP(C139&amp;D139&amp;E139&amp;F139,[1]报价模版!$X:$X,[1]报价模版!$Y:$Y,"",0)</f>
        <v/>
      </c>
    </row>
    <row r="140" spans="1:19" s="197" customFormat="1" ht="17">
      <c r="A140" s="211"/>
      <c r="B140" s="211"/>
      <c r="C140" s="208" t="s">
        <v>26</v>
      </c>
      <c r="D140" s="31" t="s">
        <v>1203</v>
      </c>
      <c r="E140" s="375" t="s">
        <v>1208</v>
      </c>
      <c r="F140" s="232" t="s">
        <v>1210</v>
      </c>
      <c r="G140" s="179"/>
      <c r="H140" s="91"/>
      <c r="I140" s="226"/>
      <c r="J140" s="227"/>
      <c r="K140" s="217"/>
      <c r="L140" s="233" t="s">
        <v>281</v>
      </c>
      <c r="M140" s="217"/>
      <c r="N140" s="217" t="s">
        <v>102</v>
      </c>
      <c r="O140" s="136">
        <f t="shared" si="2"/>
        <v>0</v>
      </c>
      <c r="P140" s="91"/>
      <c r="Q140" s="91"/>
      <c r="R140" s="63" t="str">
        <f>_xlfn.XLOOKUP(C140&amp;D140&amp;E140&amp;F140,[1]报价模版!$X:$X,[1]报价模版!$Y:$Y,"",0)</f>
        <v/>
      </c>
    </row>
    <row r="141" spans="1:19" s="197" customFormat="1" ht="17">
      <c r="A141" s="211"/>
      <c r="B141" s="211"/>
      <c r="C141" s="208" t="s">
        <v>26</v>
      </c>
      <c r="D141" s="31" t="s">
        <v>1203</v>
      </c>
      <c r="E141" s="375" t="s">
        <v>1208</v>
      </c>
      <c r="F141" s="232" t="s">
        <v>1211</v>
      </c>
      <c r="G141" s="179"/>
      <c r="H141" s="91"/>
      <c r="I141" s="226"/>
      <c r="J141" s="227"/>
      <c r="K141" s="217"/>
      <c r="L141" s="233" t="s">
        <v>281</v>
      </c>
      <c r="M141" s="217"/>
      <c r="N141" s="217" t="s">
        <v>102</v>
      </c>
      <c r="O141" s="136">
        <f t="shared" si="2"/>
        <v>0</v>
      </c>
      <c r="P141" s="91"/>
      <c r="Q141" s="91"/>
      <c r="R141" s="63" t="str">
        <f>_xlfn.XLOOKUP(C141&amp;D141&amp;E141&amp;F141,[1]报价模版!$X:$X,[1]报价模版!$Y:$Y,"",0)</f>
        <v/>
      </c>
    </row>
    <row r="142" spans="1:19" s="197" customFormat="1" ht="17">
      <c r="A142" s="211"/>
      <c r="B142" s="211"/>
      <c r="C142" s="208" t="s">
        <v>26</v>
      </c>
      <c r="D142" s="31" t="s">
        <v>1203</v>
      </c>
      <c r="E142" s="375" t="s">
        <v>1212</v>
      </c>
      <c r="F142" s="232" t="s">
        <v>1213</v>
      </c>
      <c r="G142" s="179"/>
      <c r="H142" s="91"/>
      <c r="I142" s="226"/>
      <c r="J142" s="227"/>
      <c r="K142" s="217"/>
      <c r="L142" s="233" t="s">
        <v>281</v>
      </c>
      <c r="M142" s="217"/>
      <c r="N142" s="217" t="s">
        <v>102</v>
      </c>
      <c r="O142" s="136">
        <f t="shared" si="2"/>
        <v>0</v>
      </c>
      <c r="P142" s="91"/>
      <c r="Q142" s="91"/>
      <c r="R142" s="63" t="str">
        <f>_xlfn.XLOOKUP(C142&amp;D142&amp;E142&amp;F142,[1]报价模版!$X:$X,[1]报价模版!$Y:$Y,"",0)</f>
        <v/>
      </c>
    </row>
    <row r="143" spans="1:19" s="197" customFormat="1" ht="17">
      <c r="A143" s="211"/>
      <c r="B143" s="211"/>
      <c r="C143" s="208" t="s">
        <v>26</v>
      </c>
      <c r="D143" s="31" t="s">
        <v>1203</v>
      </c>
      <c r="E143" s="375" t="s">
        <v>1212</v>
      </c>
      <c r="F143" s="89" t="s">
        <v>1214</v>
      </c>
      <c r="G143" s="179"/>
      <c r="H143" s="91"/>
      <c r="I143" s="226"/>
      <c r="J143" s="227"/>
      <c r="K143" s="217"/>
      <c r="L143" s="233" t="s">
        <v>281</v>
      </c>
      <c r="M143" s="217"/>
      <c r="N143" s="217" t="s">
        <v>102</v>
      </c>
      <c r="O143" s="136">
        <f t="shared" si="2"/>
        <v>0</v>
      </c>
      <c r="P143" s="91"/>
      <c r="Q143" s="91"/>
      <c r="R143" s="63" t="str">
        <f>_xlfn.XLOOKUP(C143&amp;D143&amp;E143&amp;F143,[1]报价模版!$X:$X,[1]报价模版!$Y:$Y,"",0)</f>
        <v/>
      </c>
    </row>
    <row r="144" spans="1:19" s="197" customFormat="1" ht="17">
      <c r="A144" s="211"/>
      <c r="B144" s="211"/>
      <c r="C144" s="208" t="s">
        <v>26</v>
      </c>
      <c r="D144" s="31" t="s">
        <v>1203</v>
      </c>
      <c r="E144" s="31" t="s">
        <v>1215</v>
      </c>
      <c r="F144" s="31"/>
      <c r="G144" s="179"/>
      <c r="H144" s="179"/>
      <c r="I144" s="179"/>
      <c r="J144" s="215"/>
      <c r="K144" s="216"/>
      <c r="L144" s="179" t="s">
        <v>391</v>
      </c>
      <c r="M144" s="217"/>
      <c r="N144" s="179" t="s">
        <v>102</v>
      </c>
      <c r="O144" s="136">
        <f t="shared" si="2"/>
        <v>0</v>
      </c>
      <c r="P144" s="179"/>
      <c r="Q144" s="179"/>
      <c r="R144" s="63" t="str">
        <f>_xlfn.XLOOKUP(C144&amp;D144&amp;E144&amp;F144,[1]报价模版!$X:$X,[1]报价模版!$Y:$Y,"",0)</f>
        <v/>
      </c>
    </row>
    <row r="145" spans="1:19" s="197" customFormat="1" ht="17">
      <c r="A145" s="211"/>
      <c r="B145" s="211"/>
      <c r="C145" s="208" t="s">
        <v>26</v>
      </c>
      <c r="D145" s="31" t="s">
        <v>1203</v>
      </c>
      <c r="E145" s="31" t="s">
        <v>1216</v>
      </c>
      <c r="F145" s="31" t="s">
        <v>1217</v>
      </c>
      <c r="G145" s="179"/>
      <c r="H145" s="179"/>
      <c r="I145" s="179"/>
      <c r="J145" s="215"/>
      <c r="K145" s="216"/>
      <c r="L145" s="179" t="s">
        <v>391</v>
      </c>
      <c r="M145" s="217"/>
      <c r="N145" s="179" t="s">
        <v>102</v>
      </c>
      <c r="O145" s="136">
        <f t="shared" si="2"/>
        <v>0</v>
      </c>
      <c r="P145" s="179"/>
      <c r="Q145" s="179"/>
      <c r="R145" s="63" t="str">
        <f>_xlfn.XLOOKUP(C145&amp;D145&amp;E145&amp;F145,[1]报价模版!$X:$X,[1]报价模版!$Y:$Y,"",0)</f>
        <v/>
      </c>
    </row>
    <row r="146" spans="1:19" s="197" customFormat="1" ht="17">
      <c r="A146" s="211"/>
      <c r="B146" s="211"/>
      <c r="C146" s="208" t="s">
        <v>26</v>
      </c>
      <c r="D146" s="31" t="s">
        <v>1203</v>
      </c>
      <c r="E146" s="31" t="s">
        <v>1218</v>
      </c>
      <c r="F146" s="31" t="s">
        <v>1219</v>
      </c>
      <c r="G146" s="179"/>
      <c r="H146" s="179"/>
      <c r="I146" s="179"/>
      <c r="J146" s="215"/>
      <c r="K146" s="216"/>
      <c r="L146" s="179" t="s">
        <v>391</v>
      </c>
      <c r="M146" s="217"/>
      <c r="N146" s="179" t="s">
        <v>102</v>
      </c>
      <c r="O146" s="136">
        <f t="shared" si="2"/>
        <v>0</v>
      </c>
      <c r="P146" s="179"/>
      <c r="Q146" s="179"/>
      <c r="R146" s="63" t="str">
        <f>_xlfn.XLOOKUP(C146&amp;D146&amp;E146&amp;F146,[1]报价模版!$X:$X,[1]报价模版!$Y:$Y,"",0)</f>
        <v/>
      </c>
    </row>
    <row r="147" spans="1:19" s="197" customFormat="1" ht="17">
      <c r="A147" s="211"/>
      <c r="B147" s="211"/>
      <c r="C147" s="208" t="s">
        <v>26</v>
      </c>
      <c r="D147" s="31" t="s">
        <v>1203</v>
      </c>
      <c r="E147" s="373" t="s">
        <v>1220</v>
      </c>
      <c r="F147" s="31" t="s">
        <v>1221</v>
      </c>
      <c r="G147" s="179"/>
      <c r="H147" s="179"/>
      <c r="I147" s="179"/>
      <c r="J147" s="215"/>
      <c r="K147" s="216"/>
      <c r="L147" s="179" t="s">
        <v>391</v>
      </c>
      <c r="M147" s="217"/>
      <c r="N147" s="179" t="s">
        <v>102</v>
      </c>
      <c r="O147" s="136">
        <f t="shared" si="2"/>
        <v>0</v>
      </c>
      <c r="P147" s="179"/>
      <c r="Q147" s="179"/>
      <c r="R147" s="63" t="str">
        <f>_xlfn.XLOOKUP(C147&amp;D147&amp;E147&amp;F147,[1]报价模版!$X:$X,[1]报价模版!$Y:$Y,"",0)</f>
        <v/>
      </c>
    </row>
    <row r="148" spans="1:19" s="197" customFormat="1" ht="17">
      <c r="A148" s="211"/>
      <c r="B148" s="211"/>
      <c r="C148" s="208" t="s">
        <v>26</v>
      </c>
      <c r="D148" s="31" t="s">
        <v>1203</v>
      </c>
      <c r="E148" s="373" t="s">
        <v>1222</v>
      </c>
      <c r="F148" s="149"/>
      <c r="G148" s="179"/>
      <c r="H148" s="179"/>
      <c r="I148" s="179"/>
      <c r="J148" s="215"/>
      <c r="K148" s="217"/>
      <c r="L148" s="179" t="s">
        <v>391</v>
      </c>
      <c r="M148" s="217"/>
      <c r="N148" s="179" t="s">
        <v>102</v>
      </c>
      <c r="O148" s="136">
        <f t="shared" si="2"/>
        <v>0</v>
      </c>
      <c r="P148" s="179"/>
      <c r="Q148" s="179"/>
      <c r="R148" s="63" t="str">
        <f>_xlfn.XLOOKUP(C148&amp;D148&amp;E148&amp;F148,[1]报价模版!$X:$X,[1]报价模版!$Y:$Y,"",0)</f>
        <v/>
      </c>
    </row>
    <row r="149" spans="1:19" s="197" customFormat="1" ht="17">
      <c r="A149" s="211"/>
      <c r="B149" s="211"/>
      <c r="C149" s="208" t="s">
        <v>26</v>
      </c>
      <c r="D149" s="31" t="s">
        <v>1203</v>
      </c>
      <c r="E149" s="31" t="s">
        <v>1223</v>
      </c>
      <c r="F149" s="31"/>
      <c r="G149" s="179"/>
      <c r="H149" s="179"/>
      <c r="I149" s="179"/>
      <c r="J149" s="214"/>
      <c r="K149" s="214"/>
      <c r="L149" s="179" t="s">
        <v>391</v>
      </c>
      <c r="M149" s="137"/>
      <c r="N149" s="179" t="s">
        <v>102</v>
      </c>
      <c r="O149" s="136">
        <f t="shared" si="2"/>
        <v>0</v>
      </c>
      <c r="P149" s="179"/>
      <c r="Q149" s="179"/>
      <c r="R149" s="85"/>
      <c r="S149" s="354"/>
    </row>
    <row r="150" spans="1:19" s="197" customFormat="1" ht="17">
      <c r="A150" s="211"/>
      <c r="B150" s="211"/>
      <c r="C150" s="208" t="s">
        <v>26</v>
      </c>
      <c r="D150" s="31" t="s">
        <v>1203</v>
      </c>
      <c r="E150" s="209" t="s">
        <v>1224</v>
      </c>
      <c r="F150" s="89" t="s">
        <v>1225</v>
      </c>
      <c r="G150" s="179"/>
      <c r="H150" s="179"/>
      <c r="I150" s="179"/>
      <c r="J150" s="215"/>
      <c r="K150" s="216"/>
      <c r="L150" s="179" t="s">
        <v>391</v>
      </c>
      <c r="M150" s="217"/>
      <c r="N150" s="179" t="s">
        <v>102</v>
      </c>
      <c r="O150" s="136">
        <f t="shared" si="2"/>
        <v>0</v>
      </c>
      <c r="P150" s="179"/>
      <c r="Q150" s="179"/>
      <c r="R150" s="63" t="str">
        <f>_xlfn.XLOOKUP(C150&amp;D150&amp;E150&amp;F150,[1]报价模版!$X:$X,[1]报价模版!$Y:$Y,"",0)</f>
        <v/>
      </c>
    </row>
    <row r="151" spans="1:19" s="197" customFormat="1" ht="17">
      <c r="A151" s="211"/>
      <c r="B151" s="211"/>
      <c r="C151" s="208" t="s">
        <v>26</v>
      </c>
      <c r="D151" s="31" t="s">
        <v>1203</v>
      </c>
      <c r="E151" s="209" t="s">
        <v>1226</v>
      </c>
      <c r="F151" s="89"/>
      <c r="G151" s="179"/>
      <c r="H151" s="179"/>
      <c r="I151" s="179"/>
      <c r="J151" s="215"/>
      <c r="K151" s="216"/>
      <c r="L151" s="179" t="s">
        <v>391</v>
      </c>
      <c r="M151" s="217"/>
      <c r="N151" s="179" t="s">
        <v>102</v>
      </c>
      <c r="O151" s="136">
        <f t="shared" si="2"/>
        <v>0</v>
      </c>
      <c r="P151" s="179"/>
      <c r="Q151" s="179"/>
      <c r="R151" s="63" t="str">
        <f>_xlfn.XLOOKUP(C151&amp;D151&amp;E151&amp;F151,[1]报价模版!$X:$X,[1]报价模版!$Y:$Y,"",0)</f>
        <v/>
      </c>
    </row>
    <row r="152" spans="1:19" s="197" customFormat="1" ht="17">
      <c r="A152" s="211"/>
      <c r="B152" s="211"/>
      <c r="C152" s="208" t="s">
        <v>26</v>
      </c>
      <c r="D152" s="31" t="s">
        <v>1203</v>
      </c>
      <c r="E152" s="209" t="s">
        <v>1227</v>
      </c>
      <c r="F152" s="89"/>
      <c r="G152" s="179"/>
      <c r="H152" s="179"/>
      <c r="I152" s="179"/>
      <c r="J152" s="215"/>
      <c r="K152" s="216"/>
      <c r="L152" s="179" t="s">
        <v>391</v>
      </c>
      <c r="M152" s="217"/>
      <c r="N152" s="179" t="s">
        <v>102</v>
      </c>
      <c r="O152" s="136">
        <f t="shared" si="2"/>
        <v>0</v>
      </c>
      <c r="P152" s="179"/>
      <c r="Q152" s="179"/>
      <c r="R152" s="63" t="str">
        <f>_xlfn.XLOOKUP(C152&amp;D152&amp;E152&amp;F152,[1]报价模版!$X:$X,[1]报价模版!$Y:$Y,"",0)</f>
        <v/>
      </c>
    </row>
    <row r="153" spans="1:19" s="197" customFormat="1" ht="17">
      <c r="A153" s="211"/>
      <c r="B153" s="211"/>
      <c r="C153" s="208" t="s">
        <v>26</v>
      </c>
      <c r="D153" s="31" t="s">
        <v>1203</v>
      </c>
      <c r="E153" s="209" t="s">
        <v>1228</v>
      </c>
      <c r="F153" s="89"/>
      <c r="G153" s="179"/>
      <c r="H153" s="179"/>
      <c r="I153" s="179"/>
      <c r="J153" s="215"/>
      <c r="K153" s="216"/>
      <c r="L153" s="179" t="s">
        <v>391</v>
      </c>
      <c r="M153" s="217"/>
      <c r="N153" s="179" t="s">
        <v>102</v>
      </c>
      <c r="O153" s="136">
        <f t="shared" si="2"/>
        <v>0</v>
      </c>
      <c r="P153" s="179"/>
      <c r="Q153" s="179"/>
      <c r="R153" s="63" t="str">
        <f>_xlfn.XLOOKUP(C153&amp;D153&amp;E153&amp;F153,[1]报价模版!$X:$X,[1]报价模版!$Y:$Y,"",0)</f>
        <v/>
      </c>
    </row>
    <row r="154" spans="1:19" s="197" customFormat="1" ht="17">
      <c r="A154" s="211"/>
      <c r="B154" s="211"/>
      <c r="C154" s="208" t="s">
        <v>26</v>
      </c>
      <c r="D154" s="31" t="s">
        <v>1203</v>
      </c>
      <c r="E154" s="209" t="s">
        <v>1229</v>
      </c>
      <c r="F154" s="89"/>
      <c r="G154" s="179"/>
      <c r="H154" s="179"/>
      <c r="I154" s="179"/>
      <c r="J154" s="215"/>
      <c r="K154" s="216"/>
      <c r="L154" s="179" t="s">
        <v>391</v>
      </c>
      <c r="M154" s="217"/>
      <c r="N154" s="179" t="s">
        <v>102</v>
      </c>
      <c r="O154" s="136">
        <f t="shared" si="2"/>
        <v>0</v>
      </c>
      <c r="P154" s="179"/>
      <c r="Q154" s="179"/>
      <c r="R154" s="63" t="str">
        <f>_xlfn.XLOOKUP(C154&amp;D154&amp;E154&amp;F154,[1]报价模版!$X:$X,[1]报价模版!$Y:$Y,"",0)</f>
        <v/>
      </c>
    </row>
    <row r="155" spans="1:19" s="197" customFormat="1" ht="17">
      <c r="A155" s="211"/>
      <c r="B155" s="211"/>
      <c r="C155" s="208" t="s">
        <v>26</v>
      </c>
      <c r="D155" s="31" t="s">
        <v>1230</v>
      </c>
      <c r="E155" s="375" t="s">
        <v>1231</v>
      </c>
      <c r="F155" s="375" t="s">
        <v>1232</v>
      </c>
      <c r="G155" s="179"/>
      <c r="H155" s="91"/>
      <c r="I155" s="226"/>
      <c r="J155" s="227"/>
      <c r="K155" s="217"/>
      <c r="L155" s="228" t="s">
        <v>281</v>
      </c>
      <c r="M155" s="217"/>
      <c r="N155" s="217" t="s">
        <v>102</v>
      </c>
      <c r="O155" s="136">
        <f t="shared" si="2"/>
        <v>0</v>
      </c>
      <c r="P155" s="91"/>
      <c r="Q155" s="91"/>
      <c r="R155" s="63" t="str">
        <f>_xlfn.XLOOKUP(C155&amp;D155&amp;E155&amp;F155,[1]报价模版!$X:$X,[1]报价模版!$Y:$Y,"",0)</f>
        <v/>
      </c>
    </row>
    <row r="156" spans="1:19" s="197" customFormat="1" ht="17">
      <c r="A156" s="211"/>
      <c r="B156" s="211"/>
      <c r="C156" s="208" t="s">
        <v>26</v>
      </c>
      <c r="D156" s="31" t="s">
        <v>1230</v>
      </c>
      <c r="E156" s="375" t="s">
        <v>1231</v>
      </c>
      <c r="F156" s="375" t="s">
        <v>1233</v>
      </c>
      <c r="G156" s="179"/>
      <c r="H156" s="91"/>
      <c r="I156" s="226"/>
      <c r="J156" s="227"/>
      <c r="K156" s="217"/>
      <c r="L156" s="228" t="s">
        <v>281</v>
      </c>
      <c r="M156" s="217"/>
      <c r="N156" s="217" t="s">
        <v>102</v>
      </c>
      <c r="O156" s="136">
        <f t="shared" si="2"/>
        <v>0</v>
      </c>
      <c r="P156" s="91"/>
      <c r="Q156" s="91"/>
      <c r="R156" s="63" t="str">
        <f>_xlfn.XLOOKUP(C156&amp;D156&amp;E156&amp;F156,[1]报价模版!$X:$X,[1]报价模版!$Y:$Y,"",0)</f>
        <v/>
      </c>
    </row>
    <row r="157" spans="1:19" s="197" customFormat="1" ht="17">
      <c r="A157" s="211"/>
      <c r="B157" s="211"/>
      <c r="C157" s="208" t="s">
        <v>26</v>
      </c>
      <c r="D157" s="31" t="s">
        <v>1230</v>
      </c>
      <c r="E157" s="31" t="s">
        <v>1234</v>
      </c>
      <c r="F157" s="149"/>
      <c r="G157" s="179"/>
      <c r="H157" s="179"/>
      <c r="I157" s="179"/>
      <c r="J157" s="215"/>
      <c r="K157" s="216"/>
      <c r="L157" s="179" t="s">
        <v>391</v>
      </c>
      <c r="M157" s="217"/>
      <c r="N157" s="179" t="s">
        <v>102</v>
      </c>
      <c r="O157" s="136">
        <f t="shared" si="2"/>
        <v>0</v>
      </c>
      <c r="P157" s="179"/>
      <c r="Q157" s="179"/>
      <c r="R157" s="63" t="str">
        <f>_xlfn.XLOOKUP(C157&amp;D157&amp;E157&amp;F157,[1]报价模版!$X:$X,[1]报价模版!$Y:$Y,"",0)</f>
        <v/>
      </c>
    </row>
    <row r="158" spans="1:19" s="197" customFormat="1" ht="17">
      <c r="A158" s="211"/>
      <c r="B158" s="211"/>
      <c r="C158" s="208" t="s">
        <v>26</v>
      </c>
      <c r="D158" s="31" t="s">
        <v>1230</v>
      </c>
      <c r="E158" s="31" t="s">
        <v>1235</v>
      </c>
      <c r="F158" s="378"/>
      <c r="G158" s="179"/>
      <c r="H158" s="179"/>
      <c r="I158" s="179"/>
      <c r="J158" s="215"/>
      <c r="K158" s="216"/>
      <c r="L158" s="179" t="s">
        <v>391</v>
      </c>
      <c r="M158" s="217"/>
      <c r="N158" s="179" t="s">
        <v>102</v>
      </c>
      <c r="O158" s="136">
        <f t="shared" si="2"/>
        <v>0</v>
      </c>
      <c r="P158" s="179"/>
      <c r="Q158" s="179"/>
      <c r="R158" s="63" t="str">
        <f>_xlfn.XLOOKUP(C158&amp;D158&amp;E158&amp;F158,[1]报价模版!$X:$X,[1]报价模版!$Y:$Y,"",0)</f>
        <v/>
      </c>
    </row>
    <row r="159" spans="1:19" s="130" customFormat="1" ht="17">
      <c r="A159" s="148"/>
      <c r="B159" s="148"/>
      <c r="C159" s="208" t="s">
        <v>26</v>
      </c>
      <c r="D159" s="31" t="s">
        <v>1230</v>
      </c>
      <c r="E159" s="31" t="s">
        <v>1236</v>
      </c>
      <c r="F159" s="149"/>
      <c r="G159" s="149"/>
      <c r="H159" s="179"/>
      <c r="I159" s="149"/>
      <c r="J159" s="218"/>
      <c r="K159" s="214"/>
      <c r="L159" s="149" t="s">
        <v>391</v>
      </c>
      <c r="M159" s="137"/>
      <c r="N159" s="149" t="s">
        <v>102</v>
      </c>
      <c r="O159" s="136">
        <f t="shared" si="2"/>
        <v>0</v>
      </c>
      <c r="P159" s="179"/>
      <c r="Q159" s="179"/>
      <c r="R159" s="85"/>
      <c r="S159" s="354"/>
    </row>
    <row r="160" spans="1:19" s="130" customFormat="1" ht="17">
      <c r="A160" s="148"/>
      <c r="B160" s="148"/>
      <c r="C160" s="208" t="s">
        <v>26</v>
      </c>
      <c r="D160" s="31" t="s">
        <v>1230</v>
      </c>
      <c r="E160" s="31" t="s">
        <v>1237</v>
      </c>
      <c r="F160" s="149"/>
      <c r="G160" s="149"/>
      <c r="H160" s="149"/>
      <c r="I160" s="149"/>
      <c r="J160" s="219"/>
      <c r="K160" s="220"/>
      <c r="L160" s="149" t="s">
        <v>391</v>
      </c>
      <c r="M160" s="221"/>
      <c r="N160" s="149" t="s">
        <v>102</v>
      </c>
      <c r="O160" s="136">
        <f t="shared" si="2"/>
        <v>0</v>
      </c>
      <c r="P160" s="149"/>
      <c r="Q160" s="149"/>
      <c r="R160" s="63" t="str">
        <f>_xlfn.XLOOKUP(C160&amp;D160&amp;E160&amp;F160,[1]报价模版!$X:$X,[1]报价模版!$Y:$Y,"",0)</f>
        <v/>
      </c>
    </row>
    <row r="161" spans="1:19" s="130" customFormat="1" ht="17">
      <c r="A161" s="148"/>
      <c r="B161" s="148"/>
      <c r="C161" s="208" t="s">
        <v>26</v>
      </c>
      <c r="D161" s="31" t="s">
        <v>1230</v>
      </c>
      <c r="E161" s="31" t="s">
        <v>1238</v>
      </c>
      <c r="F161" s="149"/>
      <c r="G161" s="149"/>
      <c r="H161" s="149"/>
      <c r="I161" s="149"/>
      <c r="J161" s="219"/>
      <c r="K161" s="220"/>
      <c r="L161" s="149" t="s">
        <v>391</v>
      </c>
      <c r="M161" s="221"/>
      <c r="N161" s="149" t="s">
        <v>102</v>
      </c>
      <c r="O161" s="136">
        <f t="shared" si="2"/>
        <v>0</v>
      </c>
      <c r="P161" s="149"/>
      <c r="Q161" s="149"/>
      <c r="R161" s="63" t="str">
        <f>_xlfn.XLOOKUP(C161&amp;D161&amp;E161&amp;F161,[1]报价模版!$X:$X,[1]报价模版!$Y:$Y,"",0)</f>
        <v/>
      </c>
    </row>
    <row r="162" spans="1:19" s="130" customFormat="1" ht="14.5" customHeight="1">
      <c r="A162" s="148"/>
      <c r="B162" s="148"/>
      <c r="C162" s="208" t="s">
        <v>26</v>
      </c>
      <c r="D162" s="31" t="s">
        <v>1230</v>
      </c>
      <c r="E162" s="31" t="s">
        <v>1239</v>
      </c>
      <c r="F162" s="89"/>
      <c r="G162" s="89"/>
      <c r="H162" s="23"/>
      <c r="I162" s="154"/>
      <c r="J162" s="223"/>
      <c r="K162" s="221"/>
      <c r="L162" s="149" t="s">
        <v>391</v>
      </c>
      <c r="M162" s="221"/>
      <c r="N162" s="149" t="s">
        <v>102</v>
      </c>
      <c r="O162" s="136">
        <f t="shared" si="2"/>
        <v>0</v>
      </c>
      <c r="P162" s="23"/>
      <c r="Q162" s="23"/>
      <c r="R162" s="63" t="str">
        <f>_xlfn.XLOOKUP(C162&amp;D162&amp;E162&amp;F162,[1]报价模版!$X:$X,[1]报价模版!$Y:$Y,"",0)</f>
        <v/>
      </c>
    </row>
    <row r="163" spans="1:19" s="130" customFormat="1" ht="14.5" customHeight="1">
      <c r="A163" s="148"/>
      <c r="B163" s="148"/>
      <c r="C163" s="208" t="s">
        <v>26</v>
      </c>
      <c r="D163" s="31" t="s">
        <v>1230</v>
      </c>
      <c r="E163" s="89" t="s">
        <v>1240</v>
      </c>
      <c r="F163" s="89"/>
      <c r="G163" s="89"/>
      <c r="H163" s="23"/>
      <c r="I163" s="154"/>
      <c r="J163" s="223"/>
      <c r="K163" s="221"/>
      <c r="L163" s="149" t="s">
        <v>1241</v>
      </c>
      <c r="M163" s="221"/>
      <c r="N163" s="149" t="s">
        <v>102</v>
      </c>
      <c r="O163" s="136">
        <f t="shared" si="2"/>
        <v>0</v>
      </c>
      <c r="P163" s="23"/>
      <c r="Q163" s="23"/>
      <c r="R163" s="63" t="str">
        <f>_xlfn.XLOOKUP(C163&amp;D163&amp;E163&amp;F163,[1]报价模版!$X:$X,[1]报价模版!$Y:$Y,"",0)</f>
        <v/>
      </c>
    </row>
    <row r="164" spans="1:19" s="130" customFormat="1" ht="14.5" customHeight="1">
      <c r="A164" s="148"/>
      <c r="B164" s="148"/>
      <c r="C164" s="208" t="s">
        <v>26</v>
      </c>
      <c r="D164" s="31" t="s">
        <v>1230</v>
      </c>
      <c r="E164" s="89" t="s">
        <v>1242</v>
      </c>
      <c r="F164" s="89"/>
      <c r="G164" s="89"/>
      <c r="H164" s="179"/>
      <c r="I164" s="154"/>
      <c r="J164" s="155"/>
      <c r="K164" s="214"/>
      <c r="L164" s="149" t="s">
        <v>1241</v>
      </c>
      <c r="M164" s="137"/>
      <c r="N164" s="149" t="s">
        <v>102</v>
      </c>
      <c r="O164" s="136">
        <f t="shared" si="2"/>
        <v>0</v>
      </c>
      <c r="P164" s="179"/>
      <c r="Q164" s="179"/>
      <c r="R164" s="85"/>
      <c r="S164" s="354"/>
    </row>
    <row r="165" spans="1:19" s="130" customFormat="1" ht="14.5" customHeight="1">
      <c r="A165" s="148"/>
      <c r="B165" s="148"/>
      <c r="C165" s="208" t="s">
        <v>26</v>
      </c>
      <c r="D165" s="31" t="s">
        <v>1230</v>
      </c>
      <c r="E165" s="89" t="s">
        <v>1243</v>
      </c>
      <c r="F165" s="89"/>
      <c r="G165" s="89"/>
      <c r="H165" s="23"/>
      <c r="I165" s="154"/>
      <c r="J165" s="223"/>
      <c r="K165" s="221"/>
      <c r="L165" s="149" t="s">
        <v>1241</v>
      </c>
      <c r="M165" s="221"/>
      <c r="N165" s="149" t="s">
        <v>102</v>
      </c>
      <c r="O165" s="136">
        <f t="shared" si="2"/>
        <v>0</v>
      </c>
      <c r="P165" s="23"/>
      <c r="Q165" s="23"/>
      <c r="R165" s="63" t="str">
        <f>_xlfn.XLOOKUP(C165&amp;D165&amp;E165&amp;F165,[1]报价模版!$X:$X,[1]报价模版!$Y:$Y,"",0)</f>
        <v/>
      </c>
    </row>
    <row r="166" spans="1:19" s="130" customFormat="1" ht="14.5" customHeight="1">
      <c r="A166" s="148"/>
      <c r="B166" s="148"/>
      <c r="C166" s="208" t="s">
        <v>26</v>
      </c>
      <c r="D166" s="31" t="s">
        <v>1230</v>
      </c>
      <c r="E166" s="89" t="s">
        <v>1244</v>
      </c>
      <c r="F166" s="89"/>
      <c r="G166" s="89"/>
      <c r="H166" s="23"/>
      <c r="I166" s="154"/>
      <c r="J166" s="223"/>
      <c r="K166" s="221"/>
      <c r="L166" s="149" t="s">
        <v>1241</v>
      </c>
      <c r="M166" s="221"/>
      <c r="N166" s="149" t="s">
        <v>102</v>
      </c>
      <c r="O166" s="136">
        <f t="shared" si="2"/>
        <v>0</v>
      </c>
      <c r="P166" s="23"/>
      <c r="Q166" s="23"/>
      <c r="R166" s="63" t="str">
        <f>_xlfn.XLOOKUP(C166&amp;D166&amp;E166&amp;F166,[1]报价模版!$X:$X,[1]报价模版!$Y:$Y,"",0)</f>
        <v/>
      </c>
    </row>
    <row r="167" spans="1:19" s="130" customFormat="1" ht="14.5" customHeight="1">
      <c r="A167" s="148"/>
      <c r="B167" s="148"/>
      <c r="C167" s="208" t="s">
        <v>26</v>
      </c>
      <c r="D167" s="31" t="s">
        <v>1230</v>
      </c>
      <c r="E167" s="89" t="s">
        <v>1245</v>
      </c>
      <c r="F167" s="89"/>
      <c r="G167" s="89"/>
      <c r="H167" s="23"/>
      <c r="I167" s="154"/>
      <c r="J167" s="223"/>
      <c r="K167" s="221"/>
      <c r="L167" s="149" t="s">
        <v>502</v>
      </c>
      <c r="M167" s="221"/>
      <c r="N167" s="149" t="s">
        <v>102</v>
      </c>
      <c r="O167" s="136">
        <f t="shared" si="2"/>
        <v>0</v>
      </c>
      <c r="P167" s="23"/>
      <c r="Q167" s="23"/>
      <c r="R167" s="63" t="str">
        <f>_xlfn.XLOOKUP(C167&amp;D167&amp;E167&amp;F167,[1]报价模版!$X:$X,[1]报价模版!$Y:$Y,"",0)</f>
        <v/>
      </c>
    </row>
    <row r="168" spans="1:19" s="130" customFormat="1" ht="14.5" customHeight="1">
      <c r="A168" s="148"/>
      <c r="B168" s="148"/>
      <c r="C168" s="208" t="s">
        <v>26</v>
      </c>
      <c r="D168" s="31" t="s">
        <v>1230</v>
      </c>
      <c r="E168" s="31" t="s">
        <v>1246</v>
      </c>
      <c r="F168" s="31"/>
      <c r="G168" s="149"/>
      <c r="H168" s="23"/>
      <c r="I168" s="154"/>
      <c r="J168" s="223"/>
      <c r="K168" s="221"/>
      <c r="L168" s="149" t="s">
        <v>502</v>
      </c>
      <c r="M168" s="221"/>
      <c r="N168" s="149" t="s">
        <v>102</v>
      </c>
      <c r="O168" s="136">
        <f t="shared" si="2"/>
        <v>0</v>
      </c>
      <c r="P168" s="23"/>
      <c r="Q168" s="23"/>
      <c r="R168" s="63" t="str">
        <f>_xlfn.XLOOKUP(C168&amp;D168&amp;E168&amp;F168,[1]报价模版!$X:$X,[1]报价模版!$Y:$Y,"",0)</f>
        <v/>
      </c>
    </row>
    <row r="169" spans="1:19" s="130" customFormat="1" ht="17">
      <c r="A169" s="148"/>
      <c r="B169" s="148"/>
      <c r="C169" s="208" t="s">
        <v>26</v>
      </c>
      <c r="D169" s="31" t="s">
        <v>1230</v>
      </c>
      <c r="E169" s="373" t="s">
        <v>1247</v>
      </c>
      <c r="F169" s="232"/>
      <c r="G169" s="149"/>
      <c r="H169" s="149"/>
      <c r="I169" s="149"/>
      <c r="J169" s="219"/>
      <c r="K169" s="220"/>
      <c r="L169" s="234" t="s">
        <v>80</v>
      </c>
      <c r="M169" s="221"/>
      <c r="N169" s="221" t="s">
        <v>102</v>
      </c>
      <c r="O169" s="136">
        <f t="shared" si="2"/>
        <v>0</v>
      </c>
      <c r="P169" s="149"/>
      <c r="Q169" s="149"/>
      <c r="R169" s="63" t="str">
        <f>_xlfn.XLOOKUP(C169&amp;D169&amp;E169&amp;F169,[1]报价模版!$X:$X,[1]报价模版!$Y:$Y,"",0)</f>
        <v/>
      </c>
    </row>
    <row r="170" spans="1:19" s="130" customFormat="1" ht="17">
      <c r="A170" s="148"/>
      <c r="B170" s="148"/>
      <c r="C170" s="208" t="s">
        <v>26</v>
      </c>
      <c r="D170" s="31" t="s">
        <v>1248</v>
      </c>
      <c r="E170" s="31" t="s">
        <v>1249</v>
      </c>
      <c r="F170" s="149"/>
      <c r="G170" s="149"/>
      <c r="H170" s="149"/>
      <c r="I170" s="149"/>
      <c r="J170" s="219"/>
      <c r="K170" s="220"/>
      <c r="L170" s="234" t="s">
        <v>391</v>
      </c>
      <c r="M170" s="221"/>
      <c r="N170" s="221" t="s">
        <v>102</v>
      </c>
      <c r="O170" s="136">
        <f t="shared" si="2"/>
        <v>0</v>
      </c>
      <c r="P170" s="149"/>
      <c r="Q170" s="149"/>
      <c r="R170" s="63" t="str">
        <f>_xlfn.XLOOKUP(C170&amp;D170&amp;E170&amp;F170,[1]报价模版!$X:$X,[1]报价模版!$Y:$Y,"",0)</f>
        <v/>
      </c>
    </row>
    <row r="171" spans="1:19" s="130" customFormat="1" ht="17">
      <c r="A171" s="148"/>
      <c r="B171" s="148"/>
      <c r="C171" s="208" t="s">
        <v>26</v>
      </c>
      <c r="D171" s="31" t="s">
        <v>1248</v>
      </c>
      <c r="E171" s="31" t="s">
        <v>1250</v>
      </c>
      <c r="F171" s="149"/>
      <c r="G171" s="149"/>
      <c r="H171" s="149"/>
      <c r="I171" s="149"/>
      <c r="J171" s="219"/>
      <c r="K171" s="220"/>
      <c r="L171" s="234" t="s">
        <v>391</v>
      </c>
      <c r="M171" s="221"/>
      <c r="N171" s="221" t="s">
        <v>102</v>
      </c>
      <c r="O171" s="136">
        <f t="shared" si="2"/>
        <v>0</v>
      </c>
      <c r="P171" s="149"/>
      <c r="Q171" s="149"/>
      <c r="R171" s="63" t="str">
        <f>_xlfn.XLOOKUP(C171&amp;D171&amp;E171&amp;F171,[1]报价模版!$X:$X,[1]报价模版!$Y:$Y,"",0)</f>
        <v/>
      </c>
    </row>
    <row r="172" spans="1:19" s="130" customFormat="1" ht="17">
      <c r="A172" s="148"/>
      <c r="B172" s="148"/>
      <c r="C172" s="208" t="s">
        <v>26</v>
      </c>
      <c r="D172" s="31" t="s">
        <v>1248</v>
      </c>
      <c r="E172" s="31" t="s">
        <v>1251</v>
      </c>
      <c r="F172" s="149"/>
      <c r="G172" s="149"/>
      <c r="H172" s="149"/>
      <c r="I172" s="149"/>
      <c r="J172" s="219"/>
      <c r="K172" s="220"/>
      <c r="L172" s="234" t="s">
        <v>391</v>
      </c>
      <c r="M172" s="221"/>
      <c r="N172" s="221" t="s">
        <v>102</v>
      </c>
      <c r="O172" s="136">
        <f t="shared" si="2"/>
        <v>0</v>
      </c>
      <c r="P172" s="149"/>
      <c r="Q172" s="149"/>
      <c r="R172" s="63" t="str">
        <f>_xlfn.XLOOKUP(C172&amp;D172&amp;E172&amp;F172,[1]报价模版!$X:$X,[1]报价模版!$Y:$Y,"",0)</f>
        <v/>
      </c>
    </row>
    <row r="173" spans="1:19" s="130" customFormat="1" ht="17">
      <c r="A173" s="148"/>
      <c r="B173" s="148"/>
      <c r="C173" s="208" t="s">
        <v>26</v>
      </c>
      <c r="D173" s="31" t="s">
        <v>1248</v>
      </c>
      <c r="E173" s="31" t="s">
        <v>1252</v>
      </c>
      <c r="F173" s="149"/>
      <c r="G173" s="149"/>
      <c r="H173" s="149"/>
      <c r="I173" s="149"/>
      <c r="J173" s="219"/>
      <c r="K173" s="220"/>
      <c r="L173" s="234" t="s">
        <v>391</v>
      </c>
      <c r="M173" s="221"/>
      <c r="N173" s="221" t="s">
        <v>102</v>
      </c>
      <c r="O173" s="136">
        <f t="shared" si="2"/>
        <v>0</v>
      </c>
      <c r="P173" s="149"/>
      <c r="Q173" s="149"/>
      <c r="R173" s="63" t="str">
        <f>_xlfn.XLOOKUP(C173&amp;D173&amp;E173&amp;F173,[1]报价模版!$X:$X,[1]报价模版!$Y:$Y,"",0)</f>
        <v/>
      </c>
    </row>
    <row r="174" spans="1:19" s="130" customFormat="1" ht="17">
      <c r="A174" s="148"/>
      <c r="B174" s="148"/>
      <c r="C174" s="208" t="s">
        <v>26</v>
      </c>
      <c r="D174" s="31" t="s">
        <v>1253</v>
      </c>
      <c r="E174" s="376" t="s">
        <v>1254</v>
      </c>
      <c r="F174" s="89"/>
      <c r="G174" s="149"/>
      <c r="H174" s="149"/>
      <c r="I174" s="149"/>
      <c r="J174" s="219"/>
      <c r="K174" s="220"/>
      <c r="L174" s="149" t="s">
        <v>281</v>
      </c>
      <c r="M174" s="221"/>
      <c r="N174" s="221" t="s">
        <v>102</v>
      </c>
      <c r="O174" s="136">
        <f t="shared" si="2"/>
        <v>0</v>
      </c>
      <c r="P174" s="149"/>
      <c r="Q174" s="149"/>
      <c r="R174" s="63" t="str">
        <f>_xlfn.XLOOKUP(C174&amp;D174&amp;E174&amp;F174,[1]报价模版!$X:$X,[1]报价模版!$Y:$Y,"",0)</f>
        <v/>
      </c>
    </row>
    <row r="175" spans="1:19" s="130" customFormat="1" ht="17">
      <c r="A175" s="148"/>
      <c r="B175" s="148"/>
      <c r="C175" s="208" t="s">
        <v>26</v>
      </c>
      <c r="D175" s="31" t="s">
        <v>1253</v>
      </c>
      <c r="E175" s="376" t="s">
        <v>1255</v>
      </c>
      <c r="F175" s="89"/>
      <c r="G175" s="149"/>
      <c r="H175" s="149"/>
      <c r="I175" s="149"/>
      <c r="J175" s="219"/>
      <c r="K175" s="220"/>
      <c r="L175" s="149" t="s">
        <v>281</v>
      </c>
      <c r="M175" s="221"/>
      <c r="N175" s="221" t="s">
        <v>102</v>
      </c>
      <c r="O175" s="136">
        <f t="shared" si="2"/>
        <v>0</v>
      </c>
      <c r="P175" s="149"/>
      <c r="Q175" s="149"/>
      <c r="R175" s="63" t="str">
        <f>_xlfn.XLOOKUP(C175&amp;D175&amp;E175&amp;F175,[1]报价模版!$X:$X,[1]报价模版!$Y:$Y,"",0)</f>
        <v/>
      </c>
    </row>
    <row r="176" spans="1:19" s="130" customFormat="1" ht="17">
      <c r="A176" s="148"/>
      <c r="B176" s="148"/>
      <c r="C176" s="208" t="s">
        <v>26</v>
      </c>
      <c r="D176" s="31" t="s">
        <v>1253</v>
      </c>
      <c r="E176" s="376" t="s">
        <v>1256</v>
      </c>
      <c r="F176" s="89"/>
      <c r="G176" s="149"/>
      <c r="H176" s="149"/>
      <c r="I176" s="149"/>
      <c r="J176" s="219"/>
      <c r="K176" s="220"/>
      <c r="L176" s="149" t="s">
        <v>281</v>
      </c>
      <c r="M176" s="221"/>
      <c r="N176" s="221" t="s">
        <v>102</v>
      </c>
      <c r="O176" s="136">
        <f t="shared" si="2"/>
        <v>0</v>
      </c>
      <c r="P176" s="149"/>
      <c r="Q176" s="149"/>
      <c r="R176" s="63" t="str">
        <f>_xlfn.XLOOKUP(C176&amp;D176&amp;E176&amp;F176,[1]报价模版!$X:$X,[1]报价模版!$Y:$Y,"",0)</f>
        <v/>
      </c>
    </row>
    <row r="177" spans="1:19" s="130" customFormat="1" ht="17">
      <c r="A177" s="148"/>
      <c r="B177" s="148"/>
      <c r="C177" s="89" t="s">
        <v>26</v>
      </c>
      <c r="D177" s="232" t="s">
        <v>1257</v>
      </c>
      <c r="E177" s="209" t="s">
        <v>1258</v>
      </c>
      <c r="F177" s="89"/>
      <c r="G177" s="149"/>
      <c r="H177" s="149"/>
      <c r="I177" s="149"/>
      <c r="J177" s="219"/>
      <c r="K177" s="221"/>
      <c r="L177" s="149" t="s">
        <v>391</v>
      </c>
      <c r="M177" s="221"/>
      <c r="N177" s="149" t="s">
        <v>102</v>
      </c>
      <c r="O177" s="136">
        <f t="shared" si="2"/>
        <v>0</v>
      </c>
      <c r="P177" s="149"/>
      <c r="Q177" s="149"/>
      <c r="R177" s="63" t="str">
        <f>_xlfn.XLOOKUP(C177&amp;D177&amp;E177&amp;F177,[1]报价模版!$X:$X,[1]报价模版!$Y:$Y,"",0)</f>
        <v/>
      </c>
    </row>
    <row r="178" spans="1:19" s="130" customFormat="1" ht="17">
      <c r="A178" s="148"/>
      <c r="B178" s="148"/>
      <c r="C178" s="208" t="s">
        <v>26</v>
      </c>
      <c r="D178" s="31" t="s">
        <v>1259</v>
      </c>
      <c r="E178" s="209" t="s">
        <v>1260</v>
      </c>
      <c r="F178" s="375" t="s">
        <v>1261</v>
      </c>
      <c r="G178" s="149"/>
      <c r="H178" s="179"/>
      <c r="I178" s="154"/>
      <c r="J178" s="155"/>
      <c r="K178" s="214"/>
      <c r="L178" s="224" t="s">
        <v>281</v>
      </c>
      <c r="M178" s="137"/>
      <c r="N178" s="221" t="s">
        <v>102</v>
      </c>
      <c r="O178" s="136">
        <f t="shared" si="2"/>
        <v>0</v>
      </c>
      <c r="P178" s="179"/>
      <c r="Q178" s="179"/>
      <c r="R178" s="85"/>
      <c r="S178" s="354"/>
    </row>
    <row r="179" spans="1:19" s="130" customFormat="1" ht="17">
      <c r="A179" s="148"/>
      <c r="B179" s="148"/>
      <c r="C179" s="208" t="s">
        <v>26</v>
      </c>
      <c r="D179" s="31" t="s">
        <v>1259</v>
      </c>
      <c r="E179" s="375" t="s">
        <v>1262</v>
      </c>
      <c r="F179" s="375"/>
      <c r="G179" s="149"/>
      <c r="H179" s="23"/>
      <c r="I179" s="154"/>
      <c r="J179" s="223"/>
      <c r="K179" s="221"/>
      <c r="L179" s="224" t="s">
        <v>281</v>
      </c>
      <c r="M179" s="221"/>
      <c r="N179" s="221" t="s">
        <v>102</v>
      </c>
      <c r="O179" s="136">
        <f t="shared" si="2"/>
        <v>0</v>
      </c>
      <c r="P179" s="23"/>
      <c r="Q179" s="23"/>
      <c r="R179" s="63" t="str">
        <f>_xlfn.XLOOKUP(C179&amp;D179&amp;E179&amp;F179,[1]报价模版!$X:$X,[1]报价模版!$Y:$Y,"",0)</f>
        <v/>
      </c>
    </row>
    <row r="180" spans="1:19" s="130" customFormat="1" ht="49" customHeight="1">
      <c r="A180" s="148"/>
      <c r="B180" s="148"/>
      <c r="C180" s="208" t="s">
        <v>26</v>
      </c>
      <c r="D180" s="232" t="s">
        <v>437</v>
      </c>
      <c r="E180" s="373" t="s">
        <v>1263</v>
      </c>
      <c r="F180" s="89"/>
      <c r="G180" s="149"/>
      <c r="H180" s="179"/>
      <c r="I180" s="208"/>
      <c r="J180" s="218"/>
      <c r="K180" s="214"/>
      <c r="L180" s="234" t="s">
        <v>80</v>
      </c>
      <c r="M180" s="137"/>
      <c r="N180" s="149" t="s">
        <v>102</v>
      </c>
      <c r="O180" s="136">
        <f t="shared" si="2"/>
        <v>0</v>
      </c>
      <c r="P180" s="179"/>
      <c r="Q180" s="179"/>
      <c r="R180" s="85"/>
      <c r="S180" s="354"/>
    </row>
    <row r="181" spans="1:19" s="130" customFormat="1" ht="17">
      <c r="A181" s="148"/>
      <c r="B181" s="148"/>
      <c r="C181" s="208" t="s">
        <v>26</v>
      </c>
      <c r="D181" s="232" t="s">
        <v>437</v>
      </c>
      <c r="E181" s="373" t="s">
        <v>1264</v>
      </c>
      <c r="F181" s="31"/>
      <c r="G181" s="149"/>
      <c r="H181" s="179"/>
      <c r="I181" s="149"/>
      <c r="J181" s="218"/>
      <c r="K181" s="214"/>
      <c r="L181" s="149" t="s">
        <v>281</v>
      </c>
      <c r="M181" s="137"/>
      <c r="N181" s="221" t="s">
        <v>102</v>
      </c>
      <c r="O181" s="136">
        <f t="shared" si="2"/>
        <v>0</v>
      </c>
      <c r="P181" s="179"/>
      <c r="Q181" s="179"/>
      <c r="R181" s="85"/>
      <c r="S181" s="354"/>
    </row>
    <row r="182" spans="1:19" s="130" customFormat="1" ht="17">
      <c r="A182" s="148"/>
      <c r="B182" s="148"/>
      <c r="C182" s="208" t="s">
        <v>26</v>
      </c>
      <c r="D182" s="232" t="s">
        <v>437</v>
      </c>
      <c r="E182" s="373" t="s">
        <v>1265</v>
      </c>
      <c r="F182" s="31"/>
      <c r="G182" s="149"/>
      <c r="H182" s="179"/>
      <c r="I182" s="149"/>
      <c r="J182" s="218"/>
      <c r="K182" s="214"/>
      <c r="L182" s="149" t="s">
        <v>281</v>
      </c>
      <c r="M182" s="137"/>
      <c r="N182" s="221" t="s">
        <v>102</v>
      </c>
      <c r="O182" s="136">
        <f t="shared" si="2"/>
        <v>0</v>
      </c>
      <c r="P182" s="179"/>
      <c r="Q182" s="179"/>
      <c r="R182" s="85"/>
      <c r="S182" s="354"/>
    </row>
    <row r="183" spans="1:19" s="130" customFormat="1" ht="17">
      <c r="A183" s="148"/>
      <c r="B183" s="148"/>
      <c r="C183" s="208" t="s">
        <v>26</v>
      </c>
      <c r="D183" s="232" t="s">
        <v>437</v>
      </c>
      <c r="E183" s="373" t="s">
        <v>1266</v>
      </c>
      <c r="F183" s="89"/>
      <c r="G183" s="149"/>
      <c r="H183" s="179"/>
      <c r="I183" s="149"/>
      <c r="J183" s="218"/>
      <c r="K183" s="214"/>
      <c r="L183" s="234" t="s">
        <v>281</v>
      </c>
      <c r="M183" s="137"/>
      <c r="N183" s="149" t="s">
        <v>102</v>
      </c>
      <c r="O183" s="136">
        <f t="shared" si="2"/>
        <v>0</v>
      </c>
      <c r="P183" s="179"/>
      <c r="Q183" s="179"/>
      <c r="R183" s="85"/>
      <c r="S183" s="354"/>
    </row>
    <row r="184" spans="1:19" s="130" customFormat="1" ht="17">
      <c r="A184" s="148"/>
      <c r="B184" s="148"/>
      <c r="C184" s="208" t="s">
        <v>26</v>
      </c>
      <c r="D184" s="232" t="s">
        <v>437</v>
      </c>
      <c r="E184" s="373" t="s">
        <v>1267</v>
      </c>
      <c r="F184" s="31"/>
      <c r="G184" s="149"/>
      <c r="H184" s="179"/>
      <c r="I184" s="149"/>
      <c r="J184" s="218"/>
      <c r="K184" s="214"/>
      <c r="L184" s="149" t="s">
        <v>281</v>
      </c>
      <c r="M184" s="137"/>
      <c r="N184" s="221" t="s">
        <v>102</v>
      </c>
      <c r="O184" s="136">
        <f t="shared" si="2"/>
        <v>0</v>
      </c>
      <c r="P184" s="179"/>
      <c r="Q184" s="179"/>
      <c r="R184" s="85"/>
      <c r="S184" s="354"/>
    </row>
    <row r="185" spans="1:19" s="130" customFormat="1" ht="17">
      <c r="A185" s="148"/>
      <c r="B185" s="148"/>
      <c r="C185" s="208" t="s">
        <v>26</v>
      </c>
      <c r="D185" s="232" t="s">
        <v>437</v>
      </c>
      <c r="E185" s="373" t="s">
        <v>1268</v>
      </c>
      <c r="F185" s="89"/>
      <c r="G185" s="149"/>
      <c r="H185" s="149"/>
      <c r="I185" s="149"/>
      <c r="J185" s="219"/>
      <c r="K185" s="220"/>
      <c r="L185" s="234" t="s">
        <v>281</v>
      </c>
      <c r="M185" s="221"/>
      <c r="N185" s="149" t="s">
        <v>102</v>
      </c>
      <c r="O185" s="136">
        <f t="shared" si="2"/>
        <v>0</v>
      </c>
      <c r="P185" s="149"/>
      <c r="Q185" s="149"/>
      <c r="R185" s="63"/>
    </row>
    <row r="186" spans="1:19" s="130" customFormat="1" ht="17">
      <c r="A186" s="148"/>
      <c r="B186" s="148"/>
      <c r="C186" s="208" t="s">
        <v>26</v>
      </c>
      <c r="D186" s="232" t="s">
        <v>437</v>
      </c>
      <c r="E186" s="373" t="s">
        <v>1269</v>
      </c>
      <c r="F186" s="89"/>
      <c r="G186" s="149"/>
      <c r="H186" s="179"/>
      <c r="I186" s="149"/>
      <c r="J186" s="218"/>
      <c r="K186" s="214"/>
      <c r="L186" s="234" t="s">
        <v>80</v>
      </c>
      <c r="M186" s="137"/>
      <c r="N186" s="149" t="s">
        <v>102</v>
      </c>
      <c r="O186" s="136">
        <f t="shared" si="2"/>
        <v>0</v>
      </c>
      <c r="P186" s="179"/>
      <c r="Q186" s="179"/>
      <c r="R186" s="85"/>
      <c r="S186" s="354"/>
    </row>
    <row r="187" spans="1:19" s="130" customFormat="1" ht="17">
      <c r="A187" s="148"/>
      <c r="B187" s="148"/>
      <c r="C187" s="208" t="s">
        <v>26</v>
      </c>
      <c r="D187" s="232" t="s">
        <v>437</v>
      </c>
      <c r="E187" s="373" t="s">
        <v>1270</v>
      </c>
      <c r="F187" s="89"/>
      <c r="G187" s="149"/>
      <c r="H187" s="179"/>
      <c r="I187" s="149"/>
      <c r="J187" s="218"/>
      <c r="K187" s="214"/>
      <c r="L187" s="234" t="s">
        <v>80</v>
      </c>
      <c r="M187" s="137"/>
      <c r="N187" s="149" t="s">
        <v>102</v>
      </c>
      <c r="O187" s="136">
        <f t="shared" si="2"/>
        <v>0</v>
      </c>
      <c r="P187" s="179"/>
      <c r="Q187" s="179"/>
      <c r="R187" s="85"/>
      <c r="S187" s="354"/>
    </row>
    <row r="188" spans="1:19" s="130" customFormat="1" ht="17">
      <c r="A188" s="148"/>
      <c r="B188" s="148"/>
      <c r="C188" s="208" t="s">
        <v>26</v>
      </c>
      <c r="D188" s="232" t="s">
        <v>437</v>
      </c>
      <c r="E188" s="373" t="s">
        <v>1271</v>
      </c>
      <c r="F188" s="89"/>
      <c r="G188" s="149"/>
      <c r="H188" s="179"/>
      <c r="I188" s="149"/>
      <c r="J188" s="218"/>
      <c r="K188" s="214"/>
      <c r="L188" s="234" t="s">
        <v>80</v>
      </c>
      <c r="M188" s="137"/>
      <c r="N188" s="149" t="s">
        <v>102</v>
      </c>
      <c r="O188" s="136">
        <f t="shared" si="2"/>
        <v>0</v>
      </c>
      <c r="P188" s="179"/>
      <c r="Q188" s="179"/>
      <c r="R188" s="85"/>
      <c r="S188" s="354"/>
    </row>
    <row r="189" spans="1:19" s="130" customFormat="1" ht="17">
      <c r="A189" s="148"/>
      <c r="B189" s="148"/>
      <c r="C189" s="208" t="s">
        <v>26</v>
      </c>
      <c r="D189" s="232" t="s">
        <v>437</v>
      </c>
      <c r="E189" s="373" t="s">
        <v>1272</v>
      </c>
      <c r="F189" s="89"/>
      <c r="G189" s="149"/>
      <c r="H189" s="179"/>
      <c r="I189" s="149"/>
      <c r="J189" s="218"/>
      <c r="K189" s="214"/>
      <c r="L189" s="234" t="s">
        <v>80</v>
      </c>
      <c r="M189" s="137"/>
      <c r="N189" s="149" t="s">
        <v>102</v>
      </c>
      <c r="O189" s="136">
        <f t="shared" si="2"/>
        <v>0</v>
      </c>
      <c r="P189" s="179"/>
      <c r="Q189" s="179"/>
      <c r="R189" s="85"/>
      <c r="S189" s="354"/>
    </row>
    <row r="190" spans="1:19" s="130" customFormat="1" ht="17">
      <c r="A190" s="148"/>
      <c r="B190" s="148"/>
      <c r="C190" s="208" t="s">
        <v>26</v>
      </c>
      <c r="D190" s="232" t="s">
        <v>437</v>
      </c>
      <c r="E190" s="373" t="s">
        <v>1273</v>
      </c>
      <c r="F190" s="89"/>
      <c r="G190" s="149"/>
      <c r="H190" s="179"/>
      <c r="I190" s="149"/>
      <c r="J190" s="218"/>
      <c r="K190" s="214"/>
      <c r="L190" s="234" t="s">
        <v>281</v>
      </c>
      <c r="M190" s="137"/>
      <c r="N190" s="149" t="s">
        <v>102</v>
      </c>
      <c r="O190" s="136">
        <f t="shared" si="2"/>
        <v>0</v>
      </c>
      <c r="P190" s="179"/>
      <c r="Q190" s="179"/>
      <c r="R190" s="85"/>
      <c r="S190" s="354"/>
    </row>
    <row r="191" spans="1:19" s="130" customFormat="1" ht="17">
      <c r="A191" s="148"/>
      <c r="B191" s="148"/>
      <c r="C191" s="208" t="s">
        <v>26</v>
      </c>
      <c r="D191" s="232" t="s">
        <v>437</v>
      </c>
      <c r="E191" s="373" t="s">
        <v>1274</v>
      </c>
      <c r="F191" s="89"/>
      <c r="G191" s="149"/>
      <c r="H191" s="179"/>
      <c r="I191" s="149"/>
      <c r="J191" s="218"/>
      <c r="K191" s="214"/>
      <c r="L191" s="234" t="s">
        <v>281</v>
      </c>
      <c r="M191" s="137"/>
      <c r="N191" s="149" t="s">
        <v>102</v>
      </c>
      <c r="O191" s="136">
        <f t="shared" si="2"/>
        <v>0</v>
      </c>
      <c r="P191" s="179"/>
      <c r="Q191" s="179"/>
      <c r="R191" s="85"/>
      <c r="S191" s="354"/>
    </row>
    <row r="192" spans="1:19" s="130" customFormat="1" ht="17">
      <c r="A192" s="148"/>
      <c r="B192" s="148"/>
      <c r="C192" s="208" t="s">
        <v>26</v>
      </c>
      <c r="D192" s="232" t="s">
        <v>437</v>
      </c>
      <c r="E192" s="373" t="s">
        <v>1275</v>
      </c>
      <c r="F192" s="89"/>
      <c r="G192" s="149"/>
      <c r="H192" s="179"/>
      <c r="I192" s="149"/>
      <c r="J192" s="218"/>
      <c r="K192" s="214"/>
      <c r="L192" s="234" t="s">
        <v>281</v>
      </c>
      <c r="M192" s="137"/>
      <c r="N192" s="149" t="s">
        <v>102</v>
      </c>
      <c r="O192" s="136">
        <f t="shared" si="2"/>
        <v>0</v>
      </c>
      <c r="P192" s="179"/>
      <c r="Q192" s="179"/>
      <c r="R192" s="85"/>
      <c r="S192" s="354"/>
    </row>
    <row r="193" spans="1:19" s="130" customFormat="1" ht="17">
      <c r="A193" s="148"/>
      <c r="B193" s="148"/>
      <c r="C193" s="208" t="s">
        <v>26</v>
      </c>
      <c r="D193" s="232" t="s">
        <v>437</v>
      </c>
      <c r="E193" s="373" t="s">
        <v>1276</v>
      </c>
      <c r="F193" s="89"/>
      <c r="G193" s="149"/>
      <c r="H193" s="149"/>
      <c r="I193" s="149"/>
      <c r="J193" s="219"/>
      <c r="K193" s="220"/>
      <c r="L193" s="234" t="s">
        <v>281</v>
      </c>
      <c r="M193" s="221"/>
      <c r="N193" s="149" t="s">
        <v>102</v>
      </c>
      <c r="O193" s="136">
        <f t="shared" si="2"/>
        <v>0</v>
      </c>
      <c r="P193" s="149"/>
      <c r="Q193" s="149"/>
      <c r="R193" s="63" t="str">
        <f>_xlfn.XLOOKUP(C193&amp;D193&amp;E193&amp;F193,[1]报价模版!$X:$X,[1]报价模版!$Y:$Y,"",0)</f>
        <v/>
      </c>
    </row>
    <row r="194" spans="1:19" s="130" customFormat="1" ht="17">
      <c r="A194" s="148"/>
      <c r="B194" s="148"/>
      <c r="C194" s="208" t="s">
        <v>26</v>
      </c>
      <c r="D194" s="232" t="s">
        <v>437</v>
      </c>
      <c r="E194" s="373" t="s">
        <v>1277</v>
      </c>
      <c r="F194" s="89"/>
      <c r="G194" s="149"/>
      <c r="H194" s="149"/>
      <c r="I194" s="149"/>
      <c r="J194" s="219"/>
      <c r="K194" s="220"/>
      <c r="L194" s="234" t="s">
        <v>281</v>
      </c>
      <c r="M194" s="221"/>
      <c r="N194" s="149" t="s">
        <v>102</v>
      </c>
      <c r="O194" s="136">
        <f t="shared" si="2"/>
        <v>0</v>
      </c>
      <c r="P194" s="149"/>
      <c r="Q194" s="149"/>
      <c r="R194" s="63" t="str">
        <f>_xlfn.XLOOKUP(C194&amp;D194&amp;E194&amp;F194,[1]报价模版!$X:$X,[1]报价模版!$Y:$Y,"",0)</f>
        <v/>
      </c>
    </row>
    <row r="195" spans="1:19" s="130" customFormat="1" ht="17">
      <c r="A195" s="148"/>
      <c r="B195" s="148"/>
      <c r="C195" s="208" t="s">
        <v>26</v>
      </c>
      <c r="D195" s="232" t="s">
        <v>437</v>
      </c>
      <c r="E195" s="373" t="s">
        <v>1278</v>
      </c>
      <c r="F195" s="89"/>
      <c r="G195" s="149"/>
      <c r="H195" s="179"/>
      <c r="I195" s="149"/>
      <c r="J195" s="218"/>
      <c r="K195" s="214"/>
      <c r="L195" s="234" t="s">
        <v>281</v>
      </c>
      <c r="M195" s="137"/>
      <c r="N195" s="149" t="s">
        <v>102</v>
      </c>
      <c r="O195" s="136">
        <f t="shared" si="2"/>
        <v>0</v>
      </c>
      <c r="P195" s="179"/>
      <c r="Q195" s="179"/>
      <c r="R195" s="85"/>
      <c r="S195" s="354"/>
    </row>
    <row r="196" spans="1:19" s="130" customFormat="1" ht="17">
      <c r="A196" s="148"/>
      <c r="B196" s="148"/>
      <c r="C196" s="208" t="s">
        <v>26</v>
      </c>
      <c r="D196" s="232" t="s">
        <v>437</v>
      </c>
      <c r="E196" s="373" t="s">
        <v>1279</v>
      </c>
      <c r="F196" s="89"/>
      <c r="G196" s="149"/>
      <c r="H196" s="179"/>
      <c r="I196" s="149"/>
      <c r="J196" s="218"/>
      <c r="K196" s="214"/>
      <c r="L196" s="234" t="s">
        <v>281</v>
      </c>
      <c r="M196" s="137"/>
      <c r="N196" s="149" t="s">
        <v>102</v>
      </c>
      <c r="O196" s="136">
        <f t="shared" ref="O196:O236" si="3">IF(M196=0,K196*J196,M196*K196*J196)</f>
        <v>0</v>
      </c>
      <c r="P196" s="179"/>
      <c r="Q196" s="179"/>
      <c r="R196" s="85"/>
      <c r="S196" s="354"/>
    </row>
    <row r="197" spans="1:19" s="130" customFormat="1" ht="17">
      <c r="A197" s="148"/>
      <c r="B197" s="148"/>
      <c r="C197" s="208" t="s">
        <v>26</v>
      </c>
      <c r="D197" s="232" t="s">
        <v>437</v>
      </c>
      <c r="E197" s="373" t="s">
        <v>1280</v>
      </c>
      <c r="F197" s="89"/>
      <c r="G197" s="149"/>
      <c r="H197" s="179"/>
      <c r="I197" s="149"/>
      <c r="J197" s="218"/>
      <c r="K197" s="214"/>
      <c r="L197" s="234" t="s">
        <v>281</v>
      </c>
      <c r="M197" s="137"/>
      <c r="N197" s="149" t="s">
        <v>102</v>
      </c>
      <c r="O197" s="136">
        <f t="shared" si="3"/>
        <v>0</v>
      </c>
      <c r="P197" s="179"/>
      <c r="Q197" s="179"/>
      <c r="R197" s="85"/>
      <c r="S197" s="354"/>
    </row>
    <row r="198" spans="1:19" s="130" customFormat="1" ht="17">
      <c r="A198" s="148"/>
      <c r="B198" s="148"/>
      <c r="C198" s="208" t="s">
        <v>26</v>
      </c>
      <c r="D198" s="232" t="s">
        <v>437</v>
      </c>
      <c r="E198" s="373" t="s">
        <v>1281</v>
      </c>
      <c r="F198" s="89"/>
      <c r="G198" s="149"/>
      <c r="H198" s="179"/>
      <c r="I198" s="149"/>
      <c r="J198" s="218"/>
      <c r="K198" s="214"/>
      <c r="L198" s="234" t="s">
        <v>281</v>
      </c>
      <c r="M198" s="137"/>
      <c r="N198" s="149" t="s">
        <v>102</v>
      </c>
      <c r="O198" s="136">
        <f t="shared" si="3"/>
        <v>0</v>
      </c>
      <c r="P198" s="179"/>
      <c r="Q198" s="179"/>
      <c r="R198" s="85"/>
      <c r="S198" s="354"/>
    </row>
    <row r="199" spans="1:19" s="130" customFormat="1" ht="17">
      <c r="A199" s="148"/>
      <c r="B199" s="148"/>
      <c r="C199" s="208" t="s">
        <v>26</v>
      </c>
      <c r="D199" s="232" t="s">
        <v>437</v>
      </c>
      <c r="E199" s="373" t="s">
        <v>1282</v>
      </c>
      <c r="F199" s="89"/>
      <c r="G199" s="149"/>
      <c r="H199" s="179"/>
      <c r="I199" s="149"/>
      <c r="J199" s="218"/>
      <c r="K199" s="214"/>
      <c r="L199" s="234" t="s">
        <v>281</v>
      </c>
      <c r="M199" s="137"/>
      <c r="N199" s="149" t="s">
        <v>102</v>
      </c>
      <c r="O199" s="136">
        <f t="shared" si="3"/>
        <v>0</v>
      </c>
      <c r="P199" s="179"/>
      <c r="Q199" s="179"/>
      <c r="R199" s="85"/>
      <c r="S199" s="354"/>
    </row>
    <row r="200" spans="1:19" s="130" customFormat="1" ht="17">
      <c r="A200" s="148"/>
      <c r="B200" s="148"/>
      <c r="C200" s="208" t="s">
        <v>26</v>
      </c>
      <c r="D200" s="31" t="s">
        <v>1283</v>
      </c>
      <c r="E200" s="31" t="s">
        <v>1284</v>
      </c>
      <c r="F200" s="379" t="s">
        <v>1285</v>
      </c>
      <c r="G200" s="235" t="s">
        <v>1286</v>
      </c>
      <c r="H200" s="23"/>
      <c r="I200" s="154"/>
      <c r="J200" s="223"/>
      <c r="K200" s="221"/>
      <c r="L200" s="234" t="s">
        <v>101</v>
      </c>
      <c r="M200" s="221"/>
      <c r="N200" s="221" t="s">
        <v>102</v>
      </c>
      <c r="O200" s="136">
        <f t="shared" si="3"/>
        <v>0</v>
      </c>
      <c r="P200" s="23"/>
      <c r="Q200" s="23"/>
      <c r="R200" s="63" t="str">
        <f>_xlfn.XLOOKUP(C200&amp;D200&amp;E200&amp;F200,[1]报价模版!$X:$X,[1]报价模版!$Y:$Y,"",0)</f>
        <v/>
      </c>
    </row>
    <row r="201" spans="1:19" s="130" customFormat="1" ht="17">
      <c r="A201" s="148"/>
      <c r="B201" s="148"/>
      <c r="C201" s="208" t="s">
        <v>26</v>
      </c>
      <c r="D201" s="31" t="s">
        <v>1283</v>
      </c>
      <c r="E201" s="31" t="s">
        <v>1284</v>
      </c>
      <c r="F201" s="379" t="s">
        <v>1287</v>
      </c>
      <c r="G201" s="235" t="s">
        <v>1288</v>
      </c>
      <c r="H201" s="23"/>
      <c r="I201" s="154"/>
      <c r="J201" s="223"/>
      <c r="K201" s="221"/>
      <c r="L201" s="234" t="s">
        <v>101</v>
      </c>
      <c r="M201" s="221"/>
      <c r="N201" s="221" t="s">
        <v>102</v>
      </c>
      <c r="O201" s="136">
        <f t="shared" si="3"/>
        <v>0</v>
      </c>
      <c r="P201" s="23"/>
      <c r="Q201" s="23"/>
      <c r="R201" s="63" t="str">
        <f>_xlfn.XLOOKUP(C201&amp;D201&amp;E201&amp;F201,[1]报价模版!$X:$X,[1]报价模版!$Y:$Y,"",0)</f>
        <v/>
      </c>
    </row>
    <row r="202" spans="1:19" s="130" customFormat="1" ht="17">
      <c r="A202" s="148"/>
      <c r="B202" s="148"/>
      <c r="C202" s="208" t="s">
        <v>26</v>
      </c>
      <c r="D202" s="31" t="s">
        <v>1283</v>
      </c>
      <c r="E202" s="31" t="s">
        <v>1289</v>
      </c>
      <c r="F202" s="379" t="s">
        <v>1290</v>
      </c>
      <c r="G202" s="235" t="s">
        <v>1291</v>
      </c>
      <c r="H202" s="179"/>
      <c r="I202" s="149"/>
      <c r="J202" s="218"/>
      <c r="K202" s="214"/>
      <c r="L202" s="234" t="s">
        <v>101</v>
      </c>
      <c r="M202" s="137"/>
      <c r="N202" s="221" t="s">
        <v>102</v>
      </c>
      <c r="O202" s="136">
        <f t="shared" si="3"/>
        <v>0</v>
      </c>
      <c r="P202" s="179"/>
      <c r="Q202" s="179"/>
      <c r="R202" s="85"/>
      <c r="S202" s="354"/>
    </row>
    <row r="203" spans="1:19" s="130" customFormat="1" ht="17">
      <c r="A203" s="148"/>
      <c r="B203" s="148"/>
      <c r="C203" s="208" t="s">
        <v>26</v>
      </c>
      <c r="D203" s="31" t="s">
        <v>1283</v>
      </c>
      <c r="E203" s="31" t="s">
        <v>1289</v>
      </c>
      <c r="F203" s="379" t="s">
        <v>1292</v>
      </c>
      <c r="G203" s="235" t="s">
        <v>1293</v>
      </c>
      <c r="H203" s="179"/>
      <c r="I203" s="149"/>
      <c r="J203" s="218"/>
      <c r="K203" s="214"/>
      <c r="L203" s="234" t="s">
        <v>101</v>
      </c>
      <c r="M203" s="137"/>
      <c r="N203" s="221" t="s">
        <v>102</v>
      </c>
      <c r="O203" s="136">
        <f t="shared" si="3"/>
        <v>0</v>
      </c>
      <c r="P203" s="179"/>
      <c r="Q203" s="179"/>
      <c r="R203" s="85"/>
      <c r="S203" s="354"/>
    </row>
    <row r="204" spans="1:19" s="130" customFormat="1" ht="17">
      <c r="A204" s="148"/>
      <c r="B204" s="148"/>
      <c r="C204" s="208" t="s">
        <v>26</v>
      </c>
      <c r="D204" s="31" t="s">
        <v>1283</v>
      </c>
      <c r="E204" s="31" t="s">
        <v>1294</v>
      </c>
      <c r="F204" s="379" t="s">
        <v>1295</v>
      </c>
      <c r="G204" s="235" t="s">
        <v>1296</v>
      </c>
      <c r="H204" s="179"/>
      <c r="I204" s="149"/>
      <c r="J204" s="218"/>
      <c r="K204" s="214"/>
      <c r="L204" s="234" t="s">
        <v>101</v>
      </c>
      <c r="M204" s="137"/>
      <c r="N204" s="221" t="s">
        <v>102</v>
      </c>
      <c r="O204" s="136">
        <f t="shared" si="3"/>
        <v>0</v>
      </c>
      <c r="P204" s="179"/>
      <c r="Q204" s="179"/>
      <c r="R204" s="85"/>
      <c r="S204" s="354"/>
    </row>
    <row r="205" spans="1:19" s="130" customFormat="1" ht="17">
      <c r="A205" s="148"/>
      <c r="B205" s="148"/>
      <c r="C205" s="208" t="s">
        <v>26</v>
      </c>
      <c r="D205" s="31" t="s">
        <v>1283</v>
      </c>
      <c r="E205" s="31" t="s">
        <v>1294</v>
      </c>
      <c r="F205" s="379" t="s">
        <v>1297</v>
      </c>
      <c r="G205" s="235" t="s">
        <v>1298</v>
      </c>
      <c r="H205" s="179"/>
      <c r="I205" s="149"/>
      <c r="J205" s="218"/>
      <c r="K205" s="214"/>
      <c r="L205" s="234" t="s">
        <v>101</v>
      </c>
      <c r="M205" s="137"/>
      <c r="N205" s="221" t="s">
        <v>102</v>
      </c>
      <c r="O205" s="136">
        <f t="shared" si="3"/>
        <v>0</v>
      </c>
      <c r="P205" s="179"/>
      <c r="Q205" s="179"/>
      <c r="R205" s="85"/>
      <c r="S205" s="354"/>
    </row>
    <row r="206" spans="1:19" s="130" customFormat="1" ht="17">
      <c r="A206" s="148"/>
      <c r="B206" s="148"/>
      <c r="C206" s="208" t="s">
        <v>26</v>
      </c>
      <c r="D206" s="31" t="s">
        <v>1283</v>
      </c>
      <c r="E206" s="31" t="s">
        <v>1294</v>
      </c>
      <c r="F206" s="379" t="s">
        <v>1299</v>
      </c>
      <c r="G206" s="235" t="s">
        <v>1300</v>
      </c>
      <c r="H206" s="179"/>
      <c r="I206" s="149"/>
      <c r="J206" s="218"/>
      <c r="K206" s="214"/>
      <c r="L206" s="234" t="s">
        <v>101</v>
      </c>
      <c r="M206" s="137"/>
      <c r="N206" s="221" t="s">
        <v>102</v>
      </c>
      <c r="O206" s="136">
        <f t="shared" si="3"/>
        <v>0</v>
      </c>
      <c r="P206" s="179"/>
      <c r="Q206" s="179"/>
      <c r="R206" s="85"/>
      <c r="S206" s="354"/>
    </row>
    <row r="207" spans="1:19" s="130" customFormat="1" ht="17">
      <c r="A207" s="148"/>
      <c r="B207" s="148"/>
      <c r="C207" s="208" t="s">
        <v>26</v>
      </c>
      <c r="D207" s="31" t="s">
        <v>1283</v>
      </c>
      <c r="E207" s="31" t="s">
        <v>1301</v>
      </c>
      <c r="F207" s="379" t="s">
        <v>1302</v>
      </c>
      <c r="G207" s="149"/>
      <c r="H207" s="179"/>
      <c r="I207" s="149"/>
      <c r="J207" s="218"/>
      <c r="K207" s="214"/>
      <c r="L207" s="234" t="s">
        <v>101</v>
      </c>
      <c r="M207" s="137"/>
      <c r="N207" s="221" t="s">
        <v>102</v>
      </c>
      <c r="O207" s="136">
        <f t="shared" si="3"/>
        <v>0</v>
      </c>
      <c r="P207" s="179"/>
      <c r="Q207" s="179"/>
      <c r="R207" s="85"/>
      <c r="S207" s="354"/>
    </row>
    <row r="208" spans="1:19" s="130" customFormat="1" ht="34">
      <c r="A208" s="148"/>
      <c r="B208" s="148"/>
      <c r="C208" s="208" t="s">
        <v>26</v>
      </c>
      <c r="D208" s="31" t="s">
        <v>1283</v>
      </c>
      <c r="E208" s="31" t="s">
        <v>1303</v>
      </c>
      <c r="F208" s="379" t="s">
        <v>1304</v>
      </c>
      <c r="G208" s="236" t="s">
        <v>1305</v>
      </c>
      <c r="H208" s="179"/>
      <c r="I208" s="149"/>
      <c r="J208" s="218"/>
      <c r="K208" s="214"/>
      <c r="L208" s="234" t="s">
        <v>101</v>
      </c>
      <c r="M208" s="137"/>
      <c r="N208" s="221" t="s">
        <v>102</v>
      </c>
      <c r="O208" s="136">
        <f t="shared" si="3"/>
        <v>0</v>
      </c>
      <c r="P208" s="179"/>
      <c r="Q208" s="179"/>
      <c r="R208" s="85"/>
      <c r="S208" s="354"/>
    </row>
    <row r="209" spans="1:19" s="130" customFormat="1" ht="34">
      <c r="A209" s="148"/>
      <c r="B209" s="148"/>
      <c r="C209" s="208" t="s">
        <v>26</v>
      </c>
      <c r="D209" s="31" t="s">
        <v>1283</v>
      </c>
      <c r="E209" s="31" t="s">
        <v>1303</v>
      </c>
      <c r="F209" s="379" t="s">
        <v>1306</v>
      </c>
      <c r="G209" s="236" t="s">
        <v>1305</v>
      </c>
      <c r="H209" s="179"/>
      <c r="I209" s="149"/>
      <c r="J209" s="218"/>
      <c r="K209" s="214"/>
      <c r="L209" s="234" t="s">
        <v>101</v>
      </c>
      <c r="M209" s="137"/>
      <c r="N209" s="221" t="s">
        <v>102</v>
      </c>
      <c r="O209" s="136">
        <f t="shared" si="3"/>
        <v>0</v>
      </c>
      <c r="P209" s="179"/>
      <c r="Q209" s="179"/>
      <c r="R209" s="85"/>
      <c r="S209" s="354"/>
    </row>
    <row r="210" spans="1:19" s="130" customFormat="1" ht="34">
      <c r="A210" s="148"/>
      <c r="B210" s="148"/>
      <c r="C210" s="208" t="s">
        <v>26</v>
      </c>
      <c r="D210" s="31" t="s">
        <v>1283</v>
      </c>
      <c r="E210" s="31" t="s">
        <v>1307</v>
      </c>
      <c r="F210" s="379" t="s">
        <v>1308</v>
      </c>
      <c r="G210" s="236" t="s">
        <v>1305</v>
      </c>
      <c r="H210" s="179"/>
      <c r="I210" s="149"/>
      <c r="J210" s="218"/>
      <c r="K210" s="214"/>
      <c r="L210" s="234" t="s">
        <v>101</v>
      </c>
      <c r="M210" s="137"/>
      <c r="N210" s="221" t="s">
        <v>102</v>
      </c>
      <c r="O210" s="136">
        <f t="shared" si="3"/>
        <v>0</v>
      </c>
      <c r="P210" s="179"/>
      <c r="Q210" s="179"/>
      <c r="R210" s="85"/>
      <c r="S210" s="354"/>
    </row>
    <row r="211" spans="1:19" s="130" customFormat="1" ht="17">
      <c r="A211" s="148"/>
      <c r="B211" s="148"/>
      <c r="C211" s="208" t="s">
        <v>26</v>
      </c>
      <c r="D211" s="31" t="s">
        <v>1283</v>
      </c>
      <c r="E211" s="31" t="s">
        <v>1307</v>
      </c>
      <c r="F211" s="379" t="s">
        <v>1309</v>
      </c>
      <c r="G211" s="149"/>
      <c r="H211" s="149"/>
      <c r="I211" s="149"/>
      <c r="J211" s="219"/>
      <c r="K211" s="220"/>
      <c r="L211" s="234" t="s">
        <v>101</v>
      </c>
      <c r="M211" s="221"/>
      <c r="N211" s="221" t="s">
        <v>102</v>
      </c>
      <c r="O211" s="136">
        <f t="shared" si="3"/>
        <v>0</v>
      </c>
      <c r="P211" s="149"/>
      <c r="Q211" s="149"/>
      <c r="R211" s="63" t="str">
        <f>_xlfn.XLOOKUP(C211&amp;D211&amp;E211&amp;F211,[1]报价模版!$X:$X,[1]报价模版!$Y:$Y,"",0)</f>
        <v/>
      </c>
    </row>
    <row r="212" spans="1:19" s="130" customFormat="1" ht="17">
      <c r="A212" s="148"/>
      <c r="B212" s="148"/>
      <c r="C212" s="208" t="s">
        <v>26</v>
      </c>
      <c r="D212" s="31" t="s">
        <v>1283</v>
      </c>
      <c r="E212" s="31" t="s">
        <v>1307</v>
      </c>
      <c r="F212" s="379" t="s">
        <v>1310</v>
      </c>
      <c r="G212" s="235" t="s">
        <v>1311</v>
      </c>
      <c r="H212" s="179"/>
      <c r="I212" s="149"/>
      <c r="J212" s="218"/>
      <c r="K212" s="214"/>
      <c r="L212" s="234" t="s">
        <v>101</v>
      </c>
      <c r="M212" s="137"/>
      <c r="N212" s="221" t="s">
        <v>102</v>
      </c>
      <c r="O212" s="136">
        <f t="shared" si="3"/>
        <v>0</v>
      </c>
      <c r="P212" s="179"/>
      <c r="Q212" s="179"/>
      <c r="R212" s="85"/>
      <c r="S212" s="354"/>
    </row>
    <row r="213" spans="1:19" s="130" customFormat="1" ht="17">
      <c r="A213" s="148"/>
      <c r="B213" s="148"/>
      <c r="C213" s="208" t="s">
        <v>26</v>
      </c>
      <c r="D213" s="31" t="s">
        <v>1283</v>
      </c>
      <c r="E213" s="31" t="s">
        <v>1307</v>
      </c>
      <c r="F213" s="379" t="s">
        <v>1312</v>
      </c>
      <c r="G213" s="235" t="s">
        <v>1313</v>
      </c>
      <c r="H213" s="179"/>
      <c r="I213" s="149"/>
      <c r="J213" s="218"/>
      <c r="K213" s="214"/>
      <c r="L213" s="234" t="s">
        <v>101</v>
      </c>
      <c r="M213" s="137"/>
      <c r="N213" s="221" t="s">
        <v>102</v>
      </c>
      <c r="O213" s="136">
        <f t="shared" si="3"/>
        <v>0</v>
      </c>
      <c r="P213" s="179"/>
      <c r="Q213" s="179"/>
      <c r="R213" s="85"/>
      <c r="S213" s="354"/>
    </row>
    <row r="214" spans="1:19" s="130" customFormat="1" ht="17">
      <c r="A214" s="148"/>
      <c r="B214" s="148"/>
      <c r="C214" s="208" t="s">
        <v>26</v>
      </c>
      <c r="D214" s="31" t="s">
        <v>1283</v>
      </c>
      <c r="E214" s="31" t="s">
        <v>1314</v>
      </c>
      <c r="F214" s="379" t="s">
        <v>1315</v>
      </c>
      <c r="G214" s="235" t="s">
        <v>1313</v>
      </c>
      <c r="H214" s="179"/>
      <c r="I214" s="154"/>
      <c r="J214" s="155"/>
      <c r="K214" s="214"/>
      <c r="L214" s="234" t="s">
        <v>101</v>
      </c>
      <c r="M214" s="137"/>
      <c r="N214" s="221" t="s">
        <v>102</v>
      </c>
      <c r="O214" s="136">
        <f t="shared" si="3"/>
        <v>0</v>
      </c>
      <c r="P214" s="179"/>
      <c r="Q214" s="179"/>
      <c r="R214" s="85"/>
      <c r="S214" s="354"/>
    </row>
    <row r="215" spans="1:19" s="130" customFormat="1" ht="17">
      <c r="A215" s="148"/>
      <c r="B215" s="148"/>
      <c r="C215" s="208" t="s">
        <v>26</v>
      </c>
      <c r="D215" s="31" t="s">
        <v>1283</v>
      </c>
      <c r="E215" s="31" t="s">
        <v>1314</v>
      </c>
      <c r="F215" s="379" t="s">
        <v>1316</v>
      </c>
      <c r="G215" s="149"/>
      <c r="H215" s="23"/>
      <c r="I215" s="154"/>
      <c r="J215" s="223"/>
      <c r="K215" s="221"/>
      <c r="L215" s="234" t="s">
        <v>101</v>
      </c>
      <c r="M215" s="221"/>
      <c r="N215" s="221" t="s">
        <v>102</v>
      </c>
      <c r="O215" s="136">
        <f t="shared" si="3"/>
        <v>0</v>
      </c>
      <c r="P215" s="23"/>
      <c r="Q215" s="23"/>
      <c r="R215" s="63" t="str">
        <f>_xlfn.XLOOKUP(C215&amp;D215&amp;E215&amp;F215,[1]报价模版!$X:$X,[1]报价模版!$Y:$Y,"",0)</f>
        <v/>
      </c>
    </row>
    <row r="216" spans="1:19" s="130" customFormat="1" ht="17">
      <c r="A216" s="148"/>
      <c r="B216" s="148"/>
      <c r="C216" s="208" t="s">
        <v>26</v>
      </c>
      <c r="D216" s="31" t="s">
        <v>1283</v>
      </c>
      <c r="E216" s="31" t="s">
        <v>1314</v>
      </c>
      <c r="F216" s="379" t="s">
        <v>1317</v>
      </c>
      <c r="G216" s="149"/>
      <c r="H216" s="149"/>
      <c r="I216" s="149"/>
      <c r="J216" s="219"/>
      <c r="K216" s="221"/>
      <c r="L216" s="234" t="s">
        <v>101</v>
      </c>
      <c r="M216" s="221"/>
      <c r="N216" s="221" t="s">
        <v>102</v>
      </c>
      <c r="O216" s="136">
        <f t="shared" si="3"/>
        <v>0</v>
      </c>
      <c r="P216" s="149"/>
      <c r="Q216" s="149"/>
      <c r="R216" s="63" t="str">
        <f>_xlfn.XLOOKUP(C216&amp;D216&amp;E216&amp;F216,[1]报价模版!$X:$X,[1]报价模版!$Y:$Y,"",0)</f>
        <v/>
      </c>
    </row>
    <row r="217" spans="1:19" s="130" customFormat="1" ht="17">
      <c r="A217" s="148"/>
      <c r="B217" s="148"/>
      <c r="C217" s="208" t="s">
        <v>26</v>
      </c>
      <c r="D217" s="31" t="s">
        <v>1283</v>
      </c>
      <c r="E217" s="31" t="s">
        <v>1318</v>
      </c>
      <c r="F217" s="373" t="s">
        <v>1319</v>
      </c>
      <c r="G217" s="149"/>
      <c r="H217" s="179"/>
      <c r="I217" s="149"/>
      <c r="J217" s="218"/>
      <c r="K217" s="214"/>
      <c r="L217" s="234" t="s">
        <v>101</v>
      </c>
      <c r="M217" s="137"/>
      <c r="N217" s="221" t="s">
        <v>102</v>
      </c>
      <c r="O217" s="136">
        <f t="shared" si="3"/>
        <v>0</v>
      </c>
      <c r="P217" s="179"/>
      <c r="Q217" s="179"/>
      <c r="R217" s="85"/>
      <c r="S217" s="354"/>
    </row>
    <row r="218" spans="1:19" s="130" customFormat="1" ht="17">
      <c r="A218" s="148"/>
      <c r="B218" s="148"/>
      <c r="C218" s="208" t="s">
        <v>26</v>
      </c>
      <c r="D218" s="31" t="s">
        <v>1283</v>
      </c>
      <c r="E218" s="31" t="s">
        <v>1318</v>
      </c>
      <c r="F218" s="373" t="s">
        <v>1320</v>
      </c>
      <c r="G218" s="149"/>
      <c r="H218" s="149"/>
      <c r="I218" s="149"/>
      <c r="J218" s="219"/>
      <c r="K218" s="220"/>
      <c r="L218" s="234" t="s">
        <v>101</v>
      </c>
      <c r="M218" s="221"/>
      <c r="N218" s="221" t="s">
        <v>102</v>
      </c>
      <c r="O218" s="136">
        <f t="shared" si="3"/>
        <v>0</v>
      </c>
      <c r="P218" s="149"/>
      <c r="Q218" s="149"/>
      <c r="R218" s="63" t="str">
        <f>_xlfn.XLOOKUP(C218&amp;D218&amp;E218&amp;F218,[1]报价模版!$X:$X,[1]报价模版!$Y:$Y,"",0)</f>
        <v/>
      </c>
    </row>
    <row r="219" spans="1:19" s="130" customFormat="1" ht="17">
      <c r="A219" s="148"/>
      <c r="B219" s="148"/>
      <c r="C219" s="208" t="s">
        <v>26</v>
      </c>
      <c r="D219" s="31" t="s">
        <v>1283</v>
      </c>
      <c r="E219" s="31" t="s">
        <v>1318</v>
      </c>
      <c r="F219" s="373" t="s">
        <v>1321</v>
      </c>
      <c r="G219" s="149"/>
      <c r="H219" s="149"/>
      <c r="I219" s="149"/>
      <c r="J219" s="219"/>
      <c r="K219" s="220"/>
      <c r="L219" s="234" t="s">
        <v>101</v>
      </c>
      <c r="M219" s="221"/>
      <c r="N219" s="221" t="s">
        <v>102</v>
      </c>
      <c r="O219" s="136">
        <f t="shared" si="3"/>
        <v>0</v>
      </c>
      <c r="P219" s="149"/>
      <c r="Q219" s="149"/>
      <c r="R219" s="63" t="str">
        <f>_xlfn.XLOOKUP(C219&amp;D219&amp;E219&amp;F219,[1]报价模版!$X:$X,[1]报价模版!$Y:$Y,"",0)</f>
        <v/>
      </c>
    </row>
    <row r="220" spans="1:19" s="130" customFormat="1" ht="17">
      <c r="A220" s="148"/>
      <c r="B220" s="148"/>
      <c r="C220" s="208" t="s">
        <v>26</v>
      </c>
      <c r="D220" s="31" t="s">
        <v>1283</v>
      </c>
      <c r="E220" s="31" t="s">
        <v>1318</v>
      </c>
      <c r="F220" s="373" t="s">
        <v>1322</v>
      </c>
      <c r="G220" s="149"/>
      <c r="H220" s="179"/>
      <c r="I220" s="149"/>
      <c r="J220" s="218"/>
      <c r="K220" s="214"/>
      <c r="L220" s="234" t="s">
        <v>101</v>
      </c>
      <c r="M220" s="137"/>
      <c r="N220" s="221" t="s">
        <v>102</v>
      </c>
      <c r="O220" s="136">
        <f t="shared" si="3"/>
        <v>0</v>
      </c>
      <c r="P220" s="179"/>
      <c r="Q220" s="179"/>
      <c r="R220" s="85"/>
      <c r="S220" s="354"/>
    </row>
    <row r="221" spans="1:19" s="130" customFormat="1" ht="17">
      <c r="A221" s="148"/>
      <c r="B221" s="148"/>
      <c r="C221" s="208" t="s">
        <v>26</v>
      </c>
      <c r="D221" s="31" t="s">
        <v>1283</v>
      </c>
      <c r="E221" s="31" t="s">
        <v>1318</v>
      </c>
      <c r="F221" s="373" t="s">
        <v>1323</v>
      </c>
      <c r="G221" s="149"/>
      <c r="H221" s="149"/>
      <c r="I221" s="149"/>
      <c r="J221" s="219"/>
      <c r="K221" s="220"/>
      <c r="L221" s="234" t="s">
        <v>101</v>
      </c>
      <c r="M221" s="221"/>
      <c r="N221" s="221" t="s">
        <v>102</v>
      </c>
      <c r="O221" s="136">
        <f t="shared" si="3"/>
        <v>0</v>
      </c>
      <c r="P221" s="149"/>
      <c r="Q221" s="149"/>
      <c r="R221" s="63" t="str">
        <f>_xlfn.XLOOKUP(C221&amp;D221&amp;E221&amp;F221,[1]报价模版!$X:$X,[1]报价模版!$Y:$Y,"",0)</f>
        <v/>
      </c>
    </row>
    <row r="222" spans="1:19" s="130" customFormat="1" ht="17">
      <c r="A222" s="148"/>
      <c r="B222" s="148"/>
      <c r="C222" s="208" t="s">
        <v>26</v>
      </c>
      <c r="D222" s="31" t="s">
        <v>1283</v>
      </c>
      <c r="E222" s="31" t="s">
        <v>1318</v>
      </c>
      <c r="F222" s="373" t="s">
        <v>1324</v>
      </c>
      <c r="G222" s="149"/>
      <c r="H222" s="179"/>
      <c r="I222" s="149"/>
      <c r="J222" s="218"/>
      <c r="K222" s="214"/>
      <c r="L222" s="234" t="s">
        <v>101</v>
      </c>
      <c r="M222" s="137"/>
      <c r="N222" s="221" t="s">
        <v>102</v>
      </c>
      <c r="O222" s="136">
        <f t="shared" si="3"/>
        <v>0</v>
      </c>
      <c r="P222" s="179"/>
      <c r="Q222" s="179"/>
      <c r="R222" s="85"/>
      <c r="S222" s="354"/>
    </row>
    <row r="223" spans="1:19" s="130" customFormat="1" ht="17">
      <c r="A223" s="148"/>
      <c r="B223" s="148"/>
      <c r="C223" s="208" t="s">
        <v>26</v>
      </c>
      <c r="D223" s="31" t="s">
        <v>1283</v>
      </c>
      <c r="E223" s="31" t="s">
        <v>1318</v>
      </c>
      <c r="F223" s="373" t="s">
        <v>1325</v>
      </c>
      <c r="G223" s="149"/>
      <c r="H223" s="149"/>
      <c r="I223" s="149"/>
      <c r="J223" s="219"/>
      <c r="K223" s="220"/>
      <c r="L223" s="234" t="s">
        <v>101</v>
      </c>
      <c r="M223" s="221"/>
      <c r="N223" s="221" t="s">
        <v>102</v>
      </c>
      <c r="O223" s="136">
        <f t="shared" si="3"/>
        <v>0</v>
      </c>
      <c r="P223" s="149"/>
      <c r="Q223" s="149"/>
      <c r="R223" s="63" t="str">
        <f>_xlfn.XLOOKUP(C223&amp;D223&amp;E223&amp;F223,[1]报价模版!$X:$X,[1]报价模版!$Y:$Y,"",0)</f>
        <v/>
      </c>
    </row>
    <row r="224" spans="1:19" s="130" customFormat="1" ht="17">
      <c r="A224" s="148"/>
      <c r="B224" s="148"/>
      <c r="C224" s="208" t="s">
        <v>26</v>
      </c>
      <c r="D224" s="31" t="s">
        <v>1283</v>
      </c>
      <c r="E224" s="31" t="s">
        <v>1318</v>
      </c>
      <c r="F224" s="373" t="s">
        <v>1326</v>
      </c>
      <c r="G224" s="235" t="s">
        <v>1327</v>
      </c>
      <c r="H224" s="149"/>
      <c r="I224" s="149"/>
      <c r="J224" s="219"/>
      <c r="K224" s="220"/>
      <c r="L224" s="234" t="s">
        <v>101</v>
      </c>
      <c r="M224" s="221"/>
      <c r="N224" s="221" t="s">
        <v>102</v>
      </c>
      <c r="O224" s="136">
        <f t="shared" si="3"/>
        <v>0</v>
      </c>
      <c r="P224" s="149"/>
      <c r="Q224" s="149"/>
      <c r="R224" s="63" t="str">
        <f>_xlfn.XLOOKUP(C224&amp;D224&amp;E224&amp;F224,[1]报价模版!$X:$X,[1]报价模版!$Y:$Y,"",0)</f>
        <v/>
      </c>
    </row>
    <row r="225" spans="1:19" s="130" customFormat="1" ht="17">
      <c r="A225" s="148"/>
      <c r="B225" s="148"/>
      <c r="C225" s="208" t="s">
        <v>26</v>
      </c>
      <c r="D225" s="31" t="s">
        <v>1283</v>
      </c>
      <c r="E225" s="31" t="s">
        <v>1318</v>
      </c>
      <c r="F225" s="373" t="s">
        <v>1328</v>
      </c>
      <c r="G225" s="235" t="s">
        <v>1329</v>
      </c>
      <c r="H225" s="149"/>
      <c r="I225" s="149"/>
      <c r="J225" s="219"/>
      <c r="K225" s="220"/>
      <c r="L225" s="234" t="s">
        <v>101</v>
      </c>
      <c r="M225" s="221"/>
      <c r="N225" s="221" t="s">
        <v>102</v>
      </c>
      <c r="O225" s="136">
        <f t="shared" si="3"/>
        <v>0</v>
      </c>
      <c r="P225" s="149"/>
      <c r="Q225" s="149"/>
      <c r="R225" s="63" t="str">
        <f>_xlfn.XLOOKUP(C225&amp;D225&amp;E225&amp;F225,[1]报价模版!$X:$X,[1]报价模版!$Y:$Y,"",0)</f>
        <v/>
      </c>
    </row>
    <row r="226" spans="1:19" s="130" customFormat="1" ht="17">
      <c r="A226" s="148"/>
      <c r="B226" s="148"/>
      <c r="C226" s="208" t="s">
        <v>26</v>
      </c>
      <c r="D226" s="31" t="s">
        <v>1283</v>
      </c>
      <c r="E226" s="31" t="s">
        <v>1330</v>
      </c>
      <c r="F226" s="373" t="s">
        <v>1331</v>
      </c>
      <c r="G226" s="149" t="s">
        <v>1332</v>
      </c>
      <c r="H226" s="179"/>
      <c r="I226" s="149"/>
      <c r="J226" s="218"/>
      <c r="K226" s="214"/>
      <c r="L226" s="234" t="s">
        <v>101</v>
      </c>
      <c r="M226" s="137"/>
      <c r="N226" s="221" t="s">
        <v>102</v>
      </c>
      <c r="O226" s="136">
        <f t="shared" si="3"/>
        <v>0</v>
      </c>
      <c r="P226" s="179"/>
      <c r="Q226" s="179"/>
      <c r="R226" s="85"/>
      <c r="S226" s="354"/>
    </row>
    <row r="227" spans="1:19" s="130" customFormat="1" ht="17">
      <c r="A227" s="148"/>
      <c r="B227" s="148"/>
      <c r="C227" s="208" t="s">
        <v>26</v>
      </c>
      <c r="D227" s="31" t="s">
        <v>1283</v>
      </c>
      <c r="E227" s="31" t="s">
        <v>1330</v>
      </c>
      <c r="F227" s="373" t="s">
        <v>1333</v>
      </c>
      <c r="G227" s="149" t="s">
        <v>1332</v>
      </c>
      <c r="H227" s="179"/>
      <c r="I227" s="149"/>
      <c r="J227" s="218"/>
      <c r="K227" s="214"/>
      <c r="L227" s="234" t="s">
        <v>101</v>
      </c>
      <c r="M227" s="137"/>
      <c r="N227" s="221" t="s">
        <v>102</v>
      </c>
      <c r="O227" s="136">
        <f t="shared" si="3"/>
        <v>0</v>
      </c>
      <c r="P227" s="179"/>
      <c r="Q227" s="179"/>
      <c r="R227" s="85"/>
      <c r="S227" s="354"/>
    </row>
    <row r="228" spans="1:19" s="130" customFormat="1" ht="17">
      <c r="A228" s="148"/>
      <c r="B228" s="148"/>
      <c r="C228" s="208" t="s">
        <v>26</v>
      </c>
      <c r="D228" s="31" t="s">
        <v>1283</v>
      </c>
      <c r="E228" s="31" t="s">
        <v>1330</v>
      </c>
      <c r="F228" s="373" t="s">
        <v>1334</v>
      </c>
      <c r="G228" s="149" t="s">
        <v>1332</v>
      </c>
      <c r="H228" s="149"/>
      <c r="I228" s="149"/>
      <c r="J228" s="219"/>
      <c r="K228" s="220"/>
      <c r="L228" s="234" t="s">
        <v>101</v>
      </c>
      <c r="M228" s="221"/>
      <c r="N228" s="221" t="s">
        <v>102</v>
      </c>
      <c r="O228" s="136">
        <f t="shared" si="3"/>
        <v>0</v>
      </c>
      <c r="P228" s="149"/>
      <c r="Q228" s="149"/>
      <c r="R228" s="63" t="str">
        <f>_xlfn.XLOOKUP(C228&amp;D228&amp;E228&amp;F228,[1]报价模版!$X:$X,[1]报价模版!$Y:$Y,"",0)</f>
        <v/>
      </c>
    </row>
    <row r="229" spans="1:19" s="130" customFormat="1" ht="17">
      <c r="A229" s="148"/>
      <c r="B229" s="148"/>
      <c r="C229" s="208" t="s">
        <v>26</v>
      </c>
      <c r="D229" s="31" t="s">
        <v>1283</v>
      </c>
      <c r="E229" s="31" t="s">
        <v>1330</v>
      </c>
      <c r="F229" s="373" t="s">
        <v>1335</v>
      </c>
      <c r="G229" s="149"/>
      <c r="H229" s="179"/>
      <c r="I229" s="149"/>
      <c r="J229" s="218"/>
      <c r="K229" s="214"/>
      <c r="L229" s="234" t="s">
        <v>101</v>
      </c>
      <c r="M229" s="137"/>
      <c r="N229" s="221" t="s">
        <v>102</v>
      </c>
      <c r="O229" s="136">
        <f t="shared" si="3"/>
        <v>0</v>
      </c>
      <c r="P229" s="179"/>
      <c r="Q229" s="179"/>
      <c r="R229" s="85"/>
      <c r="S229" s="354"/>
    </row>
    <row r="230" spans="1:19" s="130" customFormat="1" ht="17">
      <c r="A230" s="148"/>
      <c r="B230" s="148"/>
      <c r="C230" s="208" t="s">
        <v>26</v>
      </c>
      <c r="D230" s="31" t="s">
        <v>1283</v>
      </c>
      <c r="E230" s="31" t="s">
        <v>1330</v>
      </c>
      <c r="F230" s="373" t="s">
        <v>1336</v>
      </c>
      <c r="G230" s="149"/>
      <c r="H230" s="179"/>
      <c r="I230" s="149"/>
      <c r="J230" s="218"/>
      <c r="K230" s="214"/>
      <c r="L230" s="234" t="s">
        <v>101</v>
      </c>
      <c r="M230" s="137"/>
      <c r="N230" s="221" t="s">
        <v>102</v>
      </c>
      <c r="O230" s="136">
        <f t="shared" si="3"/>
        <v>0</v>
      </c>
      <c r="P230" s="179"/>
      <c r="Q230" s="179"/>
      <c r="R230" s="85"/>
      <c r="S230" s="354"/>
    </row>
    <row r="231" spans="1:19" s="130" customFormat="1" ht="17">
      <c r="A231" s="148"/>
      <c r="B231" s="148"/>
      <c r="C231" s="208" t="s">
        <v>26</v>
      </c>
      <c r="D231" s="31" t="s">
        <v>1283</v>
      </c>
      <c r="E231" s="31" t="s">
        <v>1330</v>
      </c>
      <c r="F231" s="373" t="s">
        <v>1337</v>
      </c>
      <c r="G231" s="149"/>
      <c r="H231" s="179"/>
      <c r="I231" s="149"/>
      <c r="J231" s="218"/>
      <c r="K231" s="214"/>
      <c r="L231" s="234" t="s">
        <v>101</v>
      </c>
      <c r="M231" s="137"/>
      <c r="N231" s="221" t="s">
        <v>102</v>
      </c>
      <c r="O231" s="136">
        <f t="shared" si="3"/>
        <v>0</v>
      </c>
      <c r="P231" s="179"/>
      <c r="Q231" s="179"/>
      <c r="R231" s="85"/>
      <c r="S231" s="354"/>
    </row>
    <row r="232" spans="1:19" s="130" customFormat="1" ht="17">
      <c r="A232" s="148"/>
      <c r="B232" s="148"/>
      <c r="C232" s="208" t="s">
        <v>26</v>
      </c>
      <c r="D232" s="31" t="s">
        <v>1338</v>
      </c>
      <c r="E232" s="379" t="s">
        <v>1339</v>
      </c>
      <c r="F232" s="235"/>
      <c r="G232" s="235" t="s">
        <v>1340</v>
      </c>
      <c r="H232" s="179"/>
      <c r="I232" s="149"/>
      <c r="J232" s="218"/>
      <c r="K232" s="214"/>
      <c r="L232" s="221" t="s">
        <v>1341</v>
      </c>
      <c r="M232" s="239"/>
      <c r="N232" s="239"/>
      <c r="O232" s="136">
        <f t="shared" si="3"/>
        <v>0</v>
      </c>
      <c r="P232" s="179"/>
      <c r="Q232" s="179"/>
      <c r="R232" s="85"/>
      <c r="S232" s="354"/>
    </row>
    <row r="233" spans="1:19" s="130" customFormat="1" ht="17">
      <c r="A233" s="148"/>
      <c r="B233" s="148"/>
      <c r="C233" s="208" t="s">
        <v>26</v>
      </c>
      <c r="D233" s="31" t="s">
        <v>1338</v>
      </c>
      <c r="E233" s="373" t="s">
        <v>1342</v>
      </c>
      <c r="F233" s="235"/>
      <c r="G233" s="235" t="s">
        <v>1343</v>
      </c>
      <c r="H233" s="179"/>
      <c r="I233" s="149"/>
      <c r="J233" s="218"/>
      <c r="K233" s="214"/>
      <c r="L233" s="221" t="s">
        <v>1341</v>
      </c>
      <c r="M233" s="239"/>
      <c r="N233" s="239"/>
      <c r="O233" s="136">
        <f t="shared" si="3"/>
        <v>0</v>
      </c>
      <c r="P233" s="179"/>
      <c r="Q233" s="179"/>
      <c r="R233" s="85"/>
      <c r="S233" s="354"/>
    </row>
    <row r="234" spans="1:19" s="130" customFormat="1" ht="17">
      <c r="A234" s="148"/>
      <c r="B234" s="148"/>
      <c r="C234" s="208" t="s">
        <v>26</v>
      </c>
      <c r="D234" s="31" t="s">
        <v>1338</v>
      </c>
      <c r="E234" s="373" t="s">
        <v>1344</v>
      </c>
      <c r="F234" s="149"/>
      <c r="G234" s="149"/>
      <c r="H234" s="149"/>
      <c r="I234" s="149"/>
      <c r="J234" s="219"/>
      <c r="K234" s="220"/>
      <c r="L234" s="221" t="s">
        <v>1345</v>
      </c>
      <c r="M234" s="240"/>
      <c r="N234" s="239"/>
      <c r="O234" s="136">
        <f t="shared" si="3"/>
        <v>0</v>
      </c>
      <c r="P234" s="149"/>
      <c r="Q234" s="149"/>
      <c r="R234" s="63" t="str">
        <f>_xlfn.XLOOKUP(C234&amp;D234&amp;E234&amp;F234,[1]报价模版!$X:$X,[1]报价模版!$Y:$Y,"",0)</f>
        <v/>
      </c>
    </row>
    <row r="235" spans="1:19" s="130" customFormat="1" ht="17">
      <c r="A235" s="148"/>
      <c r="B235" s="148"/>
      <c r="C235" s="208" t="s">
        <v>26</v>
      </c>
      <c r="D235" s="31" t="s">
        <v>1338</v>
      </c>
      <c r="E235" s="373" t="s">
        <v>1346</v>
      </c>
      <c r="F235" s="149"/>
      <c r="G235" s="149" t="s">
        <v>1347</v>
      </c>
      <c r="H235" s="149"/>
      <c r="I235" s="149"/>
      <c r="J235" s="219"/>
      <c r="K235" s="220"/>
      <c r="L235" s="221" t="s">
        <v>1345</v>
      </c>
      <c r="M235" s="240"/>
      <c r="N235" s="239"/>
      <c r="O235" s="136">
        <f t="shared" si="3"/>
        <v>0</v>
      </c>
      <c r="P235" s="149"/>
      <c r="Q235" s="149"/>
      <c r="R235" s="63" t="str">
        <f>_xlfn.XLOOKUP(C235&amp;D235&amp;E235&amp;F235,[1]报价模版!$X:$X,[1]报价模版!$Y:$Y,"",0)</f>
        <v/>
      </c>
    </row>
    <row r="236" spans="1:19" s="130" customFormat="1" ht="17">
      <c r="A236" s="148"/>
      <c r="B236" s="148"/>
      <c r="C236" s="208" t="s">
        <v>26</v>
      </c>
      <c r="D236" s="31" t="s">
        <v>1338</v>
      </c>
      <c r="E236" s="373" t="s">
        <v>1348</v>
      </c>
      <c r="F236" s="149"/>
      <c r="G236" s="149" t="s">
        <v>1332</v>
      </c>
      <c r="H236" s="179"/>
      <c r="I236" s="149"/>
      <c r="J236" s="218"/>
      <c r="K236" s="214"/>
      <c r="L236" s="221" t="s">
        <v>1345</v>
      </c>
      <c r="M236" s="239"/>
      <c r="N236" s="239"/>
      <c r="O236" s="136">
        <f t="shared" si="3"/>
        <v>0</v>
      </c>
      <c r="P236" s="179"/>
      <c r="Q236" s="179"/>
      <c r="R236" s="85"/>
      <c r="S236" s="354"/>
    </row>
    <row r="237" spans="1:19" s="130" customFormat="1">
      <c r="A237" s="148"/>
      <c r="B237" s="148"/>
      <c r="C237" s="208"/>
      <c r="D237" s="31"/>
      <c r="E237" s="373"/>
      <c r="F237" s="149"/>
      <c r="G237" s="149"/>
      <c r="H237" s="149"/>
      <c r="I237" s="149"/>
      <c r="J237" s="219"/>
      <c r="K237" s="216"/>
      <c r="L237" s="221"/>
      <c r="M237" s="217"/>
      <c r="N237" s="156"/>
      <c r="O237" s="222"/>
      <c r="P237" s="179"/>
      <c r="Q237" s="179"/>
      <c r="R237" s="149"/>
    </row>
    <row r="238" spans="1:19" s="130" customFormat="1">
      <c r="A238" s="148"/>
      <c r="B238" s="148"/>
      <c r="C238" s="208"/>
      <c r="D238" s="31"/>
      <c r="E238" s="373"/>
      <c r="F238" s="149"/>
      <c r="G238" s="149"/>
      <c r="H238" s="149"/>
      <c r="I238" s="149"/>
      <c r="J238" s="219"/>
      <c r="K238" s="216"/>
      <c r="L238" s="221"/>
      <c r="M238" s="217"/>
      <c r="N238" s="156"/>
      <c r="O238" s="222"/>
      <c r="P238" s="179"/>
      <c r="Q238" s="179"/>
      <c r="R238" s="149"/>
    </row>
    <row r="239" spans="1:19" s="130" customFormat="1">
      <c r="A239" s="148"/>
      <c r="B239" s="148"/>
      <c r="C239" s="208"/>
      <c r="D239" s="31"/>
      <c r="E239" s="373"/>
      <c r="F239" s="149"/>
      <c r="G239" s="149"/>
      <c r="H239" s="149"/>
      <c r="I239" s="149"/>
      <c r="J239" s="219"/>
      <c r="K239" s="216"/>
      <c r="L239" s="221"/>
      <c r="M239" s="217"/>
      <c r="N239" s="156"/>
      <c r="O239" s="222"/>
      <c r="P239" s="179"/>
      <c r="Q239" s="179"/>
      <c r="R239" s="149"/>
    </row>
    <row r="240" spans="1:19">
      <c r="A240" s="156"/>
      <c r="B240" s="156"/>
      <c r="C240" s="237"/>
      <c r="D240" s="87"/>
      <c r="E240" s="88"/>
      <c r="F240" s="88"/>
      <c r="G240" s="88"/>
      <c r="H240" s="238"/>
      <c r="I240" s="238"/>
      <c r="J240" s="157"/>
      <c r="K240" s="216"/>
      <c r="L240" s="221"/>
      <c r="M240" s="217"/>
      <c r="N240" s="221"/>
      <c r="O240" s="222"/>
      <c r="P240" s="179"/>
      <c r="Q240" s="179"/>
      <c r="R240" s="88"/>
    </row>
    <row r="241" spans="1:18">
      <c r="A241" s="156"/>
      <c r="B241" s="156"/>
      <c r="C241" s="237"/>
      <c r="D241" s="87"/>
      <c r="E241" s="88"/>
      <c r="F241" s="88"/>
      <c r="G241" s="88"/>
      <c r="H241" s="238"/>
      <c r="I241" s="238"/>
      <c r="J241" s="157"/>
      <c r="K241" s="216"/>
      <c r="L241" s="221"/>
      <c r="M241" s="217"/>
      <c r="N241" s="221"/>
      <c r="O241" s="222"/>
      <c r="P241" s="179"/>
      <c r="Q241" s="179"/>
      <c r="R241" s="88"/>
    </row>
    <row r="242" spans="1:18">
      <c r="A242" s="156"/>
      <c r="B242" s="156"/>
      <c r="C242" s="237"/>
      <c r="D242" s="87"/>
      <c r="E242" s="88"/>
      <c r="F242" s="88"/>
      <c r="G242" s="88"/>
      <c r="H242" s="238"/>
      <c r="I242" s="238"/>
      <c r="J242" s="157"/>
      <c r="K242" s="216"/>
      <c r="L242" s="221"/>
      <c r="M242" s="217"/>
      <c r="N242" s="221"/>
      <c r="O242" s="222"/>
      <c r="P242" s="179"/>
      <c r="Q242" s="179"/>
      <c r="R242" s="88"/>
    </row>
    <row r="243" spans="1:18">
      <c r="A243" s="156"/>
      <c r="B243" s="156"/>
      <c r="C243" s="237"/>
      <c r="D243" s="87"/>
      <c r="E243" s="88"/>
      <c r="F243" s="88"/>
      <c r="G243" s="88"/>
      <c r="H243" s="238"/>
      <c r="I243" s="238"/>
      <c r="J243" s="157"/>
      <c r="K243" s="216"/>
      <c r="L243" s="221"/>
      <c r="M243" s="217"/>
      <c r="N243" s="221"/>
      <c r="O243" s="222"/>
      <c r="P243" s="179"/>
      <c r="Q243" s="179"/>
      <c r="R243" s="88"/>
    </row>
    <row r="244" spans="1:18">
      <c r="A244" s="156"/>
      <c r="B244" s="156"/>
      <c r="C244" s="237"/>
      <c r="D244" s="87"/>
      <c r="E244" s="88"/>
      <c r="F244" s="88"/>
      <c r="G244" s="88"/>
      <c r="H244" s="238"/>
      <c r="I244" s="238"/>
      <c r="J244" s="157"/>
      <c r="K244" s="216"/>
      <c r="L244" s="221"/>
      <c r="M244" s="217"/>
      <c r="N244" s="221"/>
      <c r="O244" s="222"/>
      <c r="P244" s="179"/>
      <c r="Q244" s="179"/>
      <c r="R244" s="88"/>
    </row>
    <row r="245" spans="1:18">
      <c r="A245" s="156"/>
      <c r="B245" s="156"/>
      <c r="C245" s="237"/>
      <c r="D245" s="87"/>
      <c r="E245" s="88"/>
      <c r="F245" s="88"/>
      <c r="G245" s="88"/>
      <c r="H245" s="238"/>
      <c r="I245" s="238"/>
      <c r="J245" s="157"/>
      <c r="K245" s="216"/>
      <c r="L245" s="221"/>
      <c r="M245" s="217"/>
      <c r="N245" s="221"/>
      <c r="O245" s="222"/>
      <c r="P245" s="179"/>
      <c r="Q245" s="179"/>
      <c r="R245" s="88"/>
    </row>
    <row r="246" spans="1:18">
      <c r="A246" s="156"/>
      <c r="B246" s="156"/>
      <c r="C246" s="237"/>
      <c r="D246" s="87"/>
      <c r="E246" s="88"/>
      <c r="F246" s="88"/>
      <c r="G246" s="88"/>
      <c r="H246" s="238"/>
      <c r="I246" s="238"/>
      <c r="J246" s="157"/>
      <c r="K246" s="216"/>
      <c r="L246" s="221"/>
      <c r="M246" s="217"/>
      <c r="N246" s="221"/>
      <c r="O246" s="222"/>
      <c r="P246" s="179"/>
      <c r="Q246" s="179"/>
      <c r="R246" s="88"/>
    </row>
    <row r="247" spans="1:18">
      <c r="A247" s="156"/>
      <c r="B247" s="156"/>
      <c r="C247" s="237"/>
      <c r="D247" s="87"/>
      <c r="E247" s="88"/>
      <c r="F247" s="88"/>
      <c r="G247" s="88"/>
      <c r="H247" s="238"/>
      <c r="I247" s="238"/>
      <c r="J247" s="157"/>
      <c r="K247" s="216"/>
      <c r="L247" s="221"/>
      <c r="M247" s="217"/>
      <c r="N247" s="221"/>
      <c r="O247" s="222"/>
      <c r="P247" s="179"/>
      <c r="Q247" s="179"/>
      <c r="R247" s="88"/>
    </row>
    <row r="248" spans="1:18">
      <c r="A248" s="156"/>
      <c r="B248" s="156"/>
      <c r="C248" s="237"/>
      <c r="D248" s="87"/>
      <c r="E248" s="88"/>
      <c r="F248" s="88"/>
      <c r="G248" s="88"/>
      <c r="H248" s="238"/>
      <c r="I248" s="238"/>
      <c r="J248" s="157"/>
      <c r="K248" s="216"/>
      <c r="L248" s="221"/>
      <c r="M248" s="217"/>
      <c r="N248" s="221"/>
      <c r="O248" s="222"/>
      <c r="P248" s="179"/>
      <c r="Q248" s="179"/>
      <c r="R248" s="88"/>
    </row>
    <row r="249" spans="1:18">
      <c r="A249" s="156"/>
      <c r="B249" s="156"/>
      <c r="C249" s="237"/>
      <c r="D249" s="87"/>
      <c r="E249" s="87"/>
      <c r="F249" s="237"/>
      <c r="G249" s="88"/>
      <c r="H249" s="88"/>
      <c r="I249" s="88"/>
      <c r="J249" s="241"/>
      <c r="K249" s="216"/>
      <c r="L249" s="221"/>
      <c r="M249" s="217"/>
      <c r="N249" s="221"/>
      <c r="O249" s="222"/>
      <c r="P249" s="179"/>
      <c r="Q249" s="179"/>
      <c r="R249" s="88"/>
    </row>
    <row r="250" spans="1:18">
      <c r="A250" s="156"/>
      <c r="B250" s="156"/>
      <c r="C250" s="237"/>
      <c r="D250" s="87"/>
      <c r="E250" s="87"/>
      <c r="F250" s="237"/>
      <c r="G250" s="88"/>
      <c r="H250" s="88"/>
      <c r="I250" s="88"/>
      <c r="J250" s="241"/>
      <c r="K250" s="216"/>
      <c r="L250" s="221"/>
      <c r="M250" s="217"/>
      <c r="N250" s="221"/>
      <c r="O250" s="222"/>
      <c r="P250" s="179"/>
      <c r="Q250" s="179"/>
      <c r="R250" s="88"/>
    </row>
  </sheetData>
  <sheetProtection algorithmName="SHA-512" hashValue="nFx+s6FhXMrZCCqAvd2YQMuWMcWEI0PWJhCN/KFPtBck7yOxltbx9r+FekMElB4QASCXxAjgmeGm23+C53VPIg==" saltValue="rX/exwhEXORCv3GheIodFg==" spinCount="100000" sheet="1" formatCells="0" formatColumns="0" formatRows="0" insertRows="0" deleteRows="0" sort="0" autoFilter="0" pivotTables="0"/>
  <autoFilter ref="A3:R250" xr:uid="{00000000-0009-0000-0000-000004000000}"/>
  <mergeCells count="2">
    <mergeCell ref="A1:R1"/>
    <mergeCell ref="A2:R2"/>
  </mergeCells>
  <phoneticPr fontId="29" type="noConversion"/>
  <conditionalFormatting sqref="D61">
    <cfRule type="expression" dxfId="7" priority="11">
      <formula>OR(LEN($A61)=1,LEN($A61)=2)</formula>
    </cfRule>
  </conditionalFormatting>
  <conditionalFormatting sqref="D85:D86">
    <cfRule type="expression" dxfId="6" priority="13">
      <formula>OR(LEN($A85)=1,LEN($A85)=2)</formula>
    </cfRule>
  </conditionalFormatting>
  <conditionalFormatting sqref="D95">
    <cfRule type="expression" dxfId="5" priority="15">
      <formula>OR(LEN($A95)=1,LEN($A95)=2)</formula>
    </cfRule>
  </conditionalFormatting>
  <conditionalFormatting sqref="D127:D136">
    <cfRule type="expression" dxfId="4" priority="4">
      <formula>OR(LEN($A127)=1,LEN($A127)=2)</formula>
    </cfRule>
  </conditionalFormatting>
  <conditionalFormatting sqref="D162:D165">
    <cfRule type="expression" dxfId="3" priority="9">
      <formula>OR(LEN($A162)=1,LEN($A162)=2)</formula>
    </cfRule>
  </conditionalFormatting>
  <conditionalFormatting sqref="E4:E35 D36:E44 D45 F45 D46:E47 D64:E72 D73 D74:E74 D75 D76:F77 D78:E80 D81:D83 D88 D90:E90 D91 D98:D110 D111:F112 H112 E113 D118:D120 D124:D125 D170:E176">
    <cfRule type="expression" dxfId="2" priority="17">
      <formula>OR(LEN($A4)=1,LEN($A4)=2)</formula>
    </cfRule>
  </conditionalFormatting>
  <conditionalFormatting sqref="E121:E123 E150:E154">
    <cfRule type="expression" dxfId="1" priority="7">
      <formula>OR(LEN($A121)=1,LEN($A121)=2)</formula>
    </cfRule>
  </conditionalFormatting>
  <conditionalFormatting sqref="E177:E178">
    <cfRule type="expression" dxfId="0" priority="2">
      <formula>OR(LEN($A177)=1,LEN($A177)=2)</formula>
    </cfRule>
  </conditionalFormatting>
  <dataValidations count="2">
    <dataValidation type="list" allowBlank="1" showInputMessage="1" showErrorMessage="1" sqref="H87 H4:H84 H90:H91 H99:H199 H200:H236 H237:H250" xr:uid="{00000000-0002-0000-0400-000000000000}">
      <formula1>"购买,租赁"</formula1>
    </dataValidation>
    <dataValidation type="list" allowBlank="1" showInputMessage="1" showErrorMessage="1" sqref="P237:Q250 P4:Q236" xr:uid="{00000000-0002-0000-0400-000001000000}">
      <formula1>"是,否"</formula1>
    </dataValidation>
  </dataValidations>
  <pageMargins left="0.7" right="0.7" top="0.75" bottom="0.75" header="0.3" footer="0.3"/>
  <pageSetup paperSize="9" scale="40" fitToHeight="1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T189"/>
  <sheetViews>
    <sheetView showGridLines="0" topLeftCell="F1" zoomScale="92" zoomScaleNormal="57" workbookViewId="0">
      <pane ySplit="3" topLeftCell="A119" activePane="bottomLeft" state="frozen"/>
      <selection pane="bottomLeft" activeCell="C13" sqref="C13"/>
    </sheetView>
  </sheetViews>
  <sheetFormatPr baseColWidth="10" defaultColWidth="8.83203125" defaultRowHeight="16"/>
  <cols>
    <col min="1" max="2" width="10.6640625" style="4" customWidth="1"/>
    <col min="3" max="3" width="16.6640625" style="5" customWidth="1"/>
    <col min="4" max="5" width="16.6640625" style="6" customWidth="1"/>
    <col min="6" max="6" width="36.6640625" style="5" customWidth="1"/>
    <col min="7" max="7" width="19.1640625" style="7" customWidth="1"/>
    <col min="8" max="8" width="17.6640625" style="7" customWidth="1"/>
    <col min="9" max="9" width="20" style="8" customWidth="1"/>
    <col min="10" max="10" width="19.5" style="67" customWidth="1"/>
    <col min="11" max="11" width="8.6640625" style="67" customWidth="1"/>
    <col min="12" max="12" width="8.6640625" style="7" customWidth="1"/>
    <col min="13" max="13" width="9.83203125" style="11" customWidth="1"/>
    <col min="14" max="14" width="8.83203125" style="7" customWidth="1"/>
    <col min="15" max="15" width="15.33203125" style="177" customWidth="1"/>
    <col min="16" max="17" width="11.1640625" style="7" customWidth="1"/>
    <col min="18" max="18" width="32.83203125" style="7" customWidth="1"/>
    <col min="19" max="19" width="8.83203125" style="7"/>
    <col min="20" max="20" width="14.1640625" style="7" customWidth="1"/>
    <col min="21" max="16384" width="8.83203125" style="7"/>
  </cols>
  <sheetData>
    <row r="1" spans="1:20" s="1" customFormat="1">
      <c r="A1" s="13" t="s">
        <v>58</v>
      </c>
      <c r="B1" s="14"/>
      <c r="C1" s="14"/>
      <c r="F1" s="13"/>
      <c r="I1" s="181"/>
      <c r="J1" s="72"/>
      <c r="K1" s="72"/>
      <c r="M1" s="36"/>
      <c r="O1" s="182"/>
    </row>
    <row r="2" spans="1:20" s="1" customFormat="1" ht="60" customHeight="1">
      <c r="A2" s="483" t="s">
        <v>1033</v>
      </c>
      <c r="B2" s="483"/>
      <c r="C2" s="483"/>
      <c r="D2" s="483"/>
      <c r="E2" s="483"/>
      <c r="F2" s="483"/>
      <c r="G2" s="483"/>
      <c r="H2" s="483"/>
      <c r="I2" s="483"/>
      <c r="J2" s="484"/>
      <c r="K2" s="484"/>
      <c r="L2" s="483"/>
      <c r="M2" s="483"/>
      <c r="N2" s="483"/>
      <c r="O2" s="182"/>
      <c r="P2" s="481" t="s">
        <v>60</v>
      </c>
      <c r="Q2" s="481"/>
    </row>
    <row r="3" spans="1:20" s="2" customFormat="1" ht="30" customHeight="1">
      <c r="A3" s="69" t="s">
        <v>61</v>
      </c>
      <c r="B3" s="69" t="s">
        <v>62</v>
      </c>
      <c r="C3" s="69" t="s">
        <v>18</v>
      </c>
      <c r="D3" s="69" t="s">
        <v>63</v>
      </c>
      <c r="E3" s="69" t="s">
        <v>64</v>
      </c>
      <c r="F3" s="69" t="s">
        <v>65</v>
      </c>
      <c r="G3" s="16" t="s">
        <v>66</v>
      </c>
      <c r="H3" s="16" t="s">
        <v>67</v>
      </c>
      <c r="I3" s="16" t="s">
        <v>68</v>
      </c>
      <c r="J3" s="74" t="s">
        <v>69</v>
      </c>
      <c r="K3" s="132" t="s">
        <v>70</v>
      </c>
      <c r="L3" s="41" t="s">
        <v>71</v>
      </c>
      <c r="M3" s="40" t="s">
        <v>72</v>
      </c>
      <c r="N3" s="41" t="s">
        <v>73</v>
      </c>
      <c r="O3" s="77" t="s">
        <v>74</v>
      </c>
      <c r="P3" s="16" t="s">
        <v>75</v>
      </c>
      <c r="Q3" s="16" t="s">
        <v>76</v>
      </c>
      <c r="R3" s="69" t="s">
        <v>20</v>
      </c>
    </row>
    <row r="4" spans="1:20" ht="14.5" customHeight="1">
      <c r="A4" s="18"/>
      <c r="B4" s="18"/>
      <c r="C4" s="19" t="s">
        <v>27</v>
      </c>
      <c r="D4" s="20" t="s">
        <v>1349</v>
      </c>
      <c r="E4" s="21" t="s">
        <v>1350</v>
      </c>
      <c r="F4" s="22" t="s">
        <v>1351</v>
      </c>
      <c r="G4" s="21"/>
      <c r="H4" s="23"/>
      <c r="I4" s="43"/>
      <c r="J4" s="44"/>
      <c r="K4" s="45"/>
      <c r="L4" s="57" t="s">
        <v>80</v>
      </c>
      <c r="M4" s="183"/>
      <c r="N4" s="184"/>
      <c r="O4" s="136">
        <f t="shared" ref="O4:O67" si="0">IF(M4=0,K4*J4,M4*K4*J4)</f>
        <v>0</v>
      </c>
      <c r="P4" s="23"/>
      <c r="Q4" s="23"/>
      <c r="R4" s="63" t="str">
        <f>_xlfn.XLOOKUP(C4&amp;D4&amp;E4&amp;F4,[1]报价模版!$X:$X,[1]报价模版!$Y:$Y,"",0)</f>
        <v/>
      </c>
    </row>
    <row r="5" spans="1:20" ht="14.5" customHeight="1">
      <c r="A5" s="18"/>
      <c r="B5" s="18"/>
      <c r="C5" s="19" t="s">
        <v>27</v>
      </c>
      <c r="D5" s="20" t="s">
        <v>1349</v>
      </c>
      <c r="E5" s="21" t="s">
        <v>1350</v>
      </c>
      <c r="F5" s="22" t="s">
        <v>1352</v>
      </c>
      <c r="G5" s="21"/>
      <c r="H5" s="23"/>
      <c r="I5" s="43"/>
      <c r="J5" s="44"/>
      <c r="K5" s="45"/>
      <c r="L5" s="57" t="s">
        <v>80</v>
      </c>
      <c r="M5" s="183"/>
      <c r="N5" s="184"/>
      <c r="O5" s="136">
        <f t="shared" si="0"/>
        <v>0</v>
      </c>
      <c r="P5" s="23"/>
      <c r="Q5" s="23"/>
      <c r="R5" s="63" t="str">
        <f>_xlfn.XLOOKUP(C5&amp;D5&amp;E5&amp;F5,[1]报价模版!$X:$X,[1]报价模版!$Y:$Y,"",0)</f>
        <v/>
      </c>
    </row>
    <row r="6" spans="1:20" ht="17">
      <c r="A6" s="18"/>
      <c r="B6" s="18"/>
      <c r="C6" s="19" t="s">
        <v>27</v>
      </c>
      <c r="D6" s="20" t="s">
        <v>1349</v>
      </c>
      <c r="E6" s="21" t="s">
        <v>1353</v>
      </c>
      <c r="F6" s="22" t="s">
        <v>1354</v>
      </c>
      <c r="G6" s="21"/>
      <c r="H6" s="23"/>
      <c r="I6" s="185"/>
      <c r="J6" s="78"/>
      <c r="K6" s="186"/>
      <c r="L6" s="57" t="s">
        <v>80</v>
      </c>
      <c r="M6" s="183"/>
      <c r="N6" s="184"/>
      <c r="O6" s="136">
        <f t="shared" si="0"/>
        <v>0</v>
      </c>
      <c r="P6" s="23"/>
      <c r="Q6" s="23"/>
      <c r="R6" s="85"/>
    </row>
    <row r="7" spans="1:20" ht="17">
      <c r="A7" s="18"/>
      <c r="B7" s="18"/>
      <c r="C7" s="19" t="s">
        <v>27</v>
      </c>
      <c r="D7" s="20" t="s">
        <v>1349</v>
      </c>
      <c r="E7" s="21" t="s">
        <v>1353</v>
      </c>
      <c r="F7" s="22" t="s">
        <v>1355</v>
      </c>
      <c r="G7" s="21"/>
      <c r="H7" s="23"/>
      <c r="I7" s="185"/>
      <c r="J7" s="78"/>
      <c r="K7" s="186"/>
      <c r="L7" s="57" t="s">
        <v>80</v>
      </c>
      <c r="M7" s="183"/>
      <c r="N7" s="184"/>
      <c r="O7" s="136">
        <f t="shared" si="0"/>
        <v>0</v>
      </c>
      <c r="P7" s="23"/>
      <c r="Q7" s="23"/>
      <c r="R7" s="85"/>
    </row>
    <row r="8" spans="1:20" ht="17">
      <c r="A8" s="18"/>
      <c r="B8" s="18"/>
      <c r="C8" s="19" t="s">
        <v>27</v>
      </c>
      <c r="D8" s="20" t="s">
        <v>1349</v>
      </c>
      <c r="E8" s="21" t="s">
        <v>1353</v>
      </c>
      <c r="F8" s="22" t="s">
        <v>1356</v>
      </c>
      <c r="G8" s="21"/>
      <c r="H8" s="23"/>
      <c r="I8" s="185"/>
      <c r="J8" s="78"/>
      <c r="K8" s="186"/>
      <c r="L8" s="57" t="s">
        <v>80</v>
      </c>
      <c r="M8" s="183"/>
      <c r="N8" s="184"/>
      <c r="O8" s="136">
        <f t="shared" si="0"/>
        <v>0</v>
      </c>
      <c r="P8" s="23"/>
      <c r="Q8" s="23"/>
      <c r="R8" s="85"/>
    </row>
    <row r="9" spans="1:20" ht="14.5" customHeight="1">
      <c r="A9" s="18"/>
      <c r="B9" s="18"/>
      <c r="C9" s="19" t="s">
        <v>27</v>
      </c>
      <c r="D9" s="20" t="s">
        <v>1349</v>
      </c>
      <c r="E9" s="21" t="s">
        <v>1353</v>
      </c>
      <c r="F9" s="33" t="s">
        <v>1357</v>
      </c>
      <c r="G9" s="21"/>
      <c r="H9" s="23"/>
      <c r="I9" s="185"/>
      <c r="J9" s="78"/>
      <c r="K9" s="186"/>
      <c r="L9" s="57" t="s">
        <v>1358</v>
      </c>
      <c r="M9" s="183"/>
      <c r="N9" s="184"/>
      <c r="O9" s="136">
        <f t="shared" si="0"/>
        <v>0</v>
      </c>
      <c r="P9" s="23"/>
      <c r="Q9" s="23"/>
      <c r="R9" s="85"/>
    </row>
    <row r="10" spans="1:20" ht="14.5" customHeight="1">
      <c r="A10" s="18"/>
      <c r="B10" s="18"/>
      <c r="C10" s="19" t="s">
        <v>27</v>
      </c>
      <c r="D10" s="20" t="s">
        <v>1349</v>
      </c>
      <c r="E10" s="21" t="s">
        <v>1353</v>
      </c>
      <c r="F10" s="33" t="s">
        <v>1359</v>
      </c>
      <c r="G10" s="21"/>
      <c r="H10" s="23"/>
      <c r="I10" s="185"/>
      <c r="J10" s="78"/>
      <c r="K10" s="186"/>
      <c r="L10" s="57" t="s">
        <v>1358</v>
      </c>
      <c r="M10" s="183"/>
      <c r="N10" s="184"/>
      <c r="O10" s="136">
        <f t="shared" si="0"/>
        <v>0</v>
      </c>
      <c r="P10" s="23"/>
      <c r="Q10" s="23"/>
      <c r="R10" s="85"/>
    </row>
    <row r="11" spans="1:20" ht="14.5" customHeight="1">
      <c r="A11" s="18"/>
      <c r="B11" s="18"/>
      <c r="C11" s="19" t="s">
        <v>27</v>
      </c>
      <c r="D11" s="20" t="s">
        <v>1349</v>
      </c>
      <c r="E11" s="21" t="s">
        <v>1353</v>
      </c>
      <c r="F11" s="33" t="s">
        <v>1360</v>
      </c>
      <c r="G11" s="21"/>
      <c r="H11" s="23"/>
      <c r="I11" s="185"/>
      <c r="J11" s="78"/>
      <c r="K11" s="186"/>
      <c r="L11" s="57" t="s">
        <v>1341</v>
      </c>
      <c r="M11" s="183"/>
      <c r="N11" s="184"/>
      <c r="O11" s="136">
        <f t="shared" si="0"/>
        <v>0</v>
      </c>
      <c r="P11" s="23"/>
      <c r="Q11" s="23"/>
      <c r="R11" s="85"/>
    </row>
    <row r="12" spans="1:20" s="3" customFormat="1" ht="14.5" customHeight="1">
      <c r="A12" s="24"/>
      <c r="B12" s="24"/>
      <c r="C12" s="360" t="s">
        <v>27</v>
      </c>
      <c r="D12" s="361" t="s">
        <v>1349</v>
      </c>
      <c r="E12" s="22" t="s">
        <v>1361</v>
      </c>
      <c r="F12" s="361" t="s">
        <v>1362</v>
      </c>
      <c r="G12" s="27"/>
      <c r="H12" s="23"/>
      <c r="I12" s="187"/>
      <c r="J12" s="101"/>
      <c r="K12" s="186"/>
      <c r="L12" s="188" t="s">
        <v>80</v>
      </c>
      <c r="M12" s="189"/>
      <c r="N12" s="190"/>
      <c r="O12" s="136">
        <f t="shared" si="0"/>
        <v>0</v>
      </c>
      <c r="P12" s="23"/>
      <c r="Q12" s="23"/>
      <c r="R12" s="85"/>
      <c r="T12" s="7"/>
    </row>
    <row r="13" spans="1:20" s="3" customFormat="1" ht="14.5" customHeight="1">
      <c r="A13" s="24"/>
      <c r="B13" s="24"/>
      <c r="C13" s="360" t="s">
        <v>27</v>
      </c>
      <c r="D13" s="361" t="s">
        <v>1349</v>
      </c>
      <c r="E13" s="22" t="s">
        <v>1361</v>
      </c>
      <c r="F13" s="361" t="s">
        <v>1363</v>
      </c>
      <c r="G13" s="27"/>
      <c r="H13" s="23"/>
      <c r="I13" s="187"/>
      <c r="J13" s="101"/>
      <c r="K13" s="186"/>
      <c r="L13" s="188" t="s">
        <v>80</v>
      </c>
      <c r="M13" s="189"/>
      <c r="N13" s="190"/>
      <c r="O13" s="136">
        <f t="shared" si="0"/>
        <v>0</v>
      </c>
      <c r="P13" s="23"/>
      <c r="Q13" s="23"/>
      <c r="R13" s="85"/>
      <c r="T13" s="7"/>
    </row>
    <row r="14" spans="1:20" s="3" customFormat="1" ht="14.5" customHeight="1">
      <c r="A14" s="24"/>
      <c r="B14" s="24"/>
      <c r="C14" s="360" t="s">
        <v>27</v>
      </c>
      <c r="D14" s="361" t="s">
        <v>1349</v>
      </c>
      <c r="E14" s="22" t="s">
        <v>1361</v>
      </c>
      <c r="F14" s="361" t="s">
        <v>1364</v>
      </c>
      <c r="G14" s="27"/>
      <c r="H14" s="23"/>
      <c r="I14" s="187"/>
      <c r="J14" s="101"/>
      <c r="K14" s="186"/>
      <c r="L14" s="188" t="s">
        <v>80</v>
      </c>
      <c r="M14" s="189"/>
      <c r="N14" s="190"/>
      <c r="O14" s="136">
        <f t="shared" si="0"/>
        <v>0</v>
      </c>
      <c r="P14" s="23"/>
      <c r="Q14" s="23"/>
      <c r="R14" s="85"/>
      <c r="T14" s="7"/>
    </row>
    <row r="15" spans="1:20" s="3" customFormat="1" ht="14.5" customHeight="1">
      <c r="A15" s="24"/>
      <c r="B15" s="24"/>
      <c r="C15" s="360" t="s">
        <v>27</v>
      </c>
      <c r="D15" s="361" t="s">
        <v>1349</v>
      </c>
      <c r="E15" s="22" t="s">
        <v>1361</v>
      </c>
      <c r="F15" s="361" t="s">
        <v>1365</v>
      </c>
      <c r="G15" s="27"/>
      <c r="H15" s="23"/>
      <c r="I15" s="187"/>
      <c r="J15" s="101"/>
      <c r="K15" s="186"/>
      <c r="L15" s="188" t="s">
        <v>80</v>
      </c>
      <c r="M15" s="189"/>
      <c r="N15" s="190"/>
      <c r="O15" s="136">
        <f t="shared" si="0"/>
        <v>0</v>
      </c>
      <c r="P15" s="23"/>
      <c r="Q15" s="23"/>
      <c r="R15" s="85"/>
      <c r="T15" s="7"/>
    </row>
    <row r="16" spans="1:20" s="3" customFormat="1" ht="14.5" customHeight="1">
      <c r="A16" s="24"/>
      <c r="B16" s="24"/>
      <c r="C16" s="360" t="s">
        <v>27</v>
      </c>
      <c r="D16" s="361" t="s">
        <v>1349</v>
      </c>
      <c r="E16" s="362" t="s">
        <v>1366</v>
      </c>
      <c r="F16" s="22" t="s">
        <v>1367</v>
      </c>
      <c r="G16" s="27"/>
      <c r="H16" s="23"/>
      <c r="I16" s="187"/>
      <c r="J16" s="101"/>
      <c r="K16" s="186"/>
      <c r="L16" s="188" t="s">
        <v>1368</v>
      </c>
      <c r="M16" s="189"/>
      <c r="N16" s="190"/>
      <c r="O16" s="136">
        <f t="shared" si="0"/>
        <v>0</v>
      </c>
      <c r="P16" s="23"/>
      <c r="Q16" s="23"/>
      <c r="R16" s="85"/>
      <c r="T16" s="7"/>
    </row>
    <row r="17" spans="1:20" s="3" customFormat="1" ht="14.5" customHeight="1">
      <c r="A17" s="24"/>
      <c r="B17" s="24"/>
      <c r="C17" s="360" t="s">
        <v>27</v>
      </c>
      <c r="D17" s="361" t="s">
        <v>1349</v>
      </c>
      <c r="E17" s="362" t="s">
        <v>1366</v>
      </c>
      <c r="F17" s="22" t="s">
        <v>1369</v>
      </c>
      <c r="G17" s="27"/>
      <c r="H17" s="23"/>
      <c r="I17" s="187"/>
      <c r="J17" s="101"/>
      <c r="K17" s="186"/>
      <c r="L17" s="188" t="s">
        <v>1368</v>
      </c>
      <c r="M17" s="189"/>
      <c r="N17" s="190"/>
      <c r="O17" s="136">
        <f t="shared" si="0"/>
        <v>0</v>
      </c>
      <c r="P17" s="23"/>
      <c r="Q17" s="23"/>
      <c r="R17" s="85"/>
      <c r="T17" s="7"/>
    </row>
    <row r="18" spans="1:20" s="3" customFormat="1" ht="14.5" customHeight="1">
      <c r="A18" s="24"/>
      <c r="B18" s="24"/>
      <c r="C18" s="360" t="s">
        <v>27</v>
      </c>
      <c r="D18" s="361" t="s">
        <v>1349</v>
      </c>
      <c r="E18" s="362" t="s">
        <v>1370</v>
      </c>
      <c r="F18" s="22" t="s">
        <v>1367</v>
      </c>
      <c r="G18" s="27"/>
      <c r="H18" s="23"/>
      <c r="I18" s="187"/>
      <c r="J18" s="101"/>
      <c r="K18" s="186"/>
      <c r="L18" s="188" t="s">
        <v>1368</v>
      </c>
      <c r="M18" s="189"/>
      <c r="N18" s="190"/>
      <c r="O18" s="136">
        <f t="shared" si="0"/>
        <v>0</v>
      </c>
      <c r="P18" s="23"/>
      <c r="Q18" s="23"/>
      <c r="R18" s="85"/>
      <c r="T18" s="7"/>
    </row>
    <row r="19" spans="1:20" s="3" customFormat="1" ht="14.5" customHeight="1">
      <c r="A19" s="24"/>
      <c r="B19" s="24"/>
      <c r="C19" s="360" t="s">
        <v>27</v>
      </c>
      <c r="D19" s="361" t="s">
        <v>1349</v>
      </c>
      <c r="E19" s="362" t="s">
        <v>1370</v>
      </c>
      <c r="F19" s="22" t="s">
        <v>1369</v>
      </c>
      <c r="G19" s="27"/>
      <c r="H19" s="23"/>
      <c r="I19" s="187"/>
      <c r="J19" s="101"/>
      <c r="K19" s="186"/>
      <c r="L19" s="188" t="s">
        <v>1368</v>
      </c>
      <c r="M19" s="189"/>
      <c r="N19" s="190"/>
      <c r="O19" s="136">
        <f t="shared" si="0"/>
        <v>0</v>
      </c>
      <c r="P19" s="23"/>
      <c r="Q19" s="23"/>
      <c r="R19" s="85"/>
      <c r="T19" s="7"/>
    </row>
    <row r="20" spans="1:20" s="3" customFormat="1" ht="14.5" customHeight="1">
      <c r="A20" s="24"/>
      <c r="B20" s="24"/>
      <c r="C20" s="360" t="s">
        <v>27</v>
      </c>
      <c r="D20" s="361" t="s">
        <v>1349</v>
      </c>
      <c r="E20" s="362" t="s">
        <v>1371</v>
      </c>
      <c r="F20" s="22" t="s">
        <v>1372</v>
      </c>
      <c r="G20" s="27"/>
      <c r="H20" s="91"/>
      <c r="I20" s="98"/>
      <c r="J20" s="84"/>
      <c r="K20" s="191"/>
      <c r="L20" s="188" t="s">
        <v>80</v>
      </c>
      <c r="M20" s="189"/>
      <c r="N20" s="190"/>
      <c r="O20" s="136">
        <f t="shared" si="0"/>
        <v>0</v>
      </c>
      <c r="P20" s="91"/>
      <c r="Q20" s="91"/>
      <c r="R20" s="63" t="str">
        <f>_xlfn.XLOOKUP(C20&amp;D20&amp;E20&amp;F20,[1]报价模版!$X:$X,[1]报价模版!$Y:$Y,"",0)</f>
        <v/>
      </c>
    </row>
    <row r="21" spans="1:20" s="3" customFormat="1" ht="14.5" customHeight="1">
      <c r="A21" s="24"/>
      <c r="B21" s="24"/>
      <c r="C21" s="360" t="s">
        <v>27</v>
      </c>
      <c r="D21" s="361" t="s">
        <v>1349</v>
      </c>
      <c r="E21" s="362" t="s">
        <v>1371</v>
      </c>
      <c r="F21" s="22" t="s">
        <v>1373</v>
      </c>
      <c r="G21" s="27"/>
      <c r="H21" s="23"/>
      <c r="I21" s="187"/>
      <c r="J21" s="101"/>
      <c r="K21" s="186"/>
      <c r="L21" s="188" t="s">
        <v>80</v>
      </c>
      <c r="M21" s="189"/>
      <c r="N21" s="190"/>
      <c r="O21" s="136">
        <f t="shared" si="0"/>
        <v>0</v>
      </c>
      <c r="P21" s="23"/>
      <c r="Q21" s="23"/>
      <c r="R21" s="85"/>
      <c r="T21" s="7"/>
    </row>
    <row r="22" spans="1:20" s="3" customFormat="1" ht="14.5" customHeight="1">
      <c r="A22" s="24"/>
      <c r="B22" s="24"/>
      <c r="C22" s="360" t="s">
        <v>27</v>
      </c>
      <c r="D22" s="361" t="s">
        <v>1349</v>
      </c>
      <c r="E22" s="362" t="s">
        <v>1371</v>
      </c>
      <c r="F22" s="22" t="s">
        <v>1374</v>
      </c>
      <c r="G22" s="27"/>
      <c r="H22" s="91"/>
      <c r="I22" s="98"/>
      <c r="J22" s="84"/>
      <c r="K22" s="191"/>
      <c r="L22" s="188" t="s">
        <v>80</v>
      </c>
      <c r="M22" s="189"/>
      <c r="N22" s="190"/>
      <c r="O22" s="136">
        <f t="shared" si="0"/>
        <v>0</v>
      </c>
      <c r="P22" s="91"/>
      <c r="Q22" s="91"/>
      <c r="R22" s="63" t="str">
        <f>_xlfn.XLOOKUP(C22&amp;D22&amp;E22&amp;F22,[1]报价模版!$X:$X,[1]报价模版!$Y:$Y,"",0)</f>
        <v/>
      </c>
    </row>
    <row r="23" spans="1:20" s="3" customFormat="1" ht="14.5" customHeight="1">
      <c r="A23" s="24"/>
      <c r="B23" s="24"/>
      <c r="C23" s="360" t="s">
        <v>27</v>
      </c>
      <c r="D23" s="361" t="s">
        <v>1349</v>
      </c>
      <c r="E23" s="362" t="s">
        <v>1371</v>
      </c>
      <c r="F23" s="22" t="s">
        <v>1375</v>
      </c>
      <c r="G23" s="27"/>
      <c r="H23" s="91"/>
      <c r="I23" s="98"/>
      <c r="J23" s="84"/>
      <c r="K23" s="191"/>
      <c r="L23" s="188" t="s">
        <v>80</v>
      </c>
      <c r="M23" s="189"/>
      <c r="N23" s="190"/>
      <c r="O23" s="136">
        <f t="shared" si="0"/>
        <v>0</v>
      </c>
      <c r="P23" s="91"/>
      <c r="Q23" s="91"/>
      <c r="R23" s="63" t="str">
        <f>_xlfn.XLOOKUP(C23&amp;D23&amp;E23&amp;F23,[1]报价模版!$X:$X,[1]报价模版!$Y:$Y,"",0)</f>
        <v/>
      </c>
    </row>
    <row r="24" spans="1:20" s="3" customFormat="1" ht="14.5" customHeight="1">
      <c r="A24" s="24"/>
      <c r="B24" s="24"/>
      <c r="C24" s="360" t="s">
        <v>27</v>
      </c>
      <c r="D24" s="361" t="s">
        <v>1349</v>
      </c>
      <c r="E24" s="362" t="s">
        <v>1371</v>
      </c>
      <c r="F24" s="22" t="s">
        <v>1376</v>
      </c>
      <c r="G24" s="27"/>
      <c r="H24" s="91"/>
      <c r="I24" s="98"/>
      <c r="J24" s="84"/>
      <c r="K24" s="191"/>
      <c r="L24" s="188" t="s">
        <v>80</v>
      </c>
      <c r="M24" s="189"/>
      <c r="N24" s="190"/>
      <c r="O24" s="136">
        <f t="shared" si="0"/>
        <v>0</v>
      </c>
      <c r="P24" s="91"/>
      <c r="Q24" s="91"/>
      <c r="R24" s="63" t="str">
        <f>_xlfn.XLOOKUP(C24&amp;D24&amp;E24&amp;F24,[1]报价模版!$X:$X,[1]报价模版!$Y:$Y,"",0)</f>
        <v/>
      </c>
    </row>
    <row r="25" spans="1:20" s="3" customFormat="1" ht="14.5" customHeight="1">
      <c r="A25" s="24"/>
      <c r="B25" s="24"/>
      <c r="C25" s="360" t="s">
        <v>27</v>
      </c>
      <c r="D25" s="361" t="s">
        <v>1349</v>
      </c>
      <c r="E25" s="362" t="s">
        <v>1371</v>
      </c>
      <c r="F25" s="22" t="s">
        <v>1377</v>
      </c>
      <c r="G25" s="27"/>
      <c r="H25" s="91"/>
      <c r="I25" s="98"/>
      <c r="J25" s="84"/>
      <c r="K25" s="191"/>
      <c r="L25" s="188" t="s">
        <v>80</v>
      </c>
      <c r="M25" s="189"/>
      <c r="N25" s="190"/>
      <c r="O25" s="136">
        <f t="shared" si="0"/>
        <v>0</v>
      </c>
      <c r="P25" s="91"/>
      <c r="Q25" s="91"/>
      <c r="R25" s="63" t="str">
        <f>_xlfn.XLOOKUP(C25&amp;D25&amp;E25&amp;F25,[1]报价模版!$X:$X,[1]报价模版!$Y:$Y,"",0)</f>
        <v/>
      </c>
    </row>
    <row r="26" spans="1:20" s="3" customFormat="1" ht="14.5" customHeight="1">
      <c r="A26" s="24"/>
      <c r="B26" s="24"/>
      <c r="C26" s="360" t="s">
        <v>27</v>
      </c>
      <c r="D26" s="361" t="s">
        <v>1349</v>
      </c>
      <c r="E26" s="362" t="s">
        <v>1371</v>
      </c>
      <c r="F26" s="22" t="s">
        <v>1378</v>
      </c>
      <c r="G26" s="27"/>
      <c r="H26" s="91"/>
      <c r="I26" s="98"/>
      <c r="J26" s="84"/>
      <c r="K26" s="191"/>
      <c r="L26" s="188" t="s">
        <v>80</v>
      </c>
      <c r="M26" s="189"/>
      <c r="N26" s="190"/>
      <c r="O26" s="136">
        <f t="shared" si="0"/>
        <v>0</v>
      </c>
      <c r="P26" s="91"/>
      <c r="Q26" s="91"/>
      <c r="R26" s="63" t="str">
        <f>_xlfn.XLOOKUP(C26&amp;D26&amp;E26&amp;F26,[1]报价模版!$X:$X,[1]报价模版!$Y:$Y,"",0)</f>
        <v/>
      </c>
    </row>
    <row r="27" spans="1:20" s="3" customFormat="1" ht="14.5" customHeight="1">
      <c r="A27" s="24"/>
      <c r="B27" s="24"/>
      <c r="C27" s="360" t="s">
        <v>27</v>
      </c>
      <c r="D27" s="361" t="s">
        <v>1349</v>
      </c>
      <c r="E27" s="362" t="s">
        <v>1371</v>
      </c>
      <c r="F27" s="22" t="s">
        <v>1379</v>
      </c>
      <c r="G27" s="27"/>
      <c r="H27" s="23"/>
      <c r="I27" s="187"/>
      <c r="J27" s="101"/>
      <c r="K27" s="186"/>
      <c r="L27" s="188" t="s">
        <v>80</v>
      </c>
      <c r="M27" s="189"/>
      <c r="N27" s="190"/>
      <c r="O27" s="136">
        <f t="shared" si="0"/>
        <v>0</v>
      </c>
      <c r="P27" s="23"/>
      <c r="Q27" s="23"/>
      <c r="R27" s="85"/>
      <c r="T27" s="7"/>
    </row>
    <row r="28" spans="1:20" s="3" customFormat="1" ht="14.5" customHeight="1">
      <c r="A28" s="24"/>
      <c r="B28" s="24"/>
      <c r="C28" s="360" t="s">
        <v>27</v>
      </c>
      <c r="D28" s="361" t="s">
        <v>1349</v>
      </c>
      <c r="E28" s="362" t="s">
        <v>1380</v>
      </c>
      <c r="F28" s="22" t="s">
        <v>1380</v>
      </c>
      <c r="G28" s="27"/>
      <c r="H28" s="23"/>
      <c r="I28" s="187"/>
      <c r="J28" s="358"/>
      <c r="K28" s="186"/>
      <c r="L28" s="188" t="s">
        <v>80</v>
      </c>
      <c r="M28" s="189"/>
      <c r="N28" s="190"/>
      <c r="O28" s="136">
        <f t="shared" si="0"/>
        <v>0</v>
      </c>
      <c r="P28" s="23"/>
      <c r="Q28" s="23"/>
      <c r="R28" s="85"/>
      <c r="T28" s="7"/>
    </row>
    <row r="29" spans="1:20" s="66" customFormat="1" ht="17">
      <c r="A29" s="24"/>
      <c r="B29" s="104"/>
      <c r="C29" s="208" t="s">
        <v>1353</v>
      </c>
      <c r="D29" s="232" t="s">
        <v>1353</v>
      </c>
      <c r="E29" s="149" t="s">
        <v>1381</v>
      </c>
      <c r="F29" s="89" t="s">
        <v>1382</v>
      </c>
      <c r="G29" s="71"/>
      <c r="H29" s="23"/>
      <c r="I29" s="90"/>
      <c r="J29" s="192"/>
      <c r="K29" s="186"/>
      <c r="L29" s="193" t="s">
        <v>80</v>
      </c>
      <c r="M29" s="189"/>
      <c r="N29" s="190"/>
      <c r="O29" s="136">
        <f t="shared" si="0"/>
        <v>0</v>
      </c>
      <c r="P29" s="23"/>
      <c r="Q29" s="23"/>
      <c r="R29" s="85"/>
      <c r="T29" s="7"/>
    </row>
    <row r="30" spans="1:20" s="66" customFormat="1" ht="17">
      <c r="A30" s="24"/>
      <c r="B30" s="104"/>
      <c r="C30" s="208" t="s">
        <v>1353</v>
      </c>
      <c r="D30" s="232" t="s">
        <v>1353</v>
      </c>
      <c r="E30" s="149" t="s">
        <v>1383</v>
      </c>
      <c r="F30" s="89" t="s">
        <v>1384</v>
      </c>
      <c r="G30" s="71"/>
      <c r="H30" s="71"/>
      <c r="I30" s="90"/>
      <c r="J30" s="114"/>
      <c r="K30" s="194"/>
      <c r="L30" s="193" t="s">
        <v>80</v>
      </c>
      <c r="M30" s="189"/>
      <c r="N30" s="190"/>
      <c r="O30" s="136">
        <f t="shared" si="0"/>
        <v>0</v>
      </c>
      <c r="P30" s="71"/>
      <c r="Q30" s="71"/>
      <c r="R30" s="63"/>
    </row>
    <row r="31" spans="1:20" s="66" customFormat="1" ht="17">
      <c r="A31" s="24"/>
      <c r="B31" s="104"/>
      <c r="C31" s="208" t="s">
        <v>1353</v>
      </c>
      <c r="D31" s="232" t="s">
        <v>1353</v>
      </c>
      <c r="E31" s="149" t="s">
        <v>1385</v>
      </c>
      <c r="F31" s="89"/>
      <c r="G31" s="71"/>
      <c r="H31" s="23"/>
      <c r="I31" s="90"/>
      <c r="J31" s="192"/>
      <c r="K31" s="349"/>
      <c r="L31" s="193" t="s">
        <v>80</v>
      </c>
      <c r="M31" s="189"/>
      <c r="N31" s="190"/>
      <c r="O31" s="136">
        <f t="shared" si="0"/>
        <v>0</v>
      </c>
      <c r="P31" s="23"/>
      <c r="Q31" s="23"/>
      <c r="R31" s="85"/>
      <c r="T31" s="7"/>
    </row>
    <row r="32" spans="1:20" s="66" customFormat="1" ht="17">
      <c r="A32" s="24"/>
      <c r="B32" s="104"/>
      <c r="C32" s="208" t="s">
        <v>1353</v>
      </c>
      <c r="D32" s="232" t="s">
        <v>1353</v>
      </c>
      <c r="E32" s="149" t="s">
        <v>1386</v>
      </c>
      <c r="F32" s="89"/>
      <c r="G32" s="71"/>
      <c r="H32" s="71"/>
      <c r="I32" s="90"/>
      <c r="J32" s="114"/>
      <c r="K32" s="194"/>
      <c r="L32" s="193" t="s">
        <v>80</v>
      </c>
      <c r="M32" s="189"/>
      <c r="N32" s="190"/>
      <c r="O32" s="136">
        <f t="shared" si="0"/>
        <v>0</v>
      </c>
      <c r="P32" s="71"/>
      <c r="Q32" s="71"/>
      <c r="R32" s="63"/>
    </row>
    <row r="33" spans="1:20" s="66" customFormat="1" ht="17">
      <c r="A33" s="24"/>
      <c r="B33" s="104"/>
      <c r="C33" s="208" t="s">
        <v>1353</v>
      </c>
      <c r="D33" s="232" t="s">
        <v>1353</v>
      </c>
      <c r="E33" s="149" t="s">
        <v>1387</v>
      </c>
      <c r="F33" s="89" t="s">
        <v>1388</v>
      </c>
      <c r="G33" s="71"/>
      <c r="H33" s="71"/>
      <c r="I33" s="90"/>
      <c r="J33" s="114"/>
      <c r="K33" s="194"/>
      <c r="L33" s="193" t="s">
        <v>80</v>
      </c>
      <c r="M33" s="189"/>
      <c r="N33" s="190"/>
      <c r="O33" s="136">
        <f t="shared" si="0"/>
        <v>0</v>
      </c>
      <c r="P33" s="71"/>
      <c r="Q33" s="71"/>
      <c r="R33" s="63"/>
    </row>
    <row r="34" spans="1:20" s="66" customFormat="1" ht="17">
      <c r="A34" s="24"/>
      <c r="B34" s="104"/>
      <c r="C34" s="208" t="s">
        <v>1353</v>
      </c>
      <c r="D34" s="232" t="s">
        <v>1353</v>
      </c>
      <c r="E34" s="149" t="s">
        <v>1389</v>
      </c>
      <c r="F34" s="89" t="s">
        <v>1390</v>
      </c>
      <c r="G34" s="71"/>
      <c r="H34" s="71"/>
      <c r="I34" s="90"/>
      <c r="J34" s="114"/>
      <c r="K34" s="194"/>
      <c r="L34" s="193" t="s">
        <v>80</v>
      </c>
      <c r="M34" s="189"/>
      <c r="N34" s="190"/>
      <c r="O34" s="136">
        <f t="shared" si="0"/>
        <v>0</v>
      </c>
      <c r="P34" s="71"/>
      <c r="Q34" s="71"/>
      <c r="R34" s="63"/>
    </row>
    <row r="35" spans="1:20" s="66" customFormat="1" ht="17">
      <c r="A35" s="24"/>
      <c r="B35" s="104"/>
      <c r="C35" s="208" t="s">
        <v>1353</v>
      </c>
      <c r="D35" s="232" t="s">
        <v>1353</v>
      </c>
      <c r="E35" s="149" t="s">
        <v>1391</v>
      </c>
      <c r="F35" s="89"/>
      <c r="G35" s="71"/>
      <c r="H35" s="71"/>
      <c r="I35" s="90"/>
      <c r="J35" s="114"/>
      <c r="K35" s="194"/>
      <c r="L35" s="193" t="s">
        <v>80</v>
      </c>
      <c r="M35" s="189"/>
      <c r="N35" s="190"/>
      <c r="O35" s="136">
        <f t="shared" si="0"/>
        <v>0</v>
      </c>
      <c r="P35" s="71"/>
      <c r="Q35" s="71"/>
      <c r="R35" s="63"/>
    </row>
    <row r="36" spans="1:20" s="66" customFormat="1" ht="17">
      <c r="A36" s="24"/>
      <c r="B36" s="104"/>
      <c r="C36" s="208" t="s">
        <v>1353</v>
      </c>
      <c r="D36" s="232" t="s">
        <v>1353</v>
      </c>
      <c r="E36" s="149" t="s">
        <v>1392</v>
      </c>
      <c r="F36" s="89"/>
      <c r="G36" s="71"/>
      <c r="H36" s="23"/>
      <c r="I36" s="90"/>
      <c r="J36" s="192"/>
      <c r="K36" s="349"/>
      <c r="L36" s="193" t="s">
        <v>80</v>
      </c>
      <c r="M36" s="189"/>
      <c r="N36" s="190"/>
      <c r="O36" s="136">
        <f t="shared" si="0"/>
        <v>0</v>
      </c>
      <c r="P36" s="23"/>
      <c r="Q36" s="23"/>
      <c r="R36" s="85"/>
      <c r="T36" s="7"/>
    </row>
    <row r="37" spans="1:20" s="66" customFormat="1" ht="17">
      <c r="A37" s="24"/>
      <c r="B37" s="104"/>
      <c r="C37" s="208" t="s">
        <v>1353</v>
      </c>
      <c r="D37" s="232" t="s">
        <v>1353</v>
      </c>
      <c r="E37" s="149" t="s">
        <v>1393</v>
      </c>
      <c r="F37" s="89" t="s">
        <v>1394</v>
      </c>
      <c r="G37" s="71"/>
      <c r="H37" s="23"/>
      <c r="I37" s="90"/>
      <c r="J37" s="192"/>
      <c r="K37" s="349"/>
      <c r="L37" s="193" t="s">
        <v>80</v>
      </c>
      <c r="M37" s="189"/>
      <c r="N37" s="190"/>
      <c r="O37" s="136">
        <f t="shared" si="0"/>
        <v>0</v>
      </c>
      <c r="P37" s="23"/>
      <c r="Q37" s="23"/>
      <c r="R37" s="85"/>
      <c r="T37" s="7"/>
    </row>
    <row r="38" spans="1:20" s="66" customFormat="1" ht="17">
      <c r="A38" s="24"/>
      <c r="B38" s="104"/>
      <c r="C38" s="208" t="s">
        <v>1353</v>
      </c>
      <c r="D38" s="232" t="s">
        <v>1353</v>
      </c>
      <c r="E38" s="149" t="s">
        <v>1395</v>
      </c>
      <c r="F38" s="89" t="s">
        <v>1396</v>
      </c>
      <c r="G38" s="71"/>
      <c r="H38" s="23"/>
      <c r="I38" s="90"/>
      <c r="J38" s="192"/>
      <c r="K38" s="186"/>
      <c r="L38" s="193" t="s">
        <v>80</v>
      </c>
      <c r="M38" s="189"/>
      <c r="N38" s="190"/>
      <c r="O38" s="136">
        <f t="shared" si="0"/>
        <v>0</v>
      </c>
      <c r="P38" s="23"/>
      <c r="Q38" s="23"/>
      <c r="R38" s="85"/>
      <c r="T38" s="7"/>
    </row>
    <row r="39" spans="1:20" s="66" customFormat="1" ht="17">
      <c r="A39" s="24"/>
      <c r="B39" s="104"/>
      <c r="C39" s="208" t="s">
        <v>1353</v>
      </c>
      <c r="D39" s="232" t="s">
        <v>1353</v>
      </c>
      <c r="E39" s="149" t="s">
        <v>1397</v>
      </c>
      <c r="F39" s="89" t="s">
        <v>1398</v>
      </c>
      <c r="G39" s="71"/>
      <c r="H39" s="71"/>
      <c r="I39" s="90"/>
      <c r="J39" s="114"/>
      <c r="K39" s="194"/>
      <c r="L39" s="193" t="s">
        <v>80</v>
      </c>
      <c r="M39" s="189"/>
      <c r="N39" s="190"/>
      <c r="O39" s="136">
        <f t="shared" si="0"/>
        <v>0</v>
      </c>
      <c r="P39" s="71"/>
      <c r="Q39" s="71"/>
      <c r="R39" s="63"/>
    </row>
    <row r="40" spans="1:20" s="66" customFormat="1" ht="17">
      <c r="A40" s="24"/>
      <c r="B40" s="104"/>
      <c r="C40" s="208" t="s">
        <v>1353</v>
      </c>
      <c r="D40" s="232" t="s">
        <v>1353</v>
      </c>
      <c r="E40" s="149" t="s">
        <v>1399</v>
      </c>
      <c r="F40" s="89" t="s">
        <v>1400</v>
      </c>
      <c r="G40" s="71"/>
      <c r="H40" s="23"/>
      <c r="I40" s="90"/>
      <c r="J40" s="192"/>
      <c r="K40" s="186"/>
      <c r="L40" s="193" t="s">
        <v>80</v>
      </c>
      <c r="M40" s="189"/>
      <c r="N40" s="190"/>
      <c r="O40" s="136">
        <f t="shared" si="0"/>
        <v>0</v>
      </c>
      <c r="P40" s="23"/>
      <c r="Q40" s="23"/>
      <c r="R40" s="85"/>
      <c r="T40" s="7"/>
    </row>
    <row r="41" spans="1:20" s="66" customFormat="1" ht="17">
      <c r="A41" s="24"/>
      <c r="B41" s="104"/>
      <c r="C41" s="208" t="s">
        <v>1353</v>
      </c>
      <c r="D41" s="232" t="s">
        <v>1353</v>
      </c>
      <c r="E41" s="149" t="s">
        <v>1401</v>
      </c>
      <c r="F41" s="89" t="s">
        <v>1402</v>
      </c>
      <c r="G41" s="71"/>
      <c r="H41" s="71"/>
      <c r="I41" s="90"/>
      <c r="J41" s="114"/>
      <c r="K41" s="194"/>
      <c r="L41" s="193" t="s">
        <v>80</v>
      </c>
      <c r="M41" s="189"/>
      <c r="N41" s="190"/>
      <c r="O41" s="136">
        <f t="shared" si="0"/>
        <v>0</v>
      </c>
      <c r="P41" s="71"/>
      <c r="Q41" s="71"/>
      <c r="R41" s="63"/>
    </row>
    <row r="42" spans="1:20" s="66" customFormat="1" ht="17">
      <c r="A42" s="24"/>
      <c r="B42" s="104"/>
      <c r="C42" s="208" t="s">
        <v>27</v>
      </c>
      <c r="D42" s="232" t="s">
        <v>1349</v>
      </c>
      <c r="E42" s="149" t="s">
        <v>1350</v>
      </c>
      <c r="F42" s="89" t="s">
        <v>1403</v>
      </c>
      <c r="G42" s="71"/>
      <c r="H42" s="23"/>
      <c r="I42" s="90"/>
      <c r="J42" s="192"/>
      <c r="K42" s="186"/>
      <c r="L42" s="193" t="s">
        <v>80</v>
      </c>
      <c r="M42" s="189"/>
      <c r="N42" s="190"/>
      <c r="O42" s="136">
        <f t="shared" si="0"/>
        <v>0</v>
      </c>
      <c r="P42" s="23"/>
      <c r="Q42" s="23"/>
      <c r="R42" s="85"/>
      <c r="T42" s="7"/>
    </row>
    <row r="43" spans="1:20" s="66" customFormat="1" ht="17">
      <c r="A43" s="24"/>
      <c r="B43" s="104"/>
      <c r="C43" s="208" t="s">
        <v>27</v>
      </c>
      <c r="D43" s="232" t="s">
        <v>1349</v>
      </c>
      <c r="E43" s="149" t="s">
        <v>1350</v>
      </c>
      <c r="F43" s="89" t="s">
        <v>1404</v>
      </c>
      <c r="G43" s="71"/>
      <c r="H43" s="23"/>
      <c r="I43" s="90"/>
      <c r="J43" s="192"/>
      <c r="K43" s="186"/>
      <c r="L43" s="188" t="s">
        <v>80</v>
      </c>
      <c r="M43" s="189"/>
      <c r="N43" s="190"/>
      <c r="O43" s="136">
        <f t="shared" si="0"/>
        <v>0</v>
      </c>
      <c r="P43" s="23"/>
      <c r="Q43" s="23"/>
      <c r="R43" s="85"/>
      <c r="T43" s="7"/>
    </row>
    <row r="44" spans="1:20" s="3" customFormat="1" ht="14.5" customHeight="1">
      <c r="A44" s="24"/>
      <c r="B44" s="24"/>
      <c r="C44" s="360" t="s">
        <v>27</v>
      </c>
      <c r="D44" s="361" t="s">
        <v>1405</v>
      </c>
      <c r="E44" s="362" t="s">
        <v>1406</v>
      </c>
      <c r="F44" s="22" t="s">
        <v>1407</v>
      </c>
      <c r="G44" s="27"/>
      <c r="H44" s="23"/>
      <c r="I44" s="187"/>
      <c r="J44" s="101"/>
      <c r="K44" s="186"/>
      <c r="L44" s="188" t="s">
        <v>281</v>
      </c>
      <c r="M44" s="189"/>
      <c r="N44" s="190"/>
      <c r="O44" s="136">
        <f t="shared" si="0"/>
        <v>0</v>
      </c>
      <c r="P44" s="23"/>
      <c r="Q44" s="23"/>
      <c r="R44" s="85"/>
      <c r="T44" s="7"/>
    </row>
    <row r="45" spans="1:20" s="3" customFormat="1" ht="14.5" customHeight="1">
      <c r="A45" s="24"/>
      <c r="B45" s="24"/>
      <c r="C45" s="360" t="s">
        <v>27</v>
      </c>
      <c r="D45" s="361" t="s">
        <v>1405</v>
      </c>
      <c r="E45" s="362" t="s">
        <v>1408</v>
      </c>
      <c r="F45" s="22" t="s">
        <v>1409</v>
      </c>
      <c r="G45" s="27"/>
      <c r="H45" s="23"/>
      <c r="I45" s="187"/>
      <c r="J45" s="101"/>
      <c r="K45" s="186"/>
      <c r="L45" s="188" t="s">
        <v>281</v>
      </c>
      <c r="M45" s="189"/>
      <c r="N45" s="190"/>
      <c r="O45" s="136">
        <f t="shared" si="0"/>
        <v>0</v>
      </c>
      <c r="P45" s="23"/>
      <c r="Q45" s="23"/>
      <c r="R45" s="85"/>
      <c r="T45" s="7"/>
    </row>
    <row r="46" spans="1:20" s="3" customFormat="1" ht="14.5" customHeight="1">
      <c r="A46" s="24"/>
      <c r="B46" s="24"/>
      <c r="C46" s="360" t="s">
        <v>27</v>
      </c>
      <c r="D46" s="361" t="s">
        <v>1405</v>
      </c>
      <c r="E46" s="362" t="s">
        <v>1410</v>
      </c>
      <c r="F46" s="362" t="s">
        <v>1411</v>
      </c>
      <c r="G46" s="27"/>
      <c r="H46" s="23"/>
      <c r="I46" s="187"/>
      <c r="J46" s="101"/>
      <c r="K46" s="186"/>
      <c r="L46" s="188" t="s">
        <v>281</v>
      </c>
      <c r="M46" s="189"/>
      <c r="N46" s="190"/>
      <c r="O46" s="136">
        <f t="shared" si="0"/>
        <v>0</v>
      </c>
      <c r="P46" s="23"/>
      <c r="Q46" s="23"/>
      <c r="R46" s="85"/>
      <c r="T46" s="355"/>
    </row>
    <row r="47" spans="1:20" s="3" customFormat="1" ht="14.5" customHeight="1">
      <c r="A47" s="24"/>
      <c r="B47" s="24"/>
      <c r="C47" s="360" t="s">
        <v>27</v>
      </c>
      <c r="D47" s="361" t="s">
        <v>1405</v>
      </c>
      <c r="E47" s="362" t="s">
        <v>1412</v>
      </c>
      <c r="F47" s="362" t="s">
        <v>1413</v>
      </c>
      <c r="G47" s="27"/>
      <c r="H47" s="23"/>
      <c r="I47" s="187"/>
      <c r="J47" s="101"/>
      <c r="K47" s="186"/>
      <c r="L47" s="188" t="s">
        <v>281</v>
      </c>
      <c r="M47" s="189"/>
      <c r="N47" s="190"/>
      <c r="O47" s="136">
        <f t="shared" si="0"/>
        <v>0</v>
      </c>
      <c r="P47" s="23"/>
      <c r="Q47" s="23"/>
      <c r="R47" s="85"/>
      <c r="T47" s="355"/>
    </row>
    <row r="48" spans="1:20" s="3" customFormat="1" ht="14.5" customHeight="1">
      <c r="A48" s="24"/>
      <c r="B48" s="24"/>
      <c r="C48" s="360" t="s">
        <v>27</v>
      </c>
      <c r="D48" s="361" t="s">
        <v>1405</v>
      </c>
      <c r="E48" s="362" t="s">
        <v>1412</v>
      </c>
      <c r="F48" s="362" t="s">
        <v>1414</v>
      </c>
      <c r="G48" s="27"/>
      <c r="H48" s="23"/>
      <c r="I48" s="187"/>
      <c r="J48" s="101"/>
      <c r="K48" s="186"/>
      <c r="L48" s="188" t="s">
        <v>281</v>
      </c>
      <c r="M48" s="189"/>
      <c r="N48" s="190"/>
      <c r="O48" s="136">
        <f t="shared" si="0"/>
        <v>0</v>
      </c>
      <c r="P48" s="23"/>
      <c r="Q48" s="23"/>
      <c r="R48" s="85"/>
      <c r="T48" s="355"/>
    </row>
    <row r="49" spans="1:20" s="3" customFormat="1" ht="14.5" customHeight="1">
      <c r="A49" s="24"/>
      <c r="B49" s="24"/>
      <c r="C49" s="360" t="s">
        <v>27</v>
      </c>
      <c r="D49" s="361" t="s">
        <v>1405</v>
      </c>
      <c r="E49" s="362" t="s">
        <v>1415</v>
      </c>
      <c r="F49" s="362" t="s">
        <v>317</v>
      </c>
      <c r="G49" s="27"/>
      <c r="H49" s="23"/>
      <c r="I49" s="187"/>
      <c r="J49" s="101"/>
      <c r="K49" s="186"/>
      <c r="L49" s="188" t="s">
        <v>281</v>
      </c>
      <c r="M49" s="189"/>
      <c r="N49" s="190"/>
      <c r="O49" s="136">
        <f t="shared" si="0"/>
        <v>0</v>
      </c>
      <c r="P49" s="23"/>
      <c r="Q49" s="23"/>
      <c r="R49" s="85"/>
      <c r="T49" s="355"/>
    </row>
    <row r="50" spans="1:20" s="3" customFormat="1" ht="14.5" customHeight="1">
      <c r="A50" s="24"/>
      <c r="B50" s="24"/>
      <c r="C50" s="360" t="s">
        <v>27</v>
      </c>
      <c r="D50" s="361" t="s">
        <v>1405</v>
      </c>
      <c r="E50" s="362" t="s">
        <v>1415</v>
      </c>
      <c r="F50" s="362" t="s">
        <v>1416</v>
      </c>
      <c r="G50" s="27"/>
      <c r="H50" s="23"/>
      <c r="I50" s="187"/>
      <c r="J50" s="101"/>
      <c r="K50" s="186"/>
      <c r="L50" s="188" t="s">
        <v>281</v>
      </c>
      <c r="M50" s="189"/>
      <c r="N50" s="190"/>
      <c r="O50" s="136">
        <f t="shared" si="0"/>
        <v>0</v>
      </c>
      <c r="P50" s="23"/>
      <c r="Q50" s="23"/>
      <c r="R50" s="85"/>
      <c r="T50" s="355"/>
    </row>
    <row r="51" spans="1:20" s="3" customFormat="1" ht="14.5" customHeight="1">
      <c r="A51" s="24"/>
      <c r="B51" s="24"/>
      <c r="C51" s="360" t="s">
        <v>27</v>
      </c>
      <c r="D51" s="361" t="s">
        <v>1405</v>
      </c>
      <c r="E51" s="362" t="s">
        <v>1417</v>
      </c>
      <c r="F51" s="362" t="s">
        <v>1418</v>
      </c>
      <c r="G51" s="27"/>
      <c r="H51" s="23"/>
      <c r="I51" s="187"/>
      <c r="J51" s="101"/>
      <c r="K51" s="186"/>
      <c r="L51" s="188" t="s">
        <v>281</v>
      </c>
      <c r="M51" s="189"/>
      <c r="N51" s="190"/>
      <c r="O51" s="136">
        <f t="shared" si="0"/>
        <v>0</v>
      </c>
      <c r="P51" s="23"/>
      <c r="Q51" s="23"/>
      <c r="R51" s="85"/>
      <c r="T51" s="355"/>
    </row>
    <row r="52" spans="1:20" s="3" customFormat="1" ht="14.5" customHeight="1">
      <c r="A52" s="24"/>
      <c r="B52" s="24"/>
      <c r="C52" s="360" t="s">
        <v>27</v>
      </c>
      <c r="D52" s="361" t="s">
        <v>1405</v>
      </c>
      <c r="E52" s="362" t="s">
        <v>1419</v>
      </c>
      <c r="F52" s="362" t="s">
        <v>1420</v>
      </c>
      <c r="G52" s="27"/>
      <c r="H52" s="23"/>
      <c r="I52" s="187"/>
      <c r="J52" s="101"/>
      <c r="K52" s="186"/>
      <c r="L52" s="188" t="s">
        <v>281</v>
      </c>
      <c r="M52" s="189"/>
      <c r="N52" s="190"/>
      <c r="O52" s="136">
        <f t="shared" si="0"/>
        <v>0</v>
      </c>
      <c r="P52" s="23"/>
      <c r="Q52" s="23"/>
      <c r="R52" s="85"/>
      <c r="T52" s="355"/>
    </row>
    <row r="53" spans="1:20" s="3" customFormat="1" ht="14.5" customHeight="1">
      <c r="A53" s="24"/>
      <c r="B53" s="24"/>
      <c r="C53" s="360" t="s">
        <v>27</v>
      </c>
      <c r="D53" s="361" t="s">
        <v>1405</v>
      </c>
      <c r="E53" s="362" t="s">
        <v>1421</v>
      </c>
      <c r="F53" s="22" t="s">
        <v>1422</v>
      </c>
      <c r="G53" s="27"/>
      <c r="H53" s="23"/>
      <c r="I53" s="98"/>
      <c r="J53" s="84"/>
      <c r="K53" s="191"/>
      <c r="L53" s="188" t="s">
        <v>281</v>
      </c>
      <c r="M53" s="189"/>
      <c r="N53" s="190"/>
      <c r="O53" s="136">
        <f t="shared" si="0"/>
        <v>0</v>
      </c>
      <c r="P53" s="91"/>
      <c r="Q53" s="91"/>
      <c r="R53" s="63" t="str">
        <f>_xlfn.XLOOKUP(C53&amp;D53&amp;E53&amp;F53,[1]报价模版!$X:$X,[1]报价模版!$Y:$Y,"",0)</f>
        <v/>
      </c>
    </row>
    <row r="54" spans="1:20" s="3" customFormat="1" ht="14.5" customHeight="1">
      <c r="A54" s="24"/>
      <c r="B54" s="24"/>
      <c r="C54" s="360" t="s">
        <v>27</v>
      </c>
      <c r="D54" s="361" t="s">
        <v>1405</v>
      </c>
      <c r="E54" s="362" t="s">
        <v>1421</v>
      </c>
      <c r="F54" s="22" t="s">
        <v>1423</v>
      </c>
      <c r="G54" s="27"/>
      <c r="H54" s="23"/>
      <c r="I54" s="98"/>
      <c r="J54" s="84"/>
      <c r="K54" s="191"/>
      <c r="L54" s="188" t="s">
        <v>281</v>
      </c>
      <c r="M54" s="189"/>
      <c r="N54" s="190"/>
      <c r="O54" s="136">
        <f t="shared" si="0"/>
        <v>0</v>
      </c>
      <c r="P54" s="91"/>
      <c r="Q54" s="91"/>
      <c r="R54" s="63" t="str">
        <f>_xlfn.XLOOKUP(C54&amp;D54&amp;E54&amp;F54,[1]报价模版!$X:$X,[1]报价模版!$Y:$Y,"",0)</f>
        <v/>
      </c>
    </row>
    <row r="55" spans="1:20" s="3" customFormat="1" ht="14.5" customHeight="1">
      <c r="A55" s="24"/>
      <c r="B55" s="24"/>
      <c r="C55" s="360" t="s">
        <v>27</v>
      </c>
      <c r="D55" s="361" t="s">
        <v>1405</v>
      </c>
      <c r="E55" s="362" t="s">
        <v>1424</v>
      </c>
      <c r="F55" s="22" t="s">
        <v>1425</v>
      </c>
      <c r="G55" s="27"/>
      <c r="H55" s="23"/>
      <c r="I55" s="187"/>
      <c r="J55" s="101"/>
      <c r="K55" s="186"/>
      <c r="L55" s="188" t="s">
        <v>391</v>
      </c>
      <c r="M55" s="189"/>
      <c r="N55" s="190"/>
      <c r="O55" s="136">
        <f t="shared" si="0"/>
        <v>0</v>
      </c>
      <c r="P55" s="23"/>
      <c r="Q55" s="23"/>
      <c r="R55" s="85"/>
      <c r="T55" s="355"/>
    </row>
    <row r="56" spans="1:20" s="3" customFormat="1" ht="14.5" customHeight="1">
      <c r="A56" s="24"/>
      <c r="B56" s="24"/>
      <c r="C56" s="360" t="s">
        <v>27</v>
      </c>
      <c r="D56" s="361" t="s">
        <v>1405</v>
      </c>
      <c r="E56" s="362" t="s">
        <v>1424</v>
      </c>
      <c r="F56" s="22" t="s">
        <v>1426</v>
      </c>
      <c r="G56" s="27"/>
      <c r="H56" s="23"/>
      <c r="I56" s="187"/>
      <c r="J56" s="101"/>
      <c r="K56" s="186"/>
      <c r="L56" s="188" t="s">
        <v>391</v>
      </c>
      <c r="M56" s="189"/>
      <c r="N56" s="190"/>
      <c r="O56" s="136">
        <f t="shared" si="0"/>
        <v>0</v>
      </c>
      <c r="P56" s="23"/>
      <c r="Q56" s="23"/>
      <c r="R56" s="85"/>
      <c r="T56" s="355"/>
    </row>
    <row r="57" spans="1:20" s="3" customFormat="1" ht="14.5" customHeight="1">
      <c r="A57" s="24"/>
      <c r="B57" s="24"/>
      <c r="C57" s="360" t="s">
        <v>27</v>
      </c>
      <c r="D57" s="361" t="s">
        <v>1405</v>
      </c>
      <c r="E57" s="362" t="s">
        <v>1427</v>
      </c>
      <c r="F57" s="362" t="s">
        <v>1427</v>
      </c>
      <c r="G57" s="27"/>
      <c r="H57" s="23"/>
      <c r="I57" s="187"/>
      <c r="J57" s="101"/>
      <c r="K57" s="186"/>
      <c r="L57" s="188" t="s">
        <v>391</v>
      </c>
      <c r="M57" s="189"/>
      <c r="N57" s="190"/>
      <c r="O57" s="136">
        <f t="shared" si="0"/>
        <v>0</v>
      </c>
      <c r="P57" s="23"/>
      <c r="Q57" s="23"/>
      <c r="R57" s="85"/>
      <c r="T57" s="355"/>
    </row>
    <row r="58" spans="1:20" s="3" customFormat="1" ht="14.5" customHeight="1">
      <c r="A58" s="24"/>
      <c r="B58" s="24"/>
      <c r="C58" s="360" t="s">
        <v>27</v>
      </c>
      <c r="D58" s="361" t="s">
        <v>1428</v>
      </c>
      <c r="E58" s="362" t="s">
        <v>1429</v>
      </c>
      <c r="F58" s="362" t="s">
        <v>1430</v>
      </c>
      <c r="G58" s="27"/>
      <c r="H58" s="23"/>
      <c r="I58" s="187"/>
      <c r="J58" s="101"/>
      <c r="K58" s="186"/>
      <c r="L58" s="188" t="s">
        <v>281</v>
      </c>
      <c r="M58" s="189"/>
      <c r="N58" s="190"/>
      <c r="O58" s="136">
        <f t="shared" si="0"/>
        <v>0</v>
      </c>
      <c r="P58" s="23"/>
      <c r="Q58" s="23"/>
      <c r="R58" s="85"/>
      <c r="T58" s="355"/>
    </row>
    <row r="59" spans="1:20" s="3" customFormat="1" ht="14.5" customHeight="1">
      <c r="A59" s="24"/>
      <c r="B59" s="24"/>
      <c r="C59" s="360" t="s">
        <v>27</v>
      </c>
      <c r="D59" s="361" t="s">
        <v>1428</v>
      </c>
      <c r="E59" s="362" t="s">
        <v>1429</v>
      </c>
      <c r="F59" s="362" t="s">
        <v>1431</v>
      </c>
      <c r="G59" s="27"/>
      <c r="H59" s="23"/>
      <c r="I59" s="187"/>
      <c r="J59" s="101"/>
      <c r="K59" s="186"/>
      <c r="L59" s="188" t="s">
        <v>281</v>
      </c>
      <c r="M59" s="189"/>
      <c r="N59" s="190"/>
      <c r="O59" s="136">
        <f t="shared" si="0"/>
        <v>0</v>
      </c>
      <c r="P59" s="23"/>
      <c r="Q59" s="23"/>
      <c r="R59" s="85"/>
      <c r="T59" s="355"/>
    </row>
    <row r="60" spans="1:20" s="3" customFormat="1" ht="14.5" customHeight="1">
      <c r="A60" s="24"/>
      <c r="B60" s="24"/>
      <c r="C60" s="360" t="s">
        <v>27</v>
      </c>
      <c r="D60" s="361" t="s">
        <v>1428</v>
      </c>
      <c r="E60" s="362" t="s">
        <v>1432</v>
      </c>
      <c r="F60" s="22" t="s">
        <v>1433</v>
      </c>
      <c r="G60" s="27"/>
      <c r="H60" s="23"/>
      <c r="I60" s="187"/>
      <c r="J60" s="101"/>
      <c r="K60" s="186"/>
      <c r="L60" s="188" t="s">
        <v>281</v>
      </c>
      <c r="M60" s="189"/>
      <c r="N60" s="190"/>
      <c r="O60" s="136">
        <f t="shared" si="0"/>
        <v>0</v>
      </c>
      <c r="P60" s="23"/>
      <c r="Q60" s="23"/>
      <c r="R60" s="85"/>
      <c r="T60" s="355"/>
    </row>
    <row r="61" spans="1:20" s="3" customFormat="1" ht="14.5" customHeight="1">
      <c r="A61" s="24"/>
      <c r="B61" s="24"/>
      <c r="C61" s="360" t="s">
        <v>27</v>
      </c>
      <c r="D61" s="361" t="s">
        <v>1428</v>
      </c>
      <c r="E61" s="362" t="s">
        <v>1432</v>
      </c>
      <c r="F61" s="22" t="s">
        <v>1434</v>
      </c>
      <c r="G61" s="27"/>
      <c r="H61" s="23"/>
      <c r="I61" s="187"/>
      <c r="J61" s="101"/>
      <c r="K61" s="186"/>
      <c r="L61" s="188" t="s">
        <v>281</v>
      </c>
      <c r="M61" s="189"/>
      <c r="N61" s="190"/>
      <c r="O61" s="136">
        <f t="shared" si="0"/>
        <v>0</v>
      </c>
      <c r="P61" s="23"/>
      <c r="Q61" s="23"/>
      <c r="R61" s="85"/>
      <c r="T61" s="355"/>
    </row>
    <row r="62" spans="1:20" s="3" customFormat="1" ht="14.5" customHeight="1">
      <c r="A62" s="24"/>
      <c r="B62" s="24"/>
      <c r="C62" s="360" t="s">
        <v>27</v>
      </c>
      <c r="D62" s="361" t="s">
        <v>1428</v>
      </c>
      <c r="E62" s="362" t="s">
        <v>1432</v>
      </c>
      <c r="F62" s="22" t="s">
        <v>1435</v>
      </c>
      <c r="G62" s="27"/>
      <c r="H62" s="23"/>
      <c r="I62" s="187"/>
      <c r="J62" s="101"/>
      <c r="K62" s="186"/>
      <c r="L62" s="188" t="s">
        <v>281</v>
      </c>
      <c r="M62" s="189"/>
      <c r="N62" s="190"/>
      <c r="O62" s="136">
        <f t="shared" si="0"/>
        <v>0</v>
      </c>
      <c r="P62" s="23"/>
      <c r="Q62" s="23"/>
      <c r="R62" s="85"/>
      <c r="T62" s="355"/>
    </row>
    <row r="63" spans="1:20" s="3" customFormat="1" ht="14.5" customHeight="1">
      <c r="A63" s="24"/>
      <c r="B63" s="24"/>
      <c r="C63" s="360" t="s">
        <v>27</v>
      </c>
      <c r="D63" s="361" t="s">
        <v>1428</v>
      </c>
      <c r="E63" s="362" t="s">
        <v>1432</v>
      </c>
      <c r="F63" s="22" t="s">
        <v>1436</v>
      </c>
      <c r="G63" s="27"/>
      <c r="H63" s="23"/>
      <c r="I63" s="187"/>
      <c r="J63" s="101"/>
      <c r="K63" s="186"/>
      <c r="L63" s="188" t="s">
        <v>281</v>
      </c>
      <c r="M63" s="189"/>
      <c r="N63" s="190"/>
      <c r="O63" s="136">
        <f t="shared" si="0"/>
        <v>0</v>
      </c>
      <c r="P63" s="23"/>
      <c r="Q63" s="23"/>
      <c r="R63" s="85"/>
      <c r="T63" s="355"/>
    </row>
    <row r="64" spans="1:20" s="3" customFormat="1" ht="14.5" customHeight="1">
      <c r="A64" s="24"/>
      <c r="B64" s="24"/>
      <c r="C64" s="360" t="s">
        <v>27</v>
      </c>
      <c r="D64" s="361" t="s">
        <v>1428</v>
      </c>
      <c r="E64" s="362" t="s">
        <v>1437</v>
      </c>
      <c r="F64" s="22" t="s">
        <v>1438</v>
      </c>
      <c r="G64" s="27"/>
      <c r="H64" s="23"/>
      <c r="I64" s="187"/>
      <c r="J64" s="101"/>
      <c r="K64" s="186"/>
      <c r="L64" s="188" t="s">
        <v>281</v>
      </c>
      <c r="M64" s="189"/>
      <c r="N64" s="190"/>
      <c r="O64" s="136">
        <f t="shared" si="0"/>
        <v>0</v>
      </c>
      <c r="P64" s="23"/>
      <c r="Q64" s="23"/>
      <c r="R64" s="85"/>
      <c r="T64" s="355"/>
    </row>
    <row r="65" spans="1:20" s="3" customFormat="1" ht="14.5" customHeight="1">
      <c r="A65" s="24"/>
      <c r="B65" s="24"/>
      <c r="C65" s="360" t="s">
        <v>27</v>
      </c>
      <c r="D65" s="361" t="s">
        <v>1428</v>
      </c>
      <c r="E65" s="362" t="s">
        <v>1437</v>
      </c>
      <c r="F65" s="22" t="s">
        <v>1439</v>
      </c>
      <c r="G65" s="27"/>
      <c r="H65" s="23"/>
      <c r="I65" s="187"/>
      <c r="J65" s="101"/>
      <c r="K65" s="186"/>
      <c r="L65" s="188" t="s">
        <v>281</v>
      </c>
      <c r="M65" s="189"/>
      <c r="N65" s="190"/>
      <c r="O65" s="136">
        <f t="shared" si="0"/>
        <v>0</v>
      </c>
      <c r="P65" s="23"/>
      <c r="Q65" s="23"/>
      <c r="R65" s="85"/>
      <c r="T65" s="355"/>
    </row>
    <row r="66" spans="1:20" s="3" customFormat="1" ht="14.5" customHeight="1">
      <c r="A66" s="24"/>
      <c r="B66" s="24"/>
      <c r="C66" s="360" t="s">
        <v>27</v>
      </c>
      <c r="D66" s="361" t="s">
        <v>1428</v>
      </c>
      <c r="E66" s="362" t="s">
        <v>1437</v>
      </c>
      <c r="F66" s="22" t="s">
        <v>1440</v>
      </c>
      <c r="G66" s="27"/>
      <c r="H66" s="23"/>
      <c r="I66" s="187"/>
      <c r="J66" s="101"/>
      <c r="K66" s="186"/>
      <c r="L66" s="188" t="s">
        <v>281</v>
      </c>
      <c r="M66" s="189"/>
      <c r="N66" s="190"/>
      <c r="O66" s="136">
        <f t="shared" si="0"/>
        <v>0</v>
      </c>
      <c r="P66" s="23"/>
      <c r="Q66" s="23"/>
      <c r="R66" s="85"/>
      <c r="T66" s="355"/>
    </row>
    <row r="67" spans="1:20" s="3" customFormat="1" ht="14.5" customHeight="1">
      <c r="A67" s="24"/>
      <c r="B67" s="24"/>
      <c r="C67" s="360" t="s">
        <v>27</v>
      </c>
      <c r="D67" s="361" t="s">
        <v>1428</v>
      </c>
      <c r="E67" s="362" t="s">
        <v>1441</v>
      </c>
      <c r="F67" s="22" t="s">
        <v>1442</v>
      </c>
      <c r="G67" s="27"/>
      <c r="H67" s="91"/>
      <c r="I67" s="98"/>
      <c r="J67" s="84"/>
      <c r="K67" s="191"/>
      <c r="L67" s="188" t="s">
        <v>281</v>
      </c>
      <c r="M67" s="189"/>
      <c r="N67" s="190"/>
      <c r="O67" s="136">
        <f t="shared" si="0"/>
        <v>0</v>
      </c>
      <c r="P67" s="91"/>
      <c r="Q67" s="91"/>
      <c r="R67" s="63" t="str">
        <f>_xlfn.XLOOKUP(C67&amp;D67&amp;E67&amp;F67,[1]报价模版!$X:$X,[1]报价模版!$Y:$Y,"",0)</f>
        <v/>
      </c>
    </row>
    <row r="68" spans="1:20" s="3" customFormat="1" ht="14.5" customHeight="1">
      <c r="A68" s="24"/>
      <c r="B68" s="24"/>
      <c r="C68" s="360" t="s">
        <v>27</v>
      </c>
      <c r="D68" s="361" t="s">
        <v>1428</v>
      </c>
      <c r="E68" s="362" t="s">
        <v>1441</v>
      </c>
      <c r="F68" s="22" t="s">
        <v>1443</v>
      </c>
      <c r="G68" s="27"/>
      <c r="H68" s="23"/>
      <c r="I68" s="187"/>
      <c r="J68" s="101"/>
      <c r="K68" s="186"/>
      <c r="L68" s="188" t="s">
        <v>281</v>
      </c>
      <c r="M68" s="189"/>
      <c r="N68" s="190"/>
      <c r="O68" s="136">
        <f t="shared" ref="O68:O131" si="1">IF(M68=0,K68*J68,M68*K68*J68)</f>
        <v>0</v>
      </c>
      <c r="P68" s="23"/>
      <c r="Q68" s="23"/>
      <c r="R68" s="85"/>
      <c r="T68" s="355"/>
    </row>
    <row r="69" spans="1:20" s="3" customFormat="1" ht="14.5" customHeight="1">
      <c r="A69" s="24"/>
      <c r="B69" s="24"/>
      <c r="C69" s="360" t="s">
        <v>27</v>
      </c>
      <c r="D69" s="361" t="s">
        <v>1428</v>
      </c>
      <c r="E69" s="362" t="s">
        <v>1441</v>
      </c>
      <c r="F69" s="22" t="s">
        <v>1444</v>
      </c>
      <c r="G69" s="27"/>
      <c r="H69" s="91"/>
      <c r="I69" s="98"/>
      <c r="J69" s="84"/>
      <c r="K69" s="191"/>
      <c r="L69" s="188" t="s">
        <v>281</v>
      </c>
      <c r="M69" s="189"/>
      <c r="N69" s="190"/>
      <c r="O69" s="136">
        <f t="shared" si="1"/>
        <v>0</v>
      </c>
      <c r="P69" s="91"/>
      <c r="Q69" s="91"/>
      <c r="R69" s="63" t="str">
        <f>_xlfn.XLOOKUP(C69&amp;D69&amp;E69&amp;F69,[1]报价模版!$X:$X,[1]报价模版!$Y:$Y,"",0)</f>
        <v/>
      </c>
    </row>
    <row r="70" spans="1:20" s="3" customFormat="1" ht="14.5" customHeight="1">
      <c r="A70" s="24"/>
      <c r="B70" s="24"/>
      <c r="C70" s="360" t="s">
        <v>27</v>
      </c>
      <c r="D70" s="361" t="s">
        <v>1428</v>
      </c>
      <c r="E70" s="362" t="s">
        <v>1441</v>
      </c>
      <c r="F70" s="22" t="s">
        <v>1445</v>
      </c>
      <c r="G70" s="27"/>
      <c r="H70" s="91"/>
      <c r="I70" s="98"/>
      <c r="J70" s="84"/>
      <c r="K70" s="191"/>
      <c r="L70" s="188" t="s">
        <v>281</v>
      </c>
      <c r="M70" s="189"/>
      <c r="N70" s="190"/>
      <c r="O70" s="136">
        <f t="shared" si="1"/>
        <v>0</v>
      </c>
      <c r="P70" s="91"/>
      <c r="Q70" s="91"/>
      <c r="R70" s="63" t="str">
        <f>_xlfn.XLOOKUP(C70&amp;D70&amp;E70&amp;F70,[1]报价模版!$X:$X,[1]报价模版!$Y:$Y,"",0)</f>
        <v/>
      </c>
    </row>
    <row r="71" spans="1:20" s="3" customFormat="1" ht="14.5" customHeight="1">
      <c r="A71" s="24"/>
      <c r="B71" s="24"/>
      <c r="C71" s="360" t="s">
        <v>27</v>
      </c>
      <c r="D71" s="361" t="s">
        <v>1428</v>
      </c>
      <c r="E71" s="362" t="s">
        <v>422</v>
      </c>
      <c r="F71" s="22" t="s">
        <v>1446</v>
      </c>
      <c r="G71" s="27"/>
      <c r="H71" s="91"/>
      <c r="I71" s="98"/>
      <c r="J71" s="84"/>
      <c r="K71" s="191"/>
      <c r="L71" s="188" t="s">
        <v>281</v>
      </c>
      <c r="M71" s="189"/>
      <c r="N71" s="190"/>
      <c r="O71" s="136">
        <f t="shared" si="1"/>
        <v>0</v>
      </c>
      <c r="P71" s="91"/>
      <c r="Q71" s="91"/>
      <c r="R71" s="63" t="str">
        <f>_xlfn.XLOOKUP(C71&amp;D71&amp;E71&amp;F71,[1]报价模版!$X:$X,[1]报价模版!$Y:$Y,"",0)</f>
        <v/>
      </c>
    </row>
    <row r="72" spans="1:20" s="3" customFormat="1" ht="14.5" customHeight="1">
      <c r="A72" s="24"/>
      <c r="B72" s="24"/>
      <c r="C72" s="360" t="s">
        <v>27</v>
      </c>
      <c r="D72" s="361" t="s">
        <v>1428</v>
      </c>
      <c r="E72" s="362" t="s">
        <v>422</v>
      </c>
      <c r="F72" s="22" t="s">
        <v>1447</v>
      </c>
      <c r="G72" s="27"/>
      <c r="H72" s="91"/>
      <c r="I72" s="98"/>
      <c r="J72" s="84"/>
      <c r="K72" s="191"/>
      <c r="L72" s="188" t="s">
        <v>281</v>
      </c>
      <c r="M72" s="189"/>
      <c r="N72" s="190"/>
      <c r="O72" s="136">
        <f t="shared" si="1"/>
        <v>0</v>
      </c>
      <c r="P72" s="91"/>
      <c r="Q72" s="91"/>
      <c r="R72" s="63" t="str">
        <f>_xlfn.XLOOKUP(C72&amp;D72&amp;E72&amp;F72,[1]报价模版!$X:$X,[1]报价模版!$Y:$Y,"",0)</f>
        <v/>
      </c>
    </row>
    <row r="73" spans="1:20" s="3" customFormat="1" ht="14.5" customHeight="1">
      <c r="A73" s="24"/>
      <c r="B73" s="24"/>
      <c r="C73" s="360" t="s">
        <v>27</v>
      </c>
      <c r="D73" s="361" t="s">
        <v>1428</v>
      </c>
      <c r="E73" s="362" t="s">
        <v>422</v>
      </c>
      <c r="F73" s="22" t="s">
        <v>1448</v>
      </c>
      <c r="G73" s="27"/>
      <c r="H73" s="91"/>
      <c r="I73" s="98"/>
      <c r="J73" s="84"/>
      <c r="K73" s="191"/>
      <c r="L73" s="188" t="s">
        <v>281</v>
      </c>
      <c r="M73" s="189"/>
      <c r="N73" s="190"/>
      <c r="O73" s="136">
        <f t="shared" si="1"/>
        <v>0</v>
      </c>
      <c r="P73" s="91"/>
      <c r="Q73" s="91"/>
      <c r="R73" s="63" t="str">
        <f>_xlfn.XLOOKUP(C73&amp;D73&amp;E73&amp;F73,[1]报价模版!$X:$X,[1]报价模版!$Y:$Y,"",0)</f>
        <v/>
      </c>
    </row>
    <row r="74" spans="1:20" s="3" customFormat="1" ht="14.5" customHeight="1">
      <c r="A74" s="24"/>
      <c r="B74" s="24"/>
      <c r="C74" s="360" t="s">
        <v>27</v>
      </c>
      <c r="D74" s="361" t="s">
        <v>1428</v>
      </c>
      <c r="E74" s="362" t="s">
        <v>1449</v>
      </c>
      <c r="F74" s="22" t="s">
        <v>1450</v>
      </c>
      <c r="G74" s="27"/>
      <c r="H74" s="23"/>
      <c r="I74" s="187"/>
      <c r="J74" s="101"/>
      <c r="K74" s="186"/>
      <c r="L74" s="188" t="s">
        <v>281</v>
      </c>
      <c r="M74" s="189"/>
      <c r="N74" s="190"/>
      <c r="O74" s="136">
        <f t="shared" si="1"/>
        <v>0</v>
      </c>
      <c r="P74" s="23"/>
      <c r="Q74" s="23"/>
      <c r="R74" s="85"/>
      <c r="T74" s="355"/>
    </row>
    <row r="75" spans="1:20" s="3" customFormat="1" ht="14.5" customHeight="1">
      <c r="A75" s="24"/>
      <c r="B75" s="24"/>
      <c r="C75" s="360" t="s">
        <v>27</v>
      </c>
      <c r="D75" s="361" t="s">
        <v>1428</v>
      </c>
      <c r="E75" s="362" t="s">
        <v>1449</v>
      </c>
      <c r="F75" s="22" t="s">
        <v>1451</v>
      </c>
      <c r="G75" s="27"/>
      <c r="H75" s="23"/>
      <c r="I75" s="187"/>
      <c r="J75" s="101"/>
      <c r="K75" s="186"/>
      <c r="L75" s="188" t="s">
        <v>281</v>
      </c>
      <c r="M75" s="189"/>
      <c r="N75" s="190"/>
      <c r="O75" s="136">
        <f t="shared" si="1"/>
        <v>0</v>
      </c>
      <c r="P75" s="23"/>
      <c r="Q75" s="23"/>
      <c r="R75" s="85"/>
      <c r="T75" s="355"/>
    </row>
    <row r="76" spans="1:20" s="3" customFormat="1" ht="14.5" customHeight="1">
      <c r="A76" s="24"/>
      <c r="B76" s="24"/>
      <c r="C76" s="208" t="s">
        <v>27</v>
      </c>
      <c r="D76" s="232" t="s">
        <v>1428</v>
      </c>
      <c r="E76" s="149" t="s">
        <v>1452</v>
      </c>
      <c r="F76" s="89" t="s">
        <v>1453</v>
      </c>
      <c r="G76" s="27"/>
      <c r="H76" s="23"/>
      <c r="I76" s="187"/>
      <c r="J76" s="101"/>
      <c r="K76" s="186"/>
      <c r="L76" s="188" t="s">
        <v>281</v>
      </c>
      <c r="M76" s="189"/>
      <c r="N76" s="190"/>
      <c r="O76" s="136">
        <f t="shared" si="1"/>
        <v>0</v>
      </c>
      <c r="P76" s="23"/>
      <c r="Q76" s="23"/>
      <c r="R76" s="85"/>
      <c r="T76" s="355"/>
    </row>
    <row r="77" spans="1:20" s="3" customFormat="1" ht="14.5" customHeight="1">
      <c r="A77" s="24"/>
      <c r="B77" s="24"/>
      <c r="C77" s="360" t="s">
        <v>27</v>
      </c>
      <c r="D77" s="361" t="s">
        <v>345</v>
      </c>
      <c r="E77" s="362" t="s">
        <v>1454</v>
      </c>
      <c r="F77" s="22" t="s">
        <v>1455</v>
      </c>
      <c r="G77" s="27"/>
      <c r="H77" s="23"/>
      <c r="I77" s="187"/>
      <c r="J77" s="101"/>
      <c r="K77" s="186"/>
      <c r="L77" s="188" t="s">
        <v>118</v>
      </c>
      <c r="M77" s="189"/>
      <c r="N77" s="190"/>
      <c r="O77" s="136">
        <f t="shared" si="1"/>
        <v>0</v>
      </c>
      <c r="P77" s="23"/>
      <c r="Q77" s="23"/>
      <c r="R77" s="85"/>
      <c r="T77" s="355"/>
    </row>
    <row r="78" spans="1:20" s="3" customFormat="1" ht="14.5" customHeight="1">
      <c r="A78" s="24"/>
      <c r="B78" s="24"/>
      <c r="C78" s="360" t="s">
        <v>27</v>
      </c>
      <c r="D78" s="361" t="s">
        <v>345</v>
      </c>
      <c r="E78" s="362" t="s">
        <v>1456</v>
      </c>
      <c r="F78" s="22" t="s">
        <v>1457</v>
      </c>
      <c r="G78" s="27"/>
      <c r="H78" s="23"/>
      <c r="I78" s="187"/>
      <c r="J78" s="101"/>
      <c r="K78" s="186"/>
      <c r="L78" s="188" t="s">
        <v>118</v>
      </c>
      <c r="M78" s="189"/>
      <c r="N78" s="190"/>
      <c r="O78" s="136">
        <f t="shared" si="1"/>
        <v>0</v>
      </c>
      <c r="P78" s="23"/>
      <c r="Q78" s="23"/>
      <c r="R78" s="85"/>
      <c r="T78" s="355"/>
    </row>
    <row r="79" spans="1:20" s="3" customFormat="1" ht="14.5" customHeight="1">
      <c r="A79" s="24"/>
      <c r="B79" s="24"/>
      <c r="C79" s="360" t="s">
        <v>27</v>
      </c>
      <c r="D79" s="361" t="s">
        <v>345</v>
      </c>
      <c r="E79" s="362" t="s">
        <v>1458</v>
      </c>
      <c r="F79" s="22" t="s">
        <v>1459</v>
      </c>
      <c r="G79" s="27"/>
      <c r="H79" s="23"/>
      <c r="I79" s="187"/>
      <c r="J79" s="101"/>
      <c r="K79" s="186"/>
      <c r="L79" s="188" t="s">
        <v>118</v>
      </c>
      <c r="M79" s="189"/>
      <c r="N79" s="190"/>
      <c r="O79" s="136">
        <f t="shared" si="1"/>
        <v>0</v>
      </c>
      <c r="P79" s="23"/>
      <c r="Q79" s="23"/>
      <c r="R79" s="85"/>
      <c r="T79" s="355"/>
    </row>
    <row r="80" spans="1:20" s="3" customFormat="1" ht="14.5" customHeight="1">
      <c r="A80" s="24"/>
      <c r="B80" s="24"/>
      <c r="C80" s="360" t="s">
        <v>27</v>
      </c>
      <c r="D80" s="361" t="s">
        <v>345</v>
      </c>
      <c r="E80" s="362" t="s">
        <v>1460</v>
      </c>
      <c r="F80" s="22" t="s">
        <v>1461</v>
      </c>
      <c r="G80" s="27"/>
      <c r="H80" s="91"/>
      <c r="I80" s="98"/>
      <c r="J80" s="84"/>
      <c r="K80" s="191"/>
      <c r="L80" s="188" t="s">
        <v>118</v>
      </c>
      <c r="M80" s="189"/>
      <c r="N80" s="190"/>
      <c r="O80" s="136">
        <f t="shared" si="1"/>
        <v>0</v>
      </c>
      <c r="P80" s="91"/>
      <c r="Q80" s="91"/>
      <c r="R80" s="63" t="str">
        <f>_xlfn.XLOOKUP(C80&amp;D80&amp;E80&amp;F80,[1]报价模版!$X:$X,[1]报价模版!$Y:$Y,"",0)</f>
        <v/>
      </c>
    </row>
    <row r="81" spans="1:20" s="3" customFormat="1" ht="14.5" customHeight="1">
      <c r="A81" s="24"/>
      <c r="B81" s="24"/>
      <c r="C81" s="360" t="s">
        <v>27</v>
      </c>
      <c r="D81" s="361" t="s">
        <v>345</v>
      </c>
      <c r="E81" s="362" t="s">
        <v>1462</v>
      </c>
      <c r="F81" s="22" t="s">
        <v>1463</v>
      </c>
      <c r="G81" s="27"/>
      <c r="H81" s="91"/>
      <c r="I81" s="98"/>
      <c r="J81" s="84"/>
      <c r="K81" s="191"/>
      <c r="L81" s="188" t="s">
        <v>118</v>
      </c>
      <c r="M81" s="189"/>
      <c r="N81" s="190"/>
      <c r="O81" s="136">
        <f t="shared" si="1"/>
        <v>0</v>
      </c>
      <c r="P81" s="91"/>
      <c r="Q81" s="91"/>
      <c r="R81" s="63" t="str">
        <f>_xlfn.XLOOKUP(C81&amp;D81&amp;E81&amp;F81,[1]报价模版!$X:$X,[1]报价模版!$Y:$Y,"",0)</f>
        <v/>
      </c>
    </row>
    <row r="82" spans="1:20" s="3" customFormat="1" ht="14.5" customHeight="1">
      <c r="A82" s="24"/>
      <c r="B82" s="24"/>
      <c r="C82" s="360" t="s">
        <v>27</v>
      </c>
      <c r="D82" s="361" t="s">
        <v>345</v>
      </c>
      <c r="E82" s="362" t="s">
        <v>1464</v>
      </c>
      <c r="F82" s="22" t="s">
        <v>1464</v>
      </c>
      <c r="G82" s="27"/>
      <c r="H82" s="23"/>
      <c r="I82" s="187"/>
      <c r="J82" s="101"/>
      <c r="K82" s="186"/>
      <c r="L82" s="188" t="s">
        <v>118</v>
      </c>
      <c r="M82" s="189"/>
      <c r="N82" s="190"/>
      <c r="O82" s="136">
        <f t="shared" si="1"/>
        <v>0</v>
      </c>
      <c r="P82" s="23"/>
      <c r="Q82" s="23"/>
      <c r="R82" s="85"/>
      <c r="T82" s="355"/>
    </row>
    <row r="83" spans="1:20" s="3" customFormat="1" ht="14.5" customHeight="1">
      <c r="A83" s="24"/>
      <c r="B83" s="24"/>
      <c r="C83" s="360" t="s">
        <v>27</v>
      </c>
      <c r="D83" s="361" t="s">
        <v>345</v>
      </c>
      <c r="E83" s="362" t="s">
        <v>1465</v>
      </c>
      <c r="F83" s="22" t="s">
        <v>1465</v>
      </c>
      <c r="G83" s="27"/>
      <c r="H83" s="23"/>
      <c r="I83" s="187"/>
      <c r="J83" s="101"/>
      <c r="K83" s="186"/>
      <c r="L83" s="188" t="s">
        <v>118</v>
      </c>
      <c r="M83" s="189"/>
      <c r="N83" s="190"/>
      <c r="O83" s="136">
        <f t="shared" si="1"/>
        <v>0</v>
      </c>
      <c r="P83" s="23"/>
      <c r="Q83" s="23"/>
      <c r="R83" s="85"/>
      <c r="T83" s="355"/>
    </row>
    <row r="84" spans="1:20" s="3" customFormat="1" ht="14.5" customHeight="1">
      <c r="A84" s="24"/>
      <c r="B84" s="24"/>
      <c r="C84" s="360" t="s">
        <v>27</v>
      </c>
      <c r="D84" s="361" t="s">
        <v>345</v>
      </c>
      <c r="E84" s="362" t="s">
        <v>1466</v>
      </c>
      <c r="F84" s="22" t="s">
        <v>1467</v>
      </c>
      <c r="G84" s="27"/>
      <c r="H84" s="23"/>
      <c r="I84" s="187"/>
      <c r="J84" s="101"/>
      <c r="K84" s="186"/>
      <c r="L84" s="188" t="s">
        <v>118</v>
      </c>
      <c r="M84" s="189"/>
      <c r="N84" s="190"/>
      <c r="O84" s="136">
        <f t="shared" si="1"/>
        <v>0</v>
      </c>
      <c r="P84" s="23"/>
      <c r="Q84" s="23"/>
      <c r="R84" s="85"/>
      <c r="T84" s="355"/>
    </row>
    <row r="85" spans="1:20" s="3" customFormat="1" ht="14.5" customHeight="1">
      <c r="A85" s="24"/>
      <c r="B85" s="24"/>
      <c r="C85" s="360" t="s">
        <v>27</v>
      </c>
      <c r="D85" s="361" t="s">
        <v>345</v>
      </c>
      <c r="E85" s="362" t="s">
        <v>1468</v>
      </c>
      <c r="F85" s="22" t="s">
        <v>1469</v>
      </c>
      <c r="G85" s="27"/>
      <c r="H85" s="23"/>
      <c r="I85" s="187"/>
      <c r="J85" s="101"/>
      <c r="K85" s="186"/>
      <c r="L85" s="188" t="s">
        <v>118</v>
      </c>
      <c r="M85" s="189"/>
      <c r="N85" s="190"/>
      <c r="O85" s="136">
        <f t="shared" si="1"/>
        <v>0</v>
      </c>
      <c r="P85" s="23"/>
      <c r="Q85" s="23"/>
      <c r="R85" s="85"/>
      <c r="T85" s="355"/>
    </row>
    <row r="86" spans="1:20" s="3" customFormat="1" ht="14.5" customHeight="1">
      <c r="A86" s="24"/>
      <c r="B86" s="24"/>
      <c r="C86" s="360" t="s">
        <v>27</v>
      </c>
      <c r="D86" s="361" t="s">
        <v>345</v>
      </c>
      <c r="E86" s="362" t="s">
        <v>1468</v>
      </c>
      <c r="F86" s="22" t="s">
        <v>1470</v>
      </c>
      <c r="G86" s="27"/>
      <c r="H86" s="23"/>
      <c r="I86" s="187"/>
      <c r="J86" s="101"/>
      <c r="K86" s="186"/>
      <c r="L86" s="188" t="s">
        <v>118</v>
      </c>
      <c r="M86" s="189"/>
      <c r="N86" s="190"/>
      <c r="O86" s="136">
        <f t="shared" si="1"/>
        <v>0</v>
      </c>
      <c r="P86" s="23"/>
      <c r="Q86" s="23"/>
      <c r="R86" s="85"/>
      <c r="T86" s="355"/>
    </row>
    <row r="87" spans="1:20" s="3" customFormat="1" ht="14.5" customHeight="1">
      <c r="A87" s="24"/>
      <c r="B87" s="24"/>
      <c r="C87" s="360" t="s">
        <v>27</v>
      </c>
      <c r="D87" s="361" t="s">
        <v>345</v>
      </c>
      <c r="E87" s="362" t="s">
        <v>1471</v>
      </c>
      <c r="F87" s="22" t="s">
        <v>1472</v>
      </c>
      <c r="G87" s="27"/>
      <c r="H87" s="23"/>
      <c r="I87" s="187"/>
      <c r="J87" s="101"/>
      <c r="K87" s="186"/>
      <c r="L87" s="188" t="s">
        <v>118</v>
      </c>
      <c r="M87" s="189"/>
      <c r="N87" s="190"/>
      <c r="O87" s="136">
        <f t="shared" si="1"/>
        <v>0</v>
      </c>
      <c r="P87" s="23"/>
      <c r="Q87" s="23"/>
      <c r="R87" s="85"/>
      <c r="T87" s="355"/>
    </row>
    <row r="88" spans="1:20" s="3" customFormat="1" ht="14.5" customHeight="1">
      <c r="A88" s="24"/>
      <c r="B88" s="24"/>
      <c r="C88" s="360" t="s">
        <v>27</v>
      </c>
      <c r="D88" s="361" t="s">
        <v>345</v>
      </c>
      <c r="E88" s="362" t="s">
        <v>1473</v>
      </c>
      <c r="F88" s="22" t="s">
        <v>1474</v>
      </c>
      <c r="G88" s="27"/>
      <c r="H88" s="23"/>
      <c r="I88" s="187"/>
      <c r="J88" s="101"/>
      <c r="K88" s="186"/>
      <c r="L88" s="188" t="s">
        <v>118</v>
      </c>
      <c r="M88" s="189"/>
      <c r="N88" s="190"/>
      <c r="O88" s="136">
        <f t="shared" si="1"/>
        <v>0</v>
      </c>
      <c r="P88" s="23"/>
      <c r="Q88" s="23"/>
      <c r="R88" s="85"/>
      <c r="T88" s="355"/>
    </row>
    <row r="89" spans="1:20" s="3" customFormat="1" ht="14.5" customHeight="1">
      <c r="A89" s="24"/>
      <c r="B89" s="24"/>
      <c r="C89" s="360" t="s">
        <v>27</v>
      </c>
      <c r="D89" s="361" t="s">
        <v>345</v>
      </c>
      <c r="E89" s="362" t="s">
        <v>1473</v>
      </c>
      <c r="F89" s="22" t="s">
        <v>1475</v>
      </c>
      <c r="G89" s="27"/>
      <c r="H89" s="91"/>
      <c r="I89" s="98"/>
      <c r="J89" s="84"/>
      <c r="K89" s="191"/>
      <c r="L89" s="188" t="s">
        <v>118</v>
      </c>
      <c r="M89" s="189"/>
      <c r="N89" s="190"/>
      <c r="O89" s="136">
        <f t="shared" si="1"/>
        <v>0</v>
      </c>
      <c r="P89" s="91"/>
      <c r="Q89" s="91"/>
      <c r="R89" s="63" t="str">
        <f>_xlfn.XLOOKUP(C89&amp;D89&amp;E89&amp;F89,[1]报价模版!$X:$X,[1]报价模版!$Y:$Y,"",0)</f>
        <v/>
      </c>
    </row>
    <row r="90" spans="1:20" s="3" customFormat="1" ht="14.5" customHeight="1">
      <c r="A90" s="24"/>
      <c r="B90" s="24"/>
      <c r="C90" s="360" t="s">
        <v>27</v>
      </c>
      <c r="D90" s="361" t="s">
        <v>345</v>
      </c>
      <c r="E90" s="362" t="s">
        <v>1476</v>
      </c>
      <c r="F90" s="22" t="s">
        <v>1476</v>
      </c>
      <c r="G90" s="27"/>
      <c r="H90" s="23"/>
      <c r="I90" s="187"/>
      <c r="J90" s="101"/>
      <c r="K90" s="186"/>
      <c r="L90" s="188" t="s">
        <v>118</v>
      </c>
      <c r="M90" s="189"/>
      <c r="N90" s="190"/>
      <c r="O90" s="136">
        <f t="shared" si="1"/>
        <v>0</v>
      </c>
      <c r="P90" s="23"/>
      <c r="Q90" s="23"/>
      <c r="R90" s="85"/>
      <c r="T90" s="355"/>
    </row>
    <row r="91" spans="1:20" s="3" customFormat="1" ht="14.5" customHeight="1">
      <c r="A91" s="24"/>
      <c r="B91" s="24"/>
      <c r="C91" s="360" t="s">
        <v>27</v>
      </c>
      <c r="D91" s="361" t="s">
        <v>345</v>
      </c>
      <c r="E91" s="362" t="s">
        <v>1477</v>
      </c>
      <c r="F91" s="22" t="s">
        <v>1478</v>
      </c>
      <c r="G91" s="27"/>
      <c r="H91" s="23"/>
      <c r="I91" s="187"/>
      <c r="J91" s="101"/>
      <c r="K91" s="186"/>
      <c r="L91" s="188" t="s">
        <v>118</v>
      </c>
      <c r="M91" s="189"/>
      <c r="N91" s="190"/>
      <c r="O91" s="136">
        <f t="shared" si="1"/>
        <v>0</v>
      </c>
      <c r="P91" s="23"/>
      <c r="Q91" s="23"/>
      <c r="R91" s="85"/>
      <c r="T91" s="355"/>
    </row>
    <row r="92" spans="1:20" s="3" customFormat="1" ht="14.5" customHeight="1">
      <c r="A92" s="24"/>
      <c r="B92" s="24"/>
      <c r="C92" s="360" t="s">
        <v>27</v>
      </c>
      <c r="D92" s="361" t="s">
        <v>345</v>
      </c>
      <c r="E92" s="362" t="s">
        <v>1479</v>
      </c>
      <c r="F92" s="22" t="s">
        <v>1480</v>
      </c>
      <c r="G92" s="27"/>
      <c r="H92" s="23"/>
      <c r="I92" s="187"/>
      <c r="J92" s="101"/>
      <c r="K92" s="186"/>
      <c r="L92" s="188" t="s">
        <v>118</v>
      </c>
      <c r="M92" s="189"/>
      <c r="N92" s="190"/>
      <c r="O92" s="136">
        <f t="shared" si="1"/>
        <v>0</v>
      </c>
      <c r="P92" s="23"/>
      <c r="Q92" s="23"/>
      <c r="R92" s="85"/>
      <c r="T92" s="355"/>
    </row>
    <row r="93" spans="1:20" s="3" customFormat="1" ht="14.5" customHeight="1">
      <c r="A93" s="24"/>
      <c r="B93" s="24"/>
      <c r="C93" s="360" t="s">
        <v>27</v>
      </c>
      <c r="D93" s="361" t="s">
        <v>345</v>
      </c>
      <c r="E93" s="362" t="s">
        <v>1481</v>
      </c>
      <c r="F93" s="22" t="s">
        <v>1482</v>
      </c>
      <c r="G93" s="27"/>
      <c r="H93" s="23"/>
      <c r="I93" s="187"/>
      <c r="J93" s="101"/>
      <c r="K93" s="186"/>
      <c r="L93" s="188" t="s">
        <v>118</v>
      </c>
      <c r="M93" s="189"/>
      <c r="N93" s="190"/>
      <c r="O93" s="136">
        <f t="shared" si="1"/>
        <v>0</v>
      </c>
      <c r="P93" s="23"/>
      <c r="Q93" s="23"/>
      <c r="R93" s="85"/>
      <c r="T93" s="355"/>
    </row>
    <row r="94" spans="1:20" s="3" customFormat="1" ht="14.5" customHeight="1">
      <c r="A94" s="24"/>
      <c r="B94" s="24"/>
      <c r="C94" s="360" t="s">
        <v>27</v>
      </c>
      <c r="D94" s="361" t="s">
        <v>345</v>
      </c>
      <c r="E94" s="362" t="s">
        <v>1483</v>
      </c>
      <c r="F94" s="22" t="s">
        <v>1484</v>
      </c>
      <c r="G94" s="27"/>
      <c r="H94" s="91"/>
      <c r="I94" s="98"/>
      <c r="J94" s="84"/>
      <c r="K94" s="191"/>
      <c r="L94" s="188" t="s">
        <v>118</v>
      </c>
      <c r="M94" s="189"/>
      <c r="N94" s="190"/>
      <c r="O94" s="136">
        <f t="shared" si="1"/>
        <v>0</v>
      </c>
      <c r="P94" s="91"/>
      <c r="Q94" s="91"/>
      <c r="R94" s="63" t="str">
        <f>_xlfn.XLOOKUP(C94&amp;D94&amp;E94&amp;F94,[1]报价模版!$X:$X,[1]报价模版!$Y:$Y,"",0)</f>
        <v/>
      </c>
    </row>
    <row r="95" spans="1:20" s="3" customFormat="1" ht="14.5" customHeight="1">
      <c r="A95" s="24"/>
      <c r="B95" s="24"/>
      <c r="C95" s="360" t="s">
        <v>27</v>
      </c>
      <c r="D95" s="361" t="s">
        <v>345</v>
      </c>
      <c r="E95" s="362" t="s">
        <v>1485</v>
      </c>
      <c r="F95" s="22" t="s">
        <v>1486</v>
      </c>
      <c r="G95" s="27"/>
      <c r="H95" s="23"/>
      <c r="I95" s="187"/>
      <c r="J95" s="101"/>
      <c r="K95" s="186"/>
      <c r="L95" s="188" t="s">
        <v>118</v>
      </c>
      <c r="M95" s="189"/>
      <c r="N95" s="190"/>
      <c r="O95" s="136">
        <f t="shared" si="1"/>
        <v>0</v>
      </c>
      <c r="P95" s="23"/>
      <c r="Q95" s="23"/>
      <c r="R95" s="85"/>
      <c r="T95" s="355"/>
    </row>
    <row r="96" spans="1:20" s="3" customFormat="1" ht="14.5" customHeight="1">
      <c r="A96" s="24"/>
      <c r="B96" s="24"/>
      <c r="C96" s="360" t="s">
        <v>27</v>
      </c>
      <c r="D96" s="361" t="s">
        <v>345</v>
      </c>
      <c r="E96" s="362" t="s">
        <v>1487</v>
      </c>
      <c r="F96" s="22" t="s">
        <v>1488</v>
      </c>
      <c r="G96" s="27"/>
      <c r="H96" s="23"/>
      <c r="I96" s="187"/>
      <c r="J96" s="101"/>
      <c r="K96" s="186"/>
      <c r="L96" s="188" t="s">
        <v>118</v>
      </c>
      <c r="M96" s="189"/>
      <c r="N96" s="190"/>
      <c r="O96" s="136">
        <f t="shared" si="1"/>
        <v>0</v>
      </c>
      <c r="P96" s="23"/>
      <c r="Q96" s="23"/>
      <c r="R96" s="85"/>
      <c r="T96" s="355"/>
    </row>
    <row r="97" spans="1:20" s="3" customFormat="1" ht="14.5" customHeight="1">
      <c r="A97" s="24"/>
      <c r="B97" s="24"/>
      <c r="C97" s="360" t="s">
        <v>27</v>
      </c>
      <c r="D97" s="361" t="s">
        <v>345</v>
      </c>
      <c r="E97" s="362" t="s">
        <v>1489</v>
      </c>
      <c r="F97" s="22" t="s">
        <v>1490</v>
      </c>
      <c r="G97" s="27"/>
      <c r="H97" s="23"/>
      <c r="I97" s="187"/>
      <c r="J97" s="101"/>
      <c r="K97" s="186"/>
      <c r="L97" s="188" t="s">
        <v>118</v>
      </c>
      <c r="M97" s="189"/>
      <c r="N97" s="190"/>
      <c r="O97" s="136">
        <f t="shared" si="1"/>
        <v>0</v>
      </c>
      <c r="P97" s="23"/>
      <c r="Q97" s="23"/>
      <c r="R97" s="85"/>
      <c r="T97" s="355"/>
    </row>
    <row r="98" spans="1:20" s="3" customFormat="1" ht="14.5" customHeight="1">
      <c r="A98" s="24"/>
      <c r="B98" s="24"/>
      <c r="C98" s="360" t="s">
        <v>27</v>
      </c>
      <c r="D98" s="361" t="s">
        <v>345</v>
      </c>
      <c r="E98" s="362" t="s">
        <v>1491</v>
      </c>
      <c r="F98" s="22" t="s">
        <v>1492</v>
      </c>
      <c r="G98" s="27"/>
      <c r="H98" s="91"/>
      <c r="I98" s="98"/>
      <c r="J98" s="84"/>
      <c r="K98" s="191"/>
      <c r="L98" s="188" t="s">
        <v>118</v>
      </c>
      <c r="M98" s="189"/>
      <c r="N98" s="190"/>
      <c r="O98" s="136">
        <f t="shared" si="1"/>
        <v>0</v>
      </c>
      <c r="P98" s="91"/>
      <c r="Q98" s="91"/>
      <c r="R98" s="63" t="str">
        <f>_xlfn.XLOOKUP(C98&amp;D98&amp;E98&amp;F98,[1]报价模版!$X:$X,[1]报价模版!$Y:$Y,"",0)</f>
        <v/>
      </c>
    </row>
    <row r="99" spans="1:20" s="3" customFormat="1" ht="14.5" customHeight="1">
      <c r="A99" s="24"/>
      <c r="B99" s="24"/>
      <c r="C99" s="360" t="s">
        <v>27</v>
      </c>
      <c r="D99" s="361" t="s">
        <v>345</v>
      </c>
      <c r="E99" s="362" t="s">
        <v>1493</v>
      </c>
      <c r="F99" s="22" t="s">
        <v>1494</v>
      </c>
      <c r="G99" s="27"/>
      <c r="H99" s="91"/>
      <c r="I99" s="98"/>
      <c r="J99" s="84"/>
      <c r="K99" s="191"/>
      <c r="L99" s="188" t="s">
        <v>118</v>
      </c>
      <c r="M99" s="189"/>
      <c r="N99" s="190"/>
      <c r="O99" s="136">
        <f t="shared" si="1"/>
        <v>0</v>
      </c>
      <c r="P99" s="91"/>
      <c r="Q99" s="91"/>
      <c r="R99" s="63" t="str">
        <f>_xlfn.XLOOKUP(C99&amp;D99&amp;E99&amp;F99,[1]报价模版!$X:$X,[1]报价模版!$Y:$Y,"",0)</f>
        <v/>
      </c>
    </row>
    <row r="100" spans="1:20" s="3" customFormat="1" ht="14.5" customHeight="1">
      <c r="A100" s="24"/>
      <c r="B100" s="24"/>
      <c r="C100" s="360" t="s">
        <v>27</v>
      </c>
      <c r="D100" s="361" t="s">
        <v>345</v>
      </c>
      <c r="E100" s="362" t="s">
        <v>1495</v>
      </c>
      <c r="F100" s="22" t="s">
        <v>1496</v>
      </c>
      <c r="G100" s="27"/>
      <c r="H100" s="91"/>
      <c r="I100" s="98"/>
      <c r="J100" s="84"/>
      <c r="K100" s="191"/>
      <c r="L100" s="188" t="s">
        <v>118</v>
      </c>
      <c r="M100" s="189"/>
      <c r="N100" s="190"/>
      <c r="O100" s="136">
        <f t="shared" si="1"/>
        <v>0</v>
      </c>
      <c r="P100" s="91"/>
      <c r="Q100" s="91"/>
      <c r="R100" s="63" t="str">
        <f>_xlfn.XLOOKUP(C100&amp;D100&amp;E100&amp;F100,[1]报价模版!$X:$X,[1]报价模版!$Y:$Y,"",0)</f>
        <v/>
      </c>
    </row>
    <row r="101" spans="1:20" s="3" customFormat="1" ht="14.5" customHeight="1">
      <c r="A101" s="24"/>
      <c r="B101" s="24"/>
      <c r="C101" s="360" t="s">
        <v>27</v>
      </c>
      <c r="D101" s="361" t="s">
        <v>345</v>
      </c>
      <c r="E101" s="362" t="s">
        <v>1497</v>
      </c>
      <c r="F101" s="22" t="s">
        <v>1498</v>
      </c>
      <c r="G101" s="27"/>
      <c r="H101" s="91"/>
      <c r="I101" s="98"/>
      <c r="J101" s="84"/>
      <c r="K101" s="191"/>
      <c r="L101" s="188" t="s">
        <v>118</v>
      </c>
      <c r="M101" s="189"/>
      <c r="N101" s="190"/>
      <c r="O101" s="136">
        <f t="shared" si="1"/>
        <v>0</v>
      </c>
      <c r="P101" s="91"/>
      <c r="Q101" s="91"/>
      <c r="R101" s="63" t="str">
        <f>_xlfn.XLOOKUP(C101&amp;D101&amp;E101&amp;F101,[1]报价模版!$X:$X,[1]报价模版!$Y:$Y,"",0)</f>
        <v/>
      </c>
    </row>
    <row r="102" spans="1:20" s="3" customFormat="1" ht="14.5" customHeight="1">
      <c r="A102" s="24"/>
      <c r="B102" s="24"/>
      <c r="C102" s="360" t="s">
        <v>27</v>
      </c>
      <c r="D102" s="361" t="s">
        <v>345</v>
      </c>
      <c r="E102" s="362" t="s">
        <v>1499</v>
      </c>
      <c r="F102" s="22" t="s">
        <v>1500</v>
      </c>
      <c r="G102" s="27"/>
      <c r="H102" s="91"/>
      <c r="I102" s="98"/>
      <c r="J102" s="84"/>
      <c r="K102" s="191"/>
      <c r="L102" s="188" t="s">
        <v>118</v>
      </c>
      <c r="M102" s="189"/>
      <c r="N102" s="190"/>
      <c r="O102" s="136">
        <f t="shared" si="1"/>
        <v>0</v>
      </c>
      <c r="P102" s="91"/>
      <c r="Q102" s="91"/>
      <c r="R102" s="63" t="str">
        <f>_xlfn.XLOOKUP(C102&amp;D102&amp;E102&amp;F102,[1]报价模版!$X:$X,[1]报价模版!$Y:$Y,"",0)</f>
        <v/>
      </c>
    </row>
    <row r="103" spans="1:20" s="3" customFormat="1" ht="14.5" customHeight="1">
      <c r="A103" s="24"/>
      <c r="B103" s="24"/>
      <c r="C103" s="360" t="s">
        <v>27</v>
      </c>
      <c r="D103" s="361" t="s">
        <v>345</v>
      </c>
      <c r="E103" s="362" t="s">
        <v>1501</v>
      </c>
      <c r="F103" s="22" t="s">
        <v>1502</v>
      </c>
      <c r="G103" s="27"/>
      <c r="H103" s="23"/>
      <c r="I103" s="187"/>
      <c r="J103" s="101"/>
      <c r="K103" s="186"/>
      <c r="L103" s="188" t="s">
        <v>124</v>
      </c>
      <c r="M103" s="189"/>
      <c r="N103" s="190"/>
      <c r="O103" s="136">
        <f t="shared" si="1"/>
        <v>0</v>
      </c>
      <c r="P103" s="23"/>
      <c r="Q103" s="23"/>
      <c r="R103" s="85"/>
      <c r="T103" s="355"/>
    </row>
    <row r="104" spans="1:20" s="3" customFormat="1" ht="14.5" customHeight="1">
      <c r="A104" s="24"/>
      <c r="B104" s="24"/>
      <c r="C104" s="360" t="s">
        <v>27</v>
      </c>
      <c r="D104" s="361" t="s">
        <v>345</v>
      </c>
      <c r="E104" s="362" t="s">
        <v>1501</v>
      </c>
      <c r="F104" s="22" t="s">
        <v>1503</v>
      </c>
      <c r="G104" s="27"/>
      <c r="H104" s="23"/>
      <c r="I104" s="187"/>
      <c r="J104" s="101"/>
      <c r="K104" s="186"/>
      <c r="L104" s="188" t="s">
        <v>124</v>
      </c>
      <c r="M104" s="189"/>
      <c r="N104" s="190"/>
      <c r="O104" s="136">
        <f t="shared" si="1"/>
        <v>0</v>
      </c>
      <c r="P104" s="23"/>
      <c r="Q104" s="23"/>
      <c r="R104" s="85"/>
      <c r="T104" s="355"/>
    </row>
    <row r="105" spans="1:20" s="3" customFormat="1" ht="14.5" customHeight="1">
      <c r="A105" s="24"/>
      <c r="B105" s="24"/>
      <c r="C105" s="360" t="s">
        <v>27</v>
      </c>
      <c r="D105" s="361" t="s">
        <v>345</v>
      </c>
      <c r="E105" s="362" t="s">
        <v>1504</v>
      </c>
      <c r="F105" s="22" t="s">
        <v>1505</v>
      </c>
      <c r="G105" s="27"/>
      <c r="H105" s="23"/>
      <c r="I105" s="187"/>
      <c r="J105" s="101"/>
      <c r="K105" s="186"/>
      <c r="L105" s="188" t="s">
        <v>118</v>
      </c>
      <c r="M105" s="189"/>
      <c r="N105" s="190"/>
      <c r="O105" s="136">
        <f t="shared" si="1"/>
        <v>0</v>
      </c>
      <c r="P105" s="23"/>
      <c r="Q105" s="23"/>
      <c r="R105" s="85"/>
      <c r="T105" s="355"/>
    </row>
    <row r="106" spans="1:20" s="3" customFormat="1" ht="14.5" customHeight="1">
      <c r="A106" s="24"/>
      <c r="B106" s="24"/>
      <c r="C106" s="360" t="s">
        <v>27</v>
      </c>
      <c r="D106" s="361" t="s">
        <v>1506</v>
      </c>
      <c r="E106" s="362" t="s">
        <v>1507</v>
      </c>
      <c r="F106" s="22" t="s">
        <v>1508</v>
      </c>
      <c r="G106" s="195"/>
      <c r="H106" s="23"/>
      <c r="I106" s="187"/>
      <c r="J106" s="101"/>
      <c r="K106" s="186"/>
      <c r="L106" s="188" t="s">
        <v>374</v>
      </c>
      <c r="M106" s="189"/>
      <c r="N106" s="190"/>
      <c r="O106" s="136">
        <f t="shared" si="1"/>
        <v>0</v>
      </c>
      <c r="P106" s="23"/>
      <c r="Q106" s="23"/>
      <c r="R106" s="85"/>
      <c r="T106" s="355"/>
    </row>
    <row r="107" spans="1:20" s="3" customFormat="1" ht="14.5" customHeight="1">
      <c r="A107" s="24"/>
      <c r="B107" s="24"/>
      <c r="C107" s="360" t="s">
        <v>27</v>
      </c>
      <c r="D107" s="361" t="s">
        <v>1506</v>
      </c>
      <c r="E107" s="362" t="s">
        <v>1509</v>
      </c>
      <c r="F107" s="22" t="s">
        <v>1508</v>
      </c>
      <c r="G107" s="195"/>
      <c r="H107" s="23"/>
      <c r="I107" s="187"/>
      <c r="J107" s="101"/>
      <c r="K107" s="186"/>
      <c r="L107" s="188" t="s">
        <v>281</v>
      </c>
      <c r="M107" s="189"/>
      <c r="N107" s="190"/>
      <c r="O107" s="136">
        <f t="shared" si="1"/>
        <v>0</v>
      </c>
      <c r="P107" s="23"/>
      <c r="Q107" s="23"/>
      <c r="R107" s="85"/>
      <c r="T107" s="355"/>
    </row>
    <row r="108" spans="1:20" s="3" customFormat="1" ht="14.5" customHeight="1">
      <c r="A108" s="24"/>
      <c r="B108" s="24"/>
      <c r="C108" s="360" t="s">
        <v>27</v>
      </c>
      <c r="D108" s="361" t="s">
        <v>1506</v>
      </c>
      <c r="E108" s="362" t="s">
        <v>1509</v>
      </c>
      <c r="F108" s="22" t="s">
        <v>1510</v>
      </c>
      <c r="G108" s="195"/>
      <c r="H108" s="23"/>
      <c r="I108" s="187"/>
      <c r="J108" s="101"/>
      <c r="K108" s="186"/>
      <c r="L108" s="188" t="s">
        <v>281</v>
      </c>
      <c r="M108" s="189"/>
      <c r="N108" s="190"/>
      <c r="O108" s="136">
        <f t="shared" si="1"/>
        <v>0</v>
      </c>
      <c r="P108" s="23"/>
      <c r="Q108" s="23"/>
      <c r="R108" s="85"/>
      <c r="T108" s="355"/>
    </row>
    <row r="109" spans="1:20" s="3" customFormat="1" ht="14.5" customHeight="1">
      <c r="A109" s="24"/>
      <c r="B109" s="24"/>
      <c r="C109" s="360" t="s">
        <v>27</v>
      </c>
      <c r="D109" s="361" t="s">
        <v>1506</v>
      </c>
      <c r="E109" s="362" t="s">
        <v>1509</v>
      </c>
      <c r="F109" s="22" t="s">
        <v>1511</v>
      </c>
      <c r="G109" s="195"/>
      <c r="H109" s="23"/>
      <c r="I109" s="187"/>
      <c r="J109" s="101"/>
      <c r="K109" s="186"/>
      <c r="L109" s="188" t="s">
        <v>281</v>
      </c>
      <c r="M109" s="189"/>
      <c r="N109" s="190"/>
      <c r="O109" s="136">
        <f t="shared" si="1"/>
        <v>0</v>
      </c>
      <c r="P109" s="23"/>
      <c r="Q109" s="23"/>
      <c r="R109" s="85"/>
      <c r="T109" s="355"/>
    </row>
    <row r="110" spans="1:20" s="3" customFormat="1" ht="14.5" customHeight="1">
      <c r="A110" s="24"/>
      <c r="B110" s="24"/>
      <c r="C110" s="360" t="s">
        <v>27</v>
      </c>
      <c r="D110" s="361" t="s">
        <v>1506</v>
      </c>
      <c r="E110" s="362" t="s">
        <v>1509</v>
      </c>
      <c r="F110" s="22" t="s">
        <v>1512</v>
      </c>
      <c r="G110" s="195"/>
      <c r="H110" s="23"/>
      <c r="I110" s="187"/>
      <c r="J110" s="101"/>
      <c r="K110" s="186"/>
      <c r="L110" s="188" t="s">
        <v>281</v>
      </c>
      <c r="M110" s="189"/>
      <c r="N110" s="190"/>
      <c r="O110" s="136">
        <f t="shared" si="1"/>
        <v>0</v>
      </c>
      <c r="P110" s="23"/>
      <c r="Q110" s="23"/>
      <c r="R110" s="85"/>
      <c r="T110" s="355"/>
    </row>
    <row r="111" spans="1:20" s="3" customFormat="1" ht="14.5" customHeight="1">
      <c r="A111" s="24"/>
      <c r="B111" s="24"/>
      <c r="C111" s="360" t="s">
        <v>27</v>
      </c>
      <c r="D111" s="361" t="s">
        <v>1506</v>
      </c>
      <c r="E111" s="362" t="s">
        <v>1513</v>
      </c>
      <c r="F111" s="22" t="s">
        <v>1514</v>
      </c>
      <c r="G111" s="27"/>
      <c r="H111" s="23"/>
      <c r="I111" s="187"/>
      <c r="J111" s="101"/>
      <c r="K111" s="186"/>
      <c r="L111" s="188" t="s">
        <v>281</v>
      </c>
      <c r="M111" s="189"/>
      <c r="N111" s="190"/>
      <c r="O111" s="136">
        <f t="shared" si="1"/>
        <v>0</v>
      </c>
      <c r="P111" s="23"/>
      <c r="Q111" s="23"/>
      <c r="R111" s="85"/>
      <c r="T111" s="355"/>
    </row>
    <row r="112" spans="1:20" s="3" customFormat="1" ht="14.5" customHeight="1">
      <c r="A112" s="24"/>
      <c r="B112" s="24"/>
      <c r="C112" s="360" t="s">
        <v>27</v>
      </c>
      <c r="D112" s="361" t="s">
        <v>1506</v>
      </c>
      <c r="E112" s="362" t="s">
        <v>1515</v>
      </c>
      <c r="F112" s="22" t="s">
        <v>1516</v>
      </c>
      <c r="G112" s="27"/>
      <c r="H112" s="23"/>
      <c r="I112" s="187"/>
      <c r="J112" s="101"/>
      <c r="K112" s="186"/>
      <c r="L112" s="188" t="s">
        <v>281</v>
      </c>
      <c r="M112" s="189"/>
      <c r="N112" s="190"/>
      <c r="O112" s="136">
        <f t="shared" si="1"/>
        <v>0</v>
      </c>
      <c r="P112" s="23"/>
      <c r="Q112" s="23"/>
      <c r="R112" s="85"/>
      <c r="T112" s="355"/>
    </row>
    <row r="113" spans="1:20" s="3" customFormat="1" ht="14.5" customHeight="1">
      <c r="A113" s="24"/>
      <c r="B113" s="24"/>
      <c r="C113" s="360" t="s">
        <v>27</v>
      </c>
      <c r="D113" s="361" t="s">
        <v>1506</v>
      </c>
      <c r="E113" s="31" t="s">
        <v>1517</v>
      </c>
      <c r="F113" s="31" t="s">
        <v>1518</v>
      </c>
      <c r="G113" s="27"/>
      <c r="H113" s="23"/>
      <c r="I113" s="187"/>
      <c r="J113" s="101"/>
      <c r="K113" s="186"/>
      <c r="L113" s="188" t="s">
        <v>281</v>
      </c>
      <c r="M113" s="189"/>
      <c r="N113" s="190"/>
      <c r="O113" s="136">
        <f t="shared" si="1"/>
        <v>0</v>
      </c>
      <c r="P113" s="23"/>
      <c r="Q113" s="23"/>
      <c r="R113" s="85"/>
      <c r="T113" s="355"/>
    </row>
    <row r="114" spans="1:20" s="3" customFormat="1" ht="14.5" customHeight="1">
      <c r="A114" s="24"/>
      <c r="B114" s="24"/>
      <c r="C114" s="360" t="s">
        <v>27</v>
      </c>
      <c r="D114" s="361" t="s">
        <v>1506</v>
      </c>
      <c r="E114" s="362" t="s">
        <v>1519</v>
      </c>
      <c r="F114" s="22" t="s">
        <v>1520</v>
      </c>
      <c r="G114" s="27"/>
      <c r="H114" s="23"/>
      <c r="I114" s="187"/>
      <c r="J114" s="101"/>
      <c r="K114" s="186"/>
      <c r="L114" s="188" t="s">
        <v>374</v>
      </c>
      <c r="M114" s="189"/>
      <c r="N114" s="190"/>
      <c r="O114" s="136">
        <f t="shared" si="1"/>
        <v>0</v>
      </c>
      <c r="P114" s="23"/>
      <c r="Q114" s="23"/>
      <c r="R114" s="85"/>
      <c r="T114" s="355"/>
    </row>
    <row r="115" spans="1:20" s="3" customFormat="1" ht="14.5" customHeight="1">
      <c r="A115" s="24"/>
      <c r="B115" s="24"/>
      <c r="C115" s="360" t="s">
        <v>27</v>
      </c>
      <c r="D115" s="361" t="s">
        <v>1506</v>
      </c>
      <c r="E115" s="362" t="s">
        <v>1519</v>
      </c>
      <c r="F115" s="22" t="s">
        <v>1521</v>
      </c>
      <c r="G115" s="27"/>
      <c r="H115" s="23"/>
      <c r="I115" s="187"/>
      <c r="J115" s="101"/>
      <c r="K115" s="186"/>
      <c r="L115" s="188" t="s">
        <v>374</v>
      </c>
      <c r="M115" s="189"/>
      <c r="N115" s="190"/>
      <c r="O115" s="136">
        <f t="shared" si="1"/>
        <v>0</v>
      </c>
      <c r="P115" s="23"/>
      <c r="Q115" s="23"/>
      <c r="R115" s="85"/>
      <c r="T115" s="355"/>
    </row>
    <row r="116" spans="1:20" s="3" customFormat="1" ht="14.5" customHeight="1">
      <c r="A116" s="24"/>
      <c r="B116" s="24"/>
      <c r="C116" s="360" t="s">
        <v>27</v>
      </c>
      <c r="D116" s="361" t="s">
        <v>1506</v>
      </c>
      <c r="E116" s="362" t="s">
        <v>1519</v>
      </c>
      <c r="F116" s="22" t="s">
        <v>1522</v>
      </c>
      <c r="G116" s="27"/>
      <c r="H116" s="23"/>
      <c r="I116" s="187"/>
      <c r="J116" s="101"/>
      <c r="K116" s="186"/>
      <c r="L116" s="188" t="s">
        <v>374</v>
      </c>
      <c r="M116" s="189"/>
      <c r="N116" s="190"/>
      <c r="O116" s="136">
        <f t="shared" si="1"/>
        <v>0</v>
      </c>
      <c r="P116" s="23"/>
      <c r="Q116" s="23"/>
      <c r="R116" s="85"/>
      <c r="T116" s="355"/>
    </row>
    <row r="117" spans="1:20" s="3" customFormat="1" ht="14.5" customHeight="1">
      <c r="A117" s="24"/>
      <c r="B117" s="24"/>
      <c r="C117" s="360" t="s">
        <v>27</v>
      </c>
      <c r="D117" s="361" t="s">
        <v>1506</v>
      </c>
      <c r="E117" s="362" t="s">
        <v>1523</v>
      </c>
      <c r="F117" s="22" t="s">
        <v>1524</v>
      </c>
      <c r="G117" s="27"/>
      <c r="H117" s="23"/>
      <c r="I117" s="187"/>
      <c r="J117" s="101"/>
      <c r="K117" s="186"/>
      <c r="L117" s="188" t="s">
        <v>374</v>
      </c>
      <c r="M117" s="189"/>
      <c r="N117" s="190"/>
      <c r="O117" s="136">
        <f t="shared" si="1"/>
        <v>0</v>
      </c>
      <c r="P117" s="23"/>
      <c r="Q117" s="23"/>
      <c r="R117" s="85"/>
      <c r="T117" s="355"/>
    </row>
    <row r="118" spans="1:20" s="3" customFormat="1" ht="14.5" customHeight="1">
      <c r="A118" s="24"/>
      <c r="B118" s="24"/>
      <c r="C118" s="360" t="s">
        <v>27</v>
      </c>
      <c r="D118" s="361" t="s">
        <v>1506</v>
      </c>
      <c r="E118" s="362" t="s">
        <v>1523</v>
      </c>
      <c r="F118" s="22" t="s">
        <v>1525</v>
      </c>
      <c r="G118" s="27"/>
      <c r="H118" s="23"/>
      <c r="I118" s="187"/>
      <c r="J118" s="101"/>
      <c r="K118" s="186"/>
      <c r="L118" s="188" t="s">
        <v>374</v>
      </c>
      <c r="M118" s="189"/>
      <c r="N118" s="190"/>
      <c r="O118" s="136">
        <f t="shared" si="1"/>
        <v>0</v>
      </c>
      <c r="P118" s="23"/>
      <c r="Q118" s="23"/>
      <c r="R118" s="85"/>
      <c r="T118" s="355"/>
    </row>
    <row r="119" spans="1:20" s="3" customFormat="1" ht="14.5" customHeight="1">
      <c r="A119" s="24"/>
      <c r="B119" s="24"/>
      <c r="C119" s="360" t="s">
        <v>27</v>
      </c>
      <c r="D119" s="361" t="s">
        <v>1506</v>
      </c>
      <c r="E119" s="362" t="s">
        <v>1523</v>
      </c>
      <c r="F119" s="22" t="s">
        <v>1526</v>
      </c>
      <c r="G119" s="27"/>
      <c r="H119" s="23"/>
      <c r="I119" s="187"/>
      <c r="J119" s="101"/>
      <c r="K119" s="186"/>
      <c r="L119" s="188" t="s">
        <v>374</v>
      </c>
      <c r="M119" s="189"/>
      <c r="N119" s="190"/>
      <c r="O119" s="136">
        <f t="shared" si="1"/>
        <v>0</v>
      </c>
      <c r="P119" s="23"/>
      <c r="Q119" s="23"/>
      <c r="R119" s="85"/>
      <c r="T119" s="355"/>
    </row>
    <row r="120" spans="1:20" s="3" customFormat="1" ht="14.5" customHeight="1">
      <c r="A120" s="24"/>
      <c r="B120" s="24"/>
      <c r="C120" s="360" t="s">
        <v>27</v>
      </c>
      <c r="D120" s="361" t="s">
        <v>1506</v>
      </c>
      <c r="E120" s="362" t="s">
        <v>1527</v>
      </c>
      <c r="F120" s="22" t="s">
        <v>1528</v>
      </c>
      <c r="G120" s="27"/>
      <c r="H120" s="23"/>
      <c r="I120" s="187"/>
      <c r="J120" s="101"/>
      <c r="K120" s="186"/>
      <c r="L120" s="188" t="s">
        <v>391</v>
      </c>
      <c r="M120" s="189"/>
      <c r="N120" s="190"/>
      <c r="O120" s="136">
        <f t="shared" si="1"/>
        <v>0</v>
      </c>
      <c r="P120" s="23"/>
      <c r="Q120" s="23"/>
      <c r="R120" s="85"/>
      <c r="T120" s="355"/>
    </row>
    <row r="121" spans="1:20" s="3" customFormat="1" ht="14.5" customHeight="1">
      <c r="A121" s="24"/>
      <c r="B121" s="24"/>
      <c r="C121" s="360" t="s">
        <v>27</v>
      </c>
      <c r="D121" s="361" t="s">
        <v>1506</v>
      </c>
      <c r="E121" s="362" t="s">
        <v>1529</v>
      </c>
      <c r="F121" s="22" t="s">
        <v>1530</v>
      </c>
      <c r="G121" s="27"/>
      <c r="H121" s="23"/>
      <c r="I121" s="187"/>
      <c r="J121" s="101"/>
      <c r="K121" s="186"/>
      <c r="L121" s="188" t="s">
        <v>391</v>
      </c>
      <c r="M121" s="189"/>
      <c r="N121" s="190"/>
      <c r="O121" s="136">
        <f t="shared" si="1"/>
        <v>0</v>
      </c>
      <c r="P121" s="23"/>
      <c r="Q121" s="23"/>
      <c r="R121" s="85"/>
      <c r="T121" s="355"/>
    </row>
    <row r="122" spans="1:20" s="3" customFormat="1" ht="14.5" customHeight="1">
      <c r="A122" s="24"/>
      <c r="B122" s="24"/>
      <c r="C122" s="360" t="s">
        <v>27</v>
      </c>
      <c r="D122" s="361" t="s">
        <v>1506</v>
      </c>
      <c r="E122" s="362" t="s">
        <v>1531</v>
      </c>
      <c r="F122" s="22" t="s">
        <v>1532</v>
      </c>
      <c r="G122" s="27"/>
      <c r="H122" s="23"/>
      <c r="I122" s="187"/>
      <c r="J122" s="101"/>
      <c r="K122" s="186"/>
      <c r="L122" s="188" t="s">
        <v>391</v>
      </c>
      <c r="M122" s="189"/>
      <c r="N122" s="190"/>
      <c r="O122" s="136">
        <f t="shared" si="1"/>
        <v>0</v>
      </c>
      <c r="P122" s="23"/>
      <c r="Q122" s="23"/>
      <c r="R122" s="85"/>
      <c r="T122" s="355"/>
    </row>
    <row r="123" spans="1:20" s="3" customFormat="1" ht="14.5" customHeight="1">
      <c r="A123" s="24"/>
      <c r="B123" s="24"/>
      <c r="C123" s="360" t="s">
        <v>27</v>
      </c>
      <c r="D123" s="361" t="s">
        <v>1506</v>
      </c>
      <c r="E123" s="362" t="s">
        <v>1531</v>
      </c>
      <c r="F123" s="22" t="s">
        <v>1533</v>
      </c>
      <c r="G123" s="27"/>
      <c r="H123" s="23"/>
      <c r="I123" s="187"/>
      <c r="J123" s="101"/>
      <c r="K123" s="186"/>
      <c r="L123" s="188" t="s">
        <v>391</v>
      </c>
      <c r="M123" s="189"/>
      <c r="N123" s="190"/>
      <c r="O123" s="136">
        <f t="shared" si="1"/>
        <v>0</v>
      </c>
      <c r="P123" s="23"/>
      <c r="Q123" s="23"/>
      <c r="R123" s="85"/>
      <c r="T123" s="355"/>
    </row>
    <row r="124" spans="1:20" s="3" customFormat="1" ht="14.5" customHeight="1">
      <c r="A124" s="24"/>
      <c r="B124" s="24"/>
      <c r="C124" s="360" t="s">
        <v>27</v>
      </c>
      <c r="D124" s="361" t="s">
        <v>1506</v>
      </c>
      <c r="E124" s="362" t="s">
        <v>1531</v>
      </c>
      <c r="F124" s="22" t="s">
        <v>1534</v>
      </c>
      <c r="G124" s="27"/>
      <c r="H124" s="23"/>
      <c r="I124" s="187"/>
      <c r="J124" s="101"/>
      <c r="K124" s="186"/>
      <c r="L124" s="188" t="s">
        <v>391</v>
      </c>
      <c r="M124" s="189"/>
      <c r="N124" s="190"/>
      <c r="O124" s="136">
        <f t="shared" si="1"/>
        <v>0</v>
      </c>
      <c r="P124" s="23"/>
      <c r="Q124" s="23"/>
      <c r="R124" s="85"/>
      <c r="T124" s="355"/>
    </row>
    <row r="125" spans="1:20" s="3" customFormat="1" ht="14.5" customHeight="1">
      <c r="A125" s="24"/>
      <c r="B125" s="24"/>
      <c r="C125" s="360" t="s">
        <v>27</v>
      </c>
      <c r="D125" s="361" t="s">
        <v>1506</v>
      </c>
      <c r="E125" s="362" t="s">
        <v>1531</v>
      </c>
      <c r="F125" s="22" t="s">
        <v>1535</v>
      </c>
      <c r="G125" s="27"/>
      <c r="H125" s="23"/>
      <c r="I125" s="187"/>
      <c r="J125" s="101"/>
      <c r="K125" s="186"/>
      <c r="L125" s="188" t="s">
        <v>391</v>
      </c>
      <c r="M125" s="189"/>
      <c r="N125" s="190"/>
      <c r="O125" s="136">
        <f t="shared" si="1"/>
        <v>0</v>
      </c>
      <c r="P125" s="23"/>
      <c r="Q125" s="23"/>
      <c r="R125" s="85"/>
      <c r="T125" s="355"/>
    </row>
    <row r="126" spans="1:20" s="3" customFormat="1" ht="14.5" customHeight="1">
      <c r="A126" s="24"/>
      <c r="B126" s="24"/>
      <c r="C126" s="360" t="s">
        <v>27</v>
      </c>
      <c r="D126" s="361" t="s">
        <v>1506</v>
      </c>
      <c r="E126" s="362" t="s">
        <v>1536</v>
      </c>
      <c r="F126" s="22" t="s">
        <v>1537</v>
      </c>
      <c r="G126" s="27"/>
      <c r="H126" s="23"/>
      <c r="I126" s="187"/>
      <c r="J126" s="101"/>
      <c r="K126" s="186"/>
      <c r="L126" s="188" t="s">
        <v>391</v>
      </c>
      <c r="M126" s="189"/>
      <c r="N126" s="190"/>
      <c r="O126" s="136">
        <f t="shared" si="1"/>
        <v>0</v>
      </c>
      <c r="P126" s="23"/>
      <c r="Q126" s="23"/>
      <c r="R126" s="85"/>
      <c r="T126" s="355"/>
    </row>
    <row r="127" spans="1:20" s="3" customFormat="1" ht="14.5" customHeight="1">
      <c r="A127" s="24"/>
      <c r="B127" s="24"/>
      <c r="C127" s="360" t="s">
        <v>27</v>
      </c>
      <c r="D127" s="361" t="s">
        <v>1506</v>
      </c>
      <c r="E127" s="362" t="s">
        <v>1536</v>
      </c>
      <c r="F127" s="22" t="s">
        <v>1538</v>
      </c>
      <c r="G127" s="27"/>
      <c r="H127" s="23"/>
      <c r="I127" s="187"/>
      <c r="J127" s="101"/>
      <c r="K127" s="186"/>
      <c r="L127" s="188" t="s">
        <v>391</v>
      </c>
      <c r="M127" s="189"/>
      <c r="N127" s="190"/>
      <c r="O127" s="136">
        <f t="shared" si="1"/>
        <v>0</v>
      </c>
      <c r="P127" s="23"/>
      <c r="Q127" s="23"/>
      <c r="R127" s="85"/>
      <c r="T127" s="355"/>
    </row>
    <row r="128" spans="1:20" s="3" customFormat="1" ht="14.5" customHeight="1">
      <c r="A128" s="24"/>
      <c r="B128" s="24"/>
      <c r="C128" s="360" t="s">
        <v>27</v>
      </c>
      <c r="D128" s="361" t="s">
        <v>1506</v>
      </c>
      <c r="E128" s="362" t="s">
        <v>1536</v>
      </c>
      <c r="F128" s="22" t="s">
        <v>1539</v>
      </c>
      <c r="G128" s="27"/>
      <c r="H128" s="23"/>
      <c r="I128" s="187"/>
      <c r="J128" s="101"/>
      <c r="K128" s="186"/>
      <c r="L128" s="188" t="s">
        <v>391</v>
      </c>
      <c r="M128" s="189"/>
      <c r="N128" s="190"/>
      <c r="O128" s="136">
        <f t="shared" si="1"/>
        <v>0</v>
      </c>
      <c r="P128" s="23"/>
      <c r="Q128" s="23"/>
      <c r="R128" s="85"/>
      <c r="T128" s="355"/>
    </row>
    <row r="129" spans="1:20" s="3" customFormat="1" ht="14.5" customHeight="1">
      <c r="A129" s="24"/>
      <c r="B129" s="24"/>
      <c r="C129" s="360" t="s">
        <v>27</v>
      </c>
      <c r="D129" s="361" t="s">
        <v>1506</v>
      </c>
      <c r="E129" s="362" t="s">
        <v>1536</v>
      </c>
      <c r="F129" s="22" t="s">
        <v>1540</v>
      </c>
      <c r="G129" s="27"/>
      <c r="H129" s="23"/>
      <c r="I129" s="187"/>
      <c r="J129" s="101"/>
      <c r="K129" s="186"/>
      <c r="L129" s="188" t="s">
        <v>391</v>
      </c>
      <c r="M129" s="189"/>
      <c r="N129" s="190"/>
      <c r="O129" s="136">
        <f t="shared" si="1"/>
        <v>0</v>
      </c>
      <c r="P129" s="23"/>
      <c r="Q129" s="23"/>
      <c r="R129" s="85"/>
      <c r="T129" s="355"/>
    </row>
    <row r="130" spans="1:20" s="3" customFormat="1" ht="14.5" customHeight="1">
      <c r="A130" s="24"/>
      <c r="B130" s="24"/>
      <c r="C130" s="360" t="s">
        <v>27</v>
      </c>
      <c r="D130" s="361" t="s">
        <v>1506</v>
      </c>
      <c r="E130" s="362" t="s">
        <v>1536</v>
      </c>
      <c r="F130" s="22" t="s">
        <v>1541</v>
      </c>
      <c r="G130" s="27"/>
      <c r="H130" s="23"/>
      <c r="I130" s="187"/>
      <c r="J130" s="101"/>
      <c r="K130" s="186"/>
      <c r="L130" s="188" t="s">
        <v>391</v>
      </c>
      <c r="M130" s="189"/>
      <c r="N130" s="190"/>
      <c r="O130" s="136">
        <f t="shared" si="1"/>
        <v>0</v>
      </c>
      <c r="P130" s="23"/>
      <c r="Q130" s="23"/>
      <c r="R130" s="85"/>
      <c r="T130" s="355"/>
    </row>
    <row r="131" spans="1:20" s="3" customFormat="1" ht="14.5" customHeight="1">
      <c r="A131" s="24"/>
      <c r="B131" s="24"/>
      <c r="C131" s="360" t="s">
        <v>27</v>
      </c>
      <c r="D131" s="361" t="s">
        <v>1506</v>
      </c>
      <c r="E131" s="362" t="s">
        <v>1542</v>
      </c>
      <c r="F131" s="22" t="s">
        <v>1543</v>
      </c>
      <c r="G131" s="27"/>
      <c r="H131" s="23"/>
      <c r="I131" s="187"/>
      <c r="J131" s="101"/>
      <c r="K131" s="186"/>
      <c r="L131" s="188" t="s">
        <v>374</v>
      </c>
      <c r="M131" s="189"/>
      <c r="N131" s="190"/>
      <c r="O131" s="136">
        <f t="shared" si="1"/>
        <v>0</v>
      </c>
      <c r="P131" s="23"/>
      <c r="Q131" s="23"/>
      <c r="R131" s="85"/>
      <c r="T131" s="355"/>
    </row>
    <row r="132" spans="1:20" s="3" customFormat="1" ht="14.5" customHeight="1">
      <c r="A132" s="24"/>
      <c r="B132" s="24"/>
      <c r="C132" s="360" t="s">
        <v>27</v>
      </c>
      <c r="D132" s="361" t="s">
        <v>1506</v>
      </c>
      <c r="E132" s="362" t="s">
        <v>1542</v>
      </c>
      <c r="F132" s="22" t="s">
        <v>1544</v>
      </c>
      <c r="G132" s="27"/>
      <c r="H132" s="23"/>
      <c r="I132" s="187"/>
      <c r="J132" s="101"/>
      <c r="K132" s="186"/>
      <c r="L132" s="188" t="s">
        <v>374</v>
      </c>
      <c r="M132" s="189"/>
      <c r="N132" s="190"/>
      <c r="O132" s="136">
        <f t="shared" ref="O132:O171" si="2">IF(M132=0,K132*J132,M132*K132*J132)</f>
        <v>0</v>
      </c>
      <c r="P132" s="23"/>
      <c r="Q132" s="23"/>
      <c r="R132" s="85"/>
      <c r="T132" s="355"/>
    </row>
    <row r="133" spans="1:20" s="3" customFormat="1" ht="14.5" customHeight="1">
      <c r="A133" s="24"/>
      <c r="B133" s="24"/>
      <c r="C133" s="360" t="s">
        <v>27</v>
      </c>
      <c r="D133" s="361" t="s">
        <v>1506</v>
      </c>
      <c r="E133" s="362" t="s">
        <v>1542</v>
      </c>
      <c r="F133" s="22" t="s">
        <v>1545</v>
      </c>
      <c r="G133" s="27"/>
      <c r="H133" s="23"/>
      <c r="I133" s="187"/>
      <c r="J133" s="101"/>
      <c r="K133" s="186"/>
      <c r="L133" s="188" t="s">
        <v>374</v>
      </c>
      <c r="M133" s="189"/>
      <c r="N133" s="190"/>
      <c r="O133" s="136">
        <f t="shared" si="2"/>
        <v>0</v>
      </c>
      <c r="P133" s="23"/>
      <c r="Q133" s="23"/>
      <c r="R133" s="85"/>
      <c r="T133" s="355"/>
    </row>
    <row r="134" spans="1:20" s="3" customFormat="1" ht="14.5" customHeight="1">
      <c r="A134" s="24"/>
      <c r="B134" s="24"/>
      <c r="C134" s="360" t="s">
        <v>27</v>
      </c>
      <c r="D134" s="361" t="s">
        <v>1506</v>
      </c>
      <c r="E134" s="362" t="s">
        <v>1546</v>
      </c>
      <c r="F134" s="22" t="s">
        <v>1547</v>
      </c>
      <c r="G134" s="27"/>
      <c r="H134" s="23"/>
      <c r="I134" s="187"/>
      <c r="J134" s="101"/>
      <c r="K134" s="186"/>
      <c r="L134" s="188" t="s">
        <v>374</v>
      </c>
      <c r="M134" s="189"/>
      <c r="N134" s="190"/>
      <c r="O134" s="136">
        <f t="shared" si="2"/>
        <v>0</v>
      </c>
      <c r="P134" s="23"/>
      <c r="Q134" s="23"/>
      <c r="R134" s="85"/>
      <c r="T134" s="355"/>
    </row>
    <row r="135" spans="1:20" s="3" customFormat="1" ht="14.5" customHeight="1">
      <c r="A135" s="24"/>
      <c r="B135" s="24"/>
      <c r="C135" s="360" t="s">
        <v>27</v>
      </c>
      <c r="D135" s="361" t="s">
        <v>1506</v>
      </c>
      <c r="E135" s="362" t="s">
        <v>1546</v>
      </c>
      <c r="F135" s="22" t="s">
        <v>1548</v>
      </c>
      <c r="G135" s="27"/>
      <c r="H135" s="23"/>
      <c r="I135" s="187"/>
      <c r="J135" s="101"/>
      <c r="K135" s="186"/>
      <c r="L135" s="188" t="s">
        <v>374</v>
      </c>
      <c r="M135" s="189"/>
      <c r="N135" s="190"/>
      <c r="O135" s="136">
        <f t="shared" si="2"/>
        <v>0</v>
      </c>
      <c r="P135" s="23"/>
      <c r="Q135" s="23"/>
      <c r="R135" s="85"/>
      <c r="T135" s="355"/>
    </row>
    <row r="136" spans="1:20" s="3" customFormat="1" ht="14.5" customHeight="1">
      <c r="A136" s="24"/>
      <c r="B136" s="24"/>
      <c r="C136" s="360" t="s">
        <v>27</v>
      </c>
      <c r="D136" s="361" t="s">
        <v>1506</v>
      </c>
      <c r="E136" s="362" t="s">
        <v>1546</v>
      </c>
      <c r="F136" s="22" t="s">
        <v>1549</v>
      </c>
      <c r="G136" s="27"/>
      <c r="H136" s="23"/>
      <c r="I136" s="187"/>
      <c r="J136" s="101"/>
      <c r="K136" s="186"/>
      <c r="L136" s="188" t="s">
        <v>374</v>
      </c>
      <c r="M136" s="189"/>
      <c r="N136" s="190"/>
      <c r="O136" s="136">
        <f t="shared" si="2"/>
        <v>0</v>
      </c>
      <c r="P136" s="23"/>
      <c r="Q136" s="23"/>
      <c r="R136" s="85"/>
      <c r="T136" s="355"/>
    </row>
    <row r="137" spans="1:20" s="3" customFormat="1" ht="14.5" customHeight="1">
      <c r="A137" s="24"/>
      <c r="B137" s="24"/>
      <c r="C137" s="360" t="s">
        <v>27</v>
      </c>
      <c r="D137" s="361" t="s">
        <v>1506</v>
      </c>
      <c r="E137" s="362" t="s">
        <v>1550</v>
      </c>
      <c r="F137" s="22" t="s">
        <v>1551</v>
      </c>
      <c r="G137" s="27"/>
      <c r="H137" s="23"/>
      <c r="I137" s="187"/>
      <c r="J137" s="101"/>
      <c r="K137" s="186"/>
      <c r="L137" s="188" t="s">
        <v>374</v>
      </c>
      <c r="M137" s="189"/>
      <c r="N137" s="190"/>
      <c r="O137" s="136">
        <f t="shared" si="2"/>
        <v>0</v>
      </c>
      <c r="P137" s="23"/>
      <c r="Q137" s="23"/>
      <c r="R137" s="85"/>
      <c r="T137" s="355"/>
    </row>
    <row r="138" spans="1:20" s="3" customFormat="1" ht="14.5" customHeight="1">
      <c r="A138" s="24"/>
      <c r="B138" s="24"/>
      <c r="C138" s="360" t="s">
        <v>27</v>
      </c>
      <c r="D138" s="361" t="s">
        <v>1506</v>
      </c>
      <c r="E138" s="362" t="s">
        <v>1550</v>
      </c>
      <c r="F138" s="22" t="s">
        <v>1552</v>
      </c>
      <c r="G138" s="27"/>
      <c r="H138" s="23"/>
      <c r="I138" s="187"/>
      <c r="J138" s="101"/>
      <c r="K138" s="186"/>
      <c r="L138" s="188" t="s">
        <v>374</v>
      </c>
      <c r="M138" s="189"/>
      <c r="N138" s="190"/>
      <c r="O138" s="136">
        <f t="shared" si="2"/>
        <v>0</v>
      </c>
      <c r="P138" s="23"/>
      <c r="Q138" s="23"/>
      <c r="R138" s="85"/>
      <c r="T138" s="355"/>
    </row>
    <row r="139" spans="1:20" s="3" customFormat="1" ht="14.5" customHeight="1">
      <c r="A139" s="24"/>
      <c r="B139" s="24"/>
      <c r="C139" s="360" t="s">
        <v>27</v>
      </c>
      <c r="D139" s="361" t="s">
        <v>1506</v>
      </c>
      <c r="E139" s="362" t="s">
        <v>1553</v>
      </c>
      <c r="F139" s="22" t="s">
        <v>1554</v>
      </c>
      <c r="G139" s="27"/>
      <c r="H139" s="23"/>
      <c r="I139" s="187"/>
      <c r="J139" s="101"/>
      <c r="K139" s="186"/>
      <c r="L139" s="188" t="s">
        <v>391</v>
      </c>
      <c r="M139" s="189"/>
      <c r="N139" s="190"/>
      <c r="O139" s="136">
        <f t="shared" si="2"/>
        <v>0</v>
      </c>
      <c r="P139" s="23"/>
      <c r="Q139" s="23"/>
      <c r="R139" s="85"/>
      <c r="T139" s="355"/>
    </row>
    <row r="140" spans="1:20" s="3" customFormat="1" ht="14.5" customHeight="1">
      <c r="A140" s="24"/>
      <c r="B140" s="24"/>
      <c r="C140" s="360" t="s">
        <v>27</v>
      </c>
      <c r="D140" s="361" t="s">
        <v>1506</v>
      </c>
      <c r="E140" s="362" t="s">
        <v>1555</v>
      </c>
      <c r="F140" s="22" t="s">
        <v>1541</v>
      </c>
      <c r="G140" s="195"/>
      <c r="H140" s="23"/>
      <c r="I140" s="187"/>
      <c r="J140" s="101"/>
      <c r="K140" s="186"/>
      <c r="L140" s="188" t="s">
        <v>374</v>
      </c>
      <c r="M140" s="189"/>
      <c r="N140" s="190"/>
      <c r="O140" s="136">
        <f t="shared" si="2"/>
        <v>0</v>
      </c>
      <c r="P140" s="23"/>
      <c r="Q140" s="23"/>
      <c r="R140" s="85"/>
      <c r="T140" s="355"/>
    </row>
    <row r="141" spans="1:20" s="3" customFormat="1" ht="14.5" customHeight="1">
      <c r="A141" s="24"/>
      <c r="B141" s="24"/>
      <c r="C141" s="360" t="s">
        <v>27</v>
      </c>
      <c r="D141" s="361" t="s">
        <v>1506</v>
      </c>
      <c r="E141" s="362" t="s">
        <v>1556</v>
      </c>
      <c r="F141" s="22" t="s">
        <v>1556</v>
      </c>
      <c r="G141" s="195"/>
      <c r="H141" s="23"/>
      <c r="I141" s="187"/>
      <c r="J141" s="101"/>
      <c r="K141" s="186"/>
      <c r="L141" s="188" t="s">
        <v>374</v>
      </c>
      <c r="M141" s="189"/>
      <c r="N141" s="190"/>
      <c r="O141" s="136">
        <f t="shared" si="2"/>
        <v>0</v>
      </c>
      <c r="P141" s="23"/>
      <c r="Q141" s="23"/>
      <c r="R141" s="85"/>
      <c r="T141" s="355"/>
    </row>
    <row r="142" spans="1:20" s="3" customFormat="1" ht="14.5" customHeight="1">
      <c r="A142" s="24"/>
      <c r="B142" s="24"/>
      <c r="C142" s="360" t="s">
        <v>27</v>
      </c>
      <c r="D142" s="361" t="s">
        <v>1506</v>
      </c>
      <c r="E142" s="362" t="s">
        <v>1557</v>
      </c>
      <c r="F142" s="22" t="s">
        <v>1557</v>
      </c>
      <c r="G142" s="195"/>
      <c r="H142" s="23"/>
      <c r="I142" s="187"/>
      <c r="J142" s="101"/>
      <c r="K142" s="186"/>
      <c r="L142" s="188" t="s">
        <v>374</v>
      </c>
      <c r="M142" s="189"/>
      <c r="N142" s="190"/>
      <c r="O142" s="136">
        <f t="shared" si="2"/>
        <v>0</v>
      </c>
      <c r="P142" s="23"/>
      <c r="Q142" s="23"/>
      <c r="R142" s="85"/>
      <c r="T142" s="355"/>
    </row>
    <row r="143" spans="1:20" s="3" customFormat="1" ht="14.5" customHeight="1">
      <c r="A143" s="24"/>
      <c r="B143" s="24"/>
      <c r="C143" s="360" t="s">
        <v>27</v>
      </c>
      <c r="D143" s="361" t="s">
        <v>1506</v>
      </c>
      <c r="E143" s="362" t="s">
        <v>1558</v>
      </c>
      <c r="F143" s="22" t="s">
        <v>1558</v>
      </c>
      <c r="G143" s="195"/>
      <c r="H143" s="23"/>
      <c r="I143" s="187"/>
      <c r="J143" s="101"/>
      <c r="K143" s="186"/>
      <c r="L143" s="188" t="s">
        <v>374</v>
      </c>
      <c r="M143" s="189"/>
      <c r="N143" s="190"/>
      <c r="O143" s="136">
        <f t="shared" si="2"/>
        <v>0</v>
      </c>
      <c r="P143" s="23"/>
      <c r="Q143" s="23"/>
      <c r="R143" s="85"/>
      <c r="T143" s="355"/>
    </row>
    <row r="144" spans="1:20" s="3" customFormat="1" ht="14.5" customHeight="1">
      <c r="A144" s="24"/>
      <c r="B144" s="24"/>
      <c r="C144" s="360" t="s">
        <v>27</v>
      </c>
      <c r="D144" s="361" t="s">
        <v>1506</v>
      </c>
      <c r="E144" s="362" t="s">
        <v>1559</v>
      </c>
      <c r="F144" s="22" t="s">
        <v>1559</v>
      </c>
      <c r="G144" s="195"/>
      <c r="H144" s="23"/>
      <c r="I144" s="187"/>
      <c r="J144" s="101"/>
      <c r="K144" s="186"/>
      <c r="L144" s="188" t="s">
        <v>391</v>
      </c>
      <c r="M144" s="189"/>
      <c r="N144" s="190"/>
      <c r="O144" s="136">
        <f t="shared" si="2"/>
        <v>0</v>
      </c>
      <c r="P144" s="23"/>
      <c r="Q144" s="23"/>
      <c r="R144" s="85"/>
      <c r="T144" s="355"/>
    </row>
    <row r="145" spans="1:20" s="3" customFormat="1" ht="14.5" customHeight="1">
      <c r="A145" s="24"/>
      <c r="B145" s="24"/>
      <c r="C145" s="360" t="s">
        <v>27</v>
      </c>
      <c r="D145" s="361" t="s">
        <v>1560</v>
      </c>
      <c r="E145" s="362" t="s">
        <v>1561</v>
      </c>
      <c r="F145" s="22" t="s">
        <v>1562</v>
      </c>
      <c r="G145" s="27"/>
      <c r="H145" s="23"/>
      <c r="I145" s="187"/>
      <c r="J145" s="101"/>
      <c r="K145" s="186"/>
      <c r="L145" s="188" t="s">
        <v>391</v>
      </c>
      <c r="M145" s="189"/>
      <c r="N145" s="190"/>
      <c r="O145" s="136">
        <f t="shared" si="2"/>
        <v>0</v>
      </c>
      <c r="P145" s="23"/>
      <c r="Q145" s="23"/>
      <c r="R145" s="85"/>
      <c r="T145" s="355"/>
    </row>
    <row r="146" spans="1:20" s="3" customFormat="1" ht="14.5" customHeight="1">
      <c r="A146" s="24"/>
      <c r="B146" s="24"/>
      <c r="C146" s="360" t="s">
        <v>27</v>
      </c>
      <c r="D146" s="361" t="s">
        <v>1560</v>
      </c>
      <c r="E146" s="362" t="s">
        <v>1561</v>
      </c>
      <c r="F146" s="22" t="s">
        <v>1563</v>
      </c>
      <c r="G146" s="27"/>
      <c r="H146" s="23"/>
      <c r="I146" s="187"/>
      <c r="J146" s="101"/>
      <c r="K146" s="186"/>
      <c r="L146" s="188" t="s">
        <v>391</v>
      </c>
      <c r="M146" s="189"/>
      <c r="N146" s="190"/>
      <c r="O146" s="136">
        <f t="shared" si="2"/>
        <v>0</v>
      </c>
      <c r="P146" s="23"/>
      <c r="Q146" s="23"/>
      <c r="R146" s="85"/>
      <c r="T146" s="355"/>
    </row>
    <row r="147" spans="1:20" s="3" customFormat="1" ht="14.5" customHeight="1">
      <c r="A147" s="24"/>
      <c r="B147" s="24"/>
      <c r="C147" s="360" t="s">
        <v>27</v>
      </c>
      <c r="D147" s="361" t="s">
        <v>1560</v>
      </c>
      <c r="E147" s="362" t="s">
        <v>1561</v>
      </c>
      <c r="F147" s="22" t="s">
        <v>1564</v>
      </c>
      <c r="G147" s="27"/>
      <c r="H147" s="23"/>
      <c r="I147" s="187"/>
      <c r="J147" s="101"/>
      <c r="K147" s="186"/>
      <c r="L147" s="188" t="s">
        <v>391</v>
      </c>
      <c r="M147" s="189"/>
      <c r="N147" s="190"/>
      <c r="O147" s="136">
        <f t="shared" si="2"/>
        <v>0</v>
      </c>
      <c r="P147" s="23"/>
      <c r="Q147" s="23"/>
      <c r="R147" s="85"/>
      <c r="T147" s="355"/>
    </row>
    <row r="148" spans="1:20" s="3" customFormat="1" ht="14.5" customHeight="1">
      <c r="A148" s="24"/>
      <c r="B148" s="24"/>
      <c r="C148" s="360" t="s">
        <v>27</v>
      </c>
      <c r="D148" s="361" t="s">
        <v>1560</v>
      </c>
      <c r="E148" s="362" t="s">
        <v>1561</v>
      </c>
      <c r="F148" s="22" t="s">
        <v>1565</v>
      </c>
      <c r="G148" s="27"/>
      <c r="H148" s="23"/>
      <c r="I148" s="187"/>
      <c r="J148" s="101"/>
      <c r="K148" s="186"/>
      <c r="L148" s="188" t="s">
        <v>391</v>
      </c>
      <c r="M148" s="189"/>
      <c r="N148" s="190"/>
      <c r="O148" s="136">
        <f t="shared" si="2"/>
        <v>0</v>
      </c>
      <c r="P148" s="23"/>
      <c r="Q148" s="23"/>
      <c r="R148" s="85"/>
      <c r="T148" s="355"/>
    </row>
    <row r="149" spans="1:20" s="3" customFormat="1" ht="14.5" customHeight="1">
      <c r="A149" s="24"/>
      <c r="B149" s="24"/>
      <c r="C149" s="360" t="s">
        <v>27</v>
      </c>
      <c r="D149" s="361" t="s">
        <v>1560</v>
      </c>
      <c r="E149" s="362" t="s">
        <v>1566</v>
      </c>
      <c r="F149" s="22" t="s">
        <v>1567</v>
      </c>
      <c r="G149" s="27"/>
      <c r="H149" s="23"/>
      <c r="I149" s="187"/>
      <c r="J149" s="101"/>
      <c r="K149" s="186"/>
      <c r="L149" s="188" t="s">
        <v>391</v>
      </c>
      <c r="M149" s="189"/>
      <c r="N149" s="190"/>
      <c r="O149" s="136">
        <f t="shared" si="2"/>
        <v>0</v>
      </c>
      <c r="P149" s="23"/>
      <c r="Q149" s="23"/>
      <c r="R149" s="85"/>
      <c r="T149" s="355"/>
    </row>
    <row r="150" spans="1:20" s="3" customFormat="1" ht="14.5" customHeight="1">
      <c r="A150" s="24"/>
      <c r="B150" s="24"/>
      <c r="C150" s="360" t="s">
        <v>27</v>
      </c>
      <c r="D150" s="361" t="s">
        <v>1560</v>
      </c>
      <c r="E150" s="362" t="s">
        <v>1568</v>
      </c>
      <c r="F150" s="22" t="s">
        <v>1569</v>
      </c>
      <c r="G150" s="27"/>
      <c r="H150" s="23"/>
      <c r="I150" s="187"/>
      <c r="J150" s="101"/>
      <c r="K150" s="186"/>
      <c r="L150" s="188" t="s">
        <v>391</v>
      </c>
      <c r="M150" s="189"/>
      <c r="N150" s="190"/>
      <c r="O150" s="136">
        <f t="shared" si="2"/>
        <v>0</v>
      </c>
      <c r="P150" s="23"/>
      <c r="Q150" s="23"/>
      <c r="R150" s="85"/>
      <c r="T150" s="355"/>
    </row>
    <row r="151" spans="1:20" s="3" customFormat="1" ht="14.5" customHeight="1">
      <c r="A151" s="24"/>
      <c r="B151" s="24"/>
      <c r="C151" s="360" t="s">
        <v>27</v>
      </c>
      <c r="D151" s="361" t="s">
        <v>1560</v>
      </c>
      <c r="E151" s="362" t="s">
        <v>1570</v>
      </c>
      <c r="F151" s="22" t="s">
        <v>1571</v>
      </c>
      <c r="G151" s="27"/>
      <c r="H151" s="23"/>
      <c r="I151" s="187"/>
      <c r="J151" s="101"/>
      <c r="K151" s="186"/>
      <c r="L151" s="188" t="s">
        <v>391</v>
      </c>
      <c r="M151" s="189"/>
      <c r="N151" s="190"/>
      <c r="O151" s="136">
        <f t="shared" si="2"/>
        <v>0</v>
      </c>
      <c r="P151" s="23"/>
      <c r="Q151" s="23"/>
      <c r="R151" s="85"/>
      <c r="T151" s="355"/>
    </row>
    <row r="152" spans="1:20" s="3" customFormat="1" ht="14.5" customHeight="1">
      <c r="A152" s="24"/>
      <c r="B152" s="24"/>
      <c r="C152" s="360" t="s">
        <v>27</v>
      </c>
      <c r="D152" s="361" t="s">
        <v>1560</v>
      </c>
      <c r="E152" s="362" t="s">
        <v>1570</v>
      </c>
      <c r="F152" s="22" t="s">
        <v>1572</v>
      </c>
      <c r="G152" s="27"/>
      <c r="H152" s="23"/>
      <c r="I152" s="187"/>
      <c r="J152" s="101"/>
      <c r="K152" s="186"/>
      <c r="L152" s="188" t="s">
        <v>391</v>
      </c>
      <c r="M152" s="189"/>
      <c r="N152" s="190"/>
      <c r="O152" s="136">
        <f t="shared" si="2"/>
        <v>0</v>
      </c>
      <c r="P152" s="23"/>
      <c r="Q152" s="23"/>
      <c r="R152" s="85"/>
      <c r="T152" s="355"/>
    </row>
    <row r="153" spans="1:20" s="3" customFormat="1" ht="14.5" customHeight="1">
      <c r="A153" s="24"/>
      <c r="B153" s="24"/>
      <c r="C153" s="360" t="s">
        <v>27</v>
      </c>
      <c r="D153" s="361" t="s">
        <v>1560</v>
      </c>
      <c r="E153" s="362" t="s">
        <v>1573</v>
      </c>
      <c r="F153" s="22" t="s">
        <v>317</v>
      </c>
      <c r="G153" s="27"/>
      <c r="H153" s="23"/>
      <c r="I153" s="187"/>
      <c r="J153" s="101"/>
      <c r="K153" s="186"/>
      <c r="L153" s="188" t="s">
        <v>391</v>
      </c>
      <c r="M153" s="189"/>
      <c r="N153" s="190"/>
      <c r="O153" s="136">
        <f t="shared" si="2"/>
        <v>0</v>
      </c>
      <c r="P153" s="23"/>
      <c r="Q153" s="23"/>
      <c r="R153" s="85"/>
      <c r="T153" s="355"/>
    </row>
    <row r="154" spans="1:20" s="3" customFormat="1" ht="14.5" customHeight="1">
      <c r="A154" s="24"/>
      <c r="B154" s="24"/>
      <c r="C154" s="360" t="s">
        <v>27</v>
      </c>
      <c r="D154" s="361" t="s">
        <v>1560</v>
      </c>
      <c r="E154" s="362" t="s">
        <v>1574</v>
      </c>
      <c r="F154" s="22" t="s">
        <v>1575</v>
      </c>
      <c r="G154" s="27"/>
      <c r="H154" s="23"/>
      <c r="I154" s="187"/>
      <c r="J154" s="101"/>
      <c r="K154" s="186"/>
      <c r="L154" s="188" t="s">
        <v>391</v>
      </c>
      <c r="M154" s="189"/>
      <c r="N154" s="190"/>
      <c r="O154" s="136">
        <f t="shared" si="2"/>
        <v>0</v>
      </c>
      <c r="P154" s="23"/>
      <c r="Q154" s="23"/>
      <c r="R154" s="85"/>
      <c r="T154" s="355"/>
    </row>
    <row r="155" spans="1:20" s="3" customFormat="1" ht="14.5" customHeight="1">
      <c r="A155" s="24"/>
      <c r="B155" s="24"/>
      <c r="C155" s="360" t="s">
        <v>27</v>
      </c>
      <c r="D155" s="361" t="s">
        <v>1560</v>
      </c>
      <c r="E155" s="362" t="s">
        <v>1574</v>
      </c>
      <c r="F155" s="22" t="s">
        <v>1576</v>
      </c>
      <c r="G155" s="27"/>
      <c r="H155" s="23"/>
      <c r="I155" s="187"/>
      <c r="J155" s="101"/>
      <c r="K155" s="186"/>
      <c r="L155" s="188" t="s">
        <v>391</v>
      </c>
      <c r="M155" s="189"/>
      <c r="N155" s="190"/>
      <c r="O155" s="136">
        <f t="shared" si="2"/>
        <v>0</v>
      </c>
      <c r="P155" s="23"/>
      <c r="Q155" s="23"/>
      <c r="R155" s="85"/>
      <c r="T155" s="355"/>
    </row>
    <row r="156" spans="1:20" s="3" customFormat="1" ht="14.5" customHeight="1">
      <c r="A156" s="24"/>
      <c r="B156" s="24"/>
      <c r="C156" s="360" t="s">
        <v>27</v>
      </c>
      <c r="D156" s="361" t="s">
        <v>1560</v>
      </c>
      <c r="E156" s="362" t="s">
        <v>1574</v>
      </c>
      <c r="F156" s="22" t="s">
        <v>1425</v>
      </c>
      <c r="G156" s="27"/>
      <c r="H156" s="23"/>
      <c r="I156" s="187"/>
      <c r="J156" s="101"/>
      <c r="K156" s="186"/>
      <c r="L156" s="188" t="s">
        <v>391</v>
      </c>
      <c r="M156" s="189"/>
      <c r="N156" s="190"/>
      <c r="O156" s="136">
        <f t="shared" si="2"/>
        <v>0</v>
      </c>
      <c r="P156" s="23"/>
      <c r="Q156" s="23"/>
      <c r="R156" s="85"/>
      <c r="T156" s="355"/>
    </row>
    <row r="157" spans="1:20" s="3" customFormat="1" ht="14.5" customHeight="1">
      <c r="A157" s="24"/>
      <c r="B157" s="24"/>
      <c r="C157" s="360" t="s">
        <v>27</v>
      </c>
      <c r="D157" s="361" t="s">
        <v>1560</v>
      </c>
      <c r="E157" s="362" t="s">
        <v>1574</v>
      </c>
      <c r="F157" s="22" t="s">
        <v>1577</v>
      </c>
      <c r="G157" s="27"/>
      <c r="H157" s="23"/>
      <c r="I157" s="187"/>
      <c r="J157" s="101"/>
      <c r="K157" s="186"/>
      <c r="L157" s="188" t="s">
        <v>391</v>
      </c>
      <c r="M157" s="189"/>
      <c r="N157" s="190"/>
      <c r="O157" s="136">
        <f t="shared" si="2"/>
        <v>0</v>
      </c>
      <c r="P157" s="23"/>
      <c r="Q157" s="23"/>
      <c r="R157" s="85"/>
      <c r="T157" s="355"/>
    </row>
    <row r="158" spans="1:20" s="3" customFormat="1" ht="14.5" customHeight="1">
      <c r="A158" s="24"/>
      <c r="B158" s="24"/>
      <c r="C158" s="360" t="s">
        <v>27</v>
      </c>
      <c r="D158" s="361" t="s">
        <v>1560</v>
      </c>
      <c r="E158" s="362" t="s">
        <v>1578</v>
      </c>
      <c r="F158" s="22" t="s">
        <v>1579</v>
      </c>
      <c r="G158" s="27"/>
      <c r="H158" s="23"/>
      <c r="I158" s="187"/>
      <c r="J158" s="101"/>
      <c r="K158" s="186"/>
      <c r="L158" s="188" t="s">
        <v>391</v>
      </c>
      <c r="M158" s="189"/>
      <c r="N158" s="190"/>
      <c r="O158" s="136">
        <f t="shared" si="2"/>
        <v>0</v>
      </c>
      <c r="P158" s="23"/>
      <c r="Q158" s="23"/>
      <c r="R158" s="85"/>
      <c r="T158" s="355"/>
    </row>
    <row r="159" spans="1:20" s="3" customFormat="1" ht="14.5" customHeight="1">
      <c r="A159" s="24"/>
      <c r="B159" s="24"/>
      <c r="C159" s="360" t="s">
        <v>27</v>
      </c>
      <c r="D159" s="361" t="s">
        <v>1580</v>
      </c>
      <c r="E159" s="362" t="s">
        <v>1581</v>
      </c>
      <c r="F159" s="22" t="s">
        <v>1582</v>
      </c>
      <c r="G159" s="27"/>
      <c r="H159" s="91"/>
      <c r="I159" s="98"/>
      <c r="J159" s="84"/>
      <c r="K159" s="191"/>
      <c r="L159" s="188" t="s">
        <v>391</v>
      </c>
      <c r="M159" s="189"/>
      <c r="N159" s="190"/>
      <c r="O159" s="136">
        <f t="shared" si="2"/>
        <v>0</v>
      </c>
      <c r="P159" s="91"/>
      <c r="Q159" s="91"/>
      <c r="R159" s="63" t="str">
        <f>_xlfn.XLOOKUP(C159&amp;D159&amp;E159&amp;F159,[1]报价模版!$X:$X,[1]报价模版!$Y:$Y,"",0)</f>
        <v/>
      </c>
    </row>
    <row r="160" spans="1:20" s="3" customFormat="1" ht="14.5" customHeight="1">
      <c r="A160" s="24"/>
      <c r="B160" s="24"/>
      <c r="C160" s="360" t="s">
        <v>27</v>
      </c>
      <c r="D160" s="361" t="s">
        <v>1580</v>
      </c>
      <c r="E160" s="362" t="s">
        <v>1581</v>
      </c>
      <c r="F160" s="22" t="s">
        <v>1583</v>
      </c>
      <c r="G160" s="27"/>
      <c r="H160" s="23"/>
      <c r="I160" s="187"/>
      <c r="J160" s="101"/>
      <c r="K160" s="186"/>
      <c r="L160" s="188" t="s">
        <v>391</v>
      </c>
      <c r="M160" s="189"/>
      <c r="N160" s="190"/>
      <c r="O160" s="136">
        <f t="shared" si="2"/>
        <v>0</v>
      </c>
      <c r="P160" s="23"/>
      <c r="Q160" s="23"/>
      <c r="R160" s="85"/>
      <c r="T160" s="353"/>
    </row>
    <row r="161" spans="1:20" s="3" customFormat="1" ht="14.5" customHeight="1">
      <c r="A161" s="24"/>
      <c r="B161" s="24"/>
      <c r="C161" s="360" t="s">
        <v>27</v>
      </c>
      <c r="D161" s="361" t="s">
        <v>1580</v>
      </c>
      <c r="E161" s="362" t="s">
        <v>1581</v>
      </c>
      <c r="F161" s="22" t="s">
        <v>1584</v>
      </c>
      <c r="G161" s="27"/>
      <c r="H161" s="91"/>
      <c r="I161" s="98"/>
      <c r="J161" s="84"/>
      <c r="K161" s="191"/>
      <c r="L161" s="188" t="s">
        <v>391</v>
      </c>
      <c r="M161" s="189"/>
      <c r="N161" s="190"/>
      <c r="O161" s="136">
        <f t="shared" si="2"/>
        <v>0</v>
      </c>
      <c r="P161" s="91"/>
      <c r="Q161" s="91"/>
      <c r="R161" s="63" t="str">
        <f>_xlfn.XLOOKUP(C161&amp;D161&amp;E161&amp;F161,[1]报价模版!$X:$X,[1]报价模版!$Y:$Y,"",0)</f>
        <v/>
      </c>
    </row>
    <row r="162" spans="1:20" s="3" customFormat="1" ht="14.5" customHeight="1">
      <c r="A162" s="24"/>
      <c r="B162" s="24"/>
      <c r="C162" s="360" t="s">
        <v>27</v>
      </c>
      <c r="D162" s="361" t="s">
        <v>1580</v>
      </c>
      <c r="E162" s="362" t="s">
        <v>1585</v>
      </c>
      <c r="F162" s="22" t="s">
        <v>1586</v>
      </c>
      <c r="G162" s="27"/>
      <c r="H162" s="23"/>
      <c r="I162" s="187"/>
      <c r="J162" s="101"/>
      <c r="K162" s="186"/>
      <c r="L162" s="188" t="s">
        <v>391</v>
      </c>
      <c r="M162" s="189"/>
      <c r="N162" s="190"/>
      <c r="O162" s="136">
        <f t="shared" si="2"/>
        <v>0</v>
      </c>
      <c r="P162" s="23"/>
      <c r="Q162" s="23"/>
      <c r="R162" s="85"/>
      <c r="T162" s="353"/>
    </row>
    <row r="163" spans="1:20" s="3" customFormat="1" ht="14.5" customHeight="1">
      <c r="A163" s="24"/>
      <c r="B163" s="24"/>
      <c r="C163" s="360" t="s">
        <v>27</v>
      </c>
      <c r="D163" s="361" t="s">
        <v>1587</v>
      </c>
      <c r="E163" s="362" t="s">
        <v>1588</v>
      </c>
      <c r="F163" s="22" t="s">
        <v>1589</v>
      </c>
      <c r="G163" s="27"/>
      <c r="H163" s="23"/>
      <c r="I163" s="187"/>
      <c r="J163" s="101"/>
      <c r="K163" s="186"/>
      <c r="L163" s="188" t="s">
        <v>1590</v>
      </c>
      <c r="M163" s="189"/>
      <c r="N163" s="190"/>
      <c r="O163" s="136">
        <f t="shared" si="2"/>
        <v>0</v>
      </c>
      <c r="P163" s="23"/>
      <c r="Q163" s="23"/>
      <c r="R163" s="85"/>
      <c r="T163" s="353"/>
    </row>
    <row r="164" spans="1:20" s="3" customFormat="1" ht="14.5" customHeight="1">
      <c r="A164" s="24"/>
      <c r="B164" s="24"/>
      <c r="C164" s="360" t="s">
        <v>27</v>
      </c>
      <c r="D164" s="361" t="s">
        <v>1587</v>
      </c>
      <c r="E164" s="362" t="s">
        <v>1588</v>
      </c>
      <c r="F164" s="22" t="s">
        <v>1591</v>
      </c>
      <c r="G164" s="27"/>
      <c r="H164" s="23"/>
      <c r="I164" s="187"/>
      <c r="J164" s="101"/>
      <c r="K164" s="186"/>
      <c r="L164" s="188" t="s">
        <v>1590</v>
      </c>
      <c r="M164" s="189"/>
      <c r="N164" s="190"/>
      <c r="O164" s="136">
        <f t="shared" si="2"/>
        <v>0</v>
      </c>
      <c r="P164" s="23"/>
      <c r="Q164" s="23"/>
      <c r="R164" s="85"/>
      <c r="T164" s="353"/>
    </row>
    <row r="165" spans="1:20" s="3" customFormat="1" ht="14.5" customHeight="1">
      <c r="A165" s="24"/>
      <c r="B165" s="24"/>
      <c r="C165" s="360" t="s">
        <v>27</v>
      </c>
      <c r="D165" s="361" t="s">
        <v>1587</v>
      </c>
      <c r="E165" s="362" t="s">
        <v>1592</v>
      </c>
      <c r="F165" s="22" t="s">
        <v>1593</v>
      </c>
      <c r="G165" s="27"/>
      <c r="H165" s="23"/>
      <c r="I165" s="187"/>
      <c r="J165" s="101"/>
      <c r="K165" s="186"/>
      <c r="L165" s="188" t="s">
        <v>281</v>
      </c>
      <c r="M165" s="189"/>
      <c r="N165" s="190"/>
      <c r="O165" s="136">
        <f t="shared" si="2"/>
        <v>0</v>
      </c>
      <c r="P165" s="23"/>
      <c r="Q165" s="23"/>
      <c r="R165" s="85"/>
      <c r="T165" s="353"/>
    </row>
    <row r="166" spans="1:20" s="3" customFormat="1" ht="14.5" customHeight="1">
      <c r="A166" s="24"/>
      <c r="B166" s="24"/>
      <c r="C166" s="360" t="s">
        <v>27</v>
      </c>
      <c r="D166" s="361" t="s">
        <v>1587</v>
      </c>
      <c r="E166" s="362" t="s">
        <v>1592</v>
      </c>
      <c r="F166" s="22" t="s">
        <v>1594</v>
      </c>
      <c r="G166" s="27"/>
      <c r="H166" s="23"/>
      <c r="I166" s="187"/>
      <c r="J166" s="101"/>
      <c r="K166" s="186"/>
      <c r="L166" s="188" t="s">
        <v>281</v>
      </c>
      <c r="M166" s="189"/>
      <c r="N166" s="190"/>
      <c r="O166" s="136">
        <f t="shared" si="2"/>
        <v>0</v>
      </c>
      <c r="P166" s="23"/>
      <c r="Q166" s="23"/>
      <c r="R166" s="85"/>
      <c r="T166" s="353"/>
    </row>
    <row r="167" spans="1:20" s="3" customFormat="1" ht="14.5" customHeight="1">
      <c r="A167" s="24"/>
      <c r="B167" s="24"/>
      <c r="C167" s="360" t="s">
        <v>27</v>
      </c>
      <c r="D167" s="361" t="s">
        <v>1587</v>
      </c>
      <c r="E167" s="362" t="s">
        <v>1595</v>
      </c>
      <c r="F167" s="22" t="s">
        <v>1596</v>
      </c>
      <c r="G167" s="27"/>
      <c r="H167" s="91"/>
      <c r="I167" s="98"/>
      <c r="J167" s="84"/>
      <c r="K167" s="191"/>
      <c r="L167" s="188" t="s">
        <v>281</v>
      </c>
      <c r="M167" s="189"/>
      <c r="N167" s="190"/>
      <c r="O167" s="136">
        <f t="shared" si="2"/>
        <v>0</v>
      </c>
      <c r="P167" s="91"/>
      <c r="Q167" s="91"/>
      <c r="R167" s="63" t="str">
        <f>_xlfn.XLOOKUP(C167&amp;D167&amp;E167&amp;F167,[1]报价模版!$X:$X,[1]报价模版!$Y:$Y,"",0)</f>
        <v/>
      </c>
    </row>
    <row r="168" spans="1:20" s="3" customFormat="1" ht="14.5" customHeight="1">
      <c r="A168" s="24"/>
      <c r="B168" s="24"/>
      <c r="C168" s="360" t="s">
        <v>27</v>
      </c>
      <c r="D168" s="361" t="s">
        <v>1587</v>
      </c>
      <c r="E168" s="362" t="s">
        <v>1595</v>
      </c>
      <c r="F168" s="22" t="s">
        <v>1597</v>
      </c>
      <c r="G168" s="27"/>
      <c r="H168" s="23"/>
      <c r="I168" s="187"/>
      <c r="J168" s="101"/>
      <c r="K168" s="186"/>
      <c r="L168" s="188" t="s">
        <v>281</v>
      </c>
      <c r="M168" s="189"/>
      <c r="N168" s="190"/>
      <c r="O168" s="136">
        <f t="shared" si="2"/>
        <v>0</v>
      </c>
      <c r="P168" s="23"/>
      <c r="Q168" s="23"/>
      <c r="R168" s="85"/>
      <c r="T168" s="353"/>
    </row>
    <row r="169" spans="1:20" s="3" customFormat="1" ht="14.5" customHeight="1">
      <c r="A169" s="24"/>
      <c r="B169" s="24"/>
      <c r="C169" s="360" t="s">
        <v>27</v>
      </c>
      <c r="D169" s="361" t="s">
        <v>1587</v>
      </c>
      <c r="E169" s="362" t="s">
        <v>1595</v>
      </c>
      <c r="F169" s="22" t="s">
        <v>1598</v>
      </c>
      <c r="G169" s="27"/>
      <c r="H169" s="91"/>
      <c r="I169" s="98"/>
      <c r="J169" s="84"/>
      <c r="K169" s="191"/>
      <c r="L169" s="188" t="s">
        <v>281</v>
      </c>
      <c r="M169" s="189"/>
      <c r="N169" s="190"/>
      <c r="O169" s="136">
        <f t="shared" si="2"/>
        <v>0</v>
      </c>
      <c r="P169" s="91"/>
      <c r="Q169" s="91"/>
      <c r="R169" s="63" t="str">
        <f>_xlfn.XLOOKUP(C169&amp;D169&amp;E169&amp;F169,[1]报价模版!$X:$X,[1]报价模版!$Y:$Y,"",0)</f>
        <v/>
      </c>
    </row>
    <row r="170" spans="1:20" s="3" customFormat="1" ht="14.5" customHeight="1">
      <c r="A170" s="24"/>
      <c r="B170" s="24"/>
      <c r="C170" s="360" t="s">
        <v>27</v>
      </c>
      <c r="D170" s="361" t="s">
        <v>1085</v>
      </c>
      <c r="E170" s="362" t="s">
        <v>1085</v>
      </c>
      <c r="F170" s="362" t="s">
        <v>1085</v>
      </c>
      <c r="G170" s="27"/>
      <c r="H170" s="91"/>
      <c r="I170" s="98"/>
      <c r="J170" s="84"/>
      <c r="K170" s="191"/>
      <c r="L170" s="188" t="s">
        <v>80</v>
      </c>
      <c r="M170" s="189"/>
      <c r="N170" s="190"/>
      <c r="O170" s="136">
        <f t="shared" si="2"/>
        <v>0</v>
      </c>
      <c r="P170" s="91"/>
      <c r="Q170" s="91"/>
      <c r="R170" s="63" t="str">
        <f>_xlfn.XLOOKUP(C170&amp;D170&amp;E170&amp;F170,[1]报价模版!$X:$X,[1]报价模版!$Y:$Y,"",0)</f>
        <v/>
      </c>
    </row>
    <row r="171" spans="1:20" s="176" customFormat="1" ht="14.5" customHeight="1">
      <c r="A171" s="24"/>
      <c r="B171" s="24"/>
      <c r="C171" s="360" t="s">
        <v>27</v>
      </c>
      <c r="D171" s="361" t="s">
        <v>1506</v>
      </c>
      <c r="E171" s="362" t="s">
        <v>1531</v>
      </c>
      <c r="F171" s="22" t="s">
        <v>1599</v>
      </c>
      <c r="G171" s="27"/>
      <c r="H171" s="91"/>
      <c r="I171" s="187" t="s">
        <v>1025</v>
      </c>
      <c r="J171" s="101"/>
      <c r="K171" s="196"/>
      <c r="L171" s="188" t="s">
        <v>391</v>
      </c>
      <c r="M171" s="189"/>
      <c r="N171" s="190"/>
      <c r="O171" s="136">
        <f t="shared" si="2"/>
        <v>0</v>
      </c>
      <c r="P171" s="23"/>
      <c r="Q171" s="23"/>
      <c r="R171" s="85"/>
    </row>
    <row r="172" spans="1:20" s="176" customFormat="1" ht="14.5" customHeight="1">
      <c r="A172" s="24"/>
      <c r="B172" s="24"/>
      <c r="C172" s="360"/>
      <c r="D172" s="361"/>
      <c r="E172" s="362"/>
      <c r="F172" s="22"/>
      <c r="G172" s="27" t="s">
        <v>1025</v>
      </c>
      <c r="H172" s="91"/>
      <c r="I172" s="98" t="s">
        <v>1025</v>
      </c>
      <c r="J172" s="84"/>
      <c r="K172" s="191"/>
      <c r="L172" s="188"/>
      <c r="M172" s="189"/>
      <c r="N172" s="190"/>
      <c r="O172" s="136"/>
      <c r="P172" s="91"/>
      <c r="Q172" s="91"/>
      <c r="R172" s="63" t="str">
        <f>_xlfn.XLOOKUP(C172&amp;D172&amp;E172&amp;F172,[1]报价模版!$X:$X,[1]报价模版!$Y:$Y,"",0)</f>
        <v/>
      </c>
    </row>
    <row r="173" spans="1:20" s="176" customFormat="1" ht="14.5" customHeight="1">
      <c r="A173" s="24"/>
      <c r="B173" s="24"/>
      <c r="C173" s="360"/>
      <c r="D173" s="361"/>
      <c r="E173" s="362"/>
      <c r="F173" s="22"/>
      <c r="G173" s="27"/>
      <c r="H173" s="91"/>
      <c r="I173" s="98" t="s">
        <v>1025</v>
      </c>
      <c r="J173" s="84"/>
      <c r="K173" s="191"/>
      <c r="L173" s="188"/>
      <c r="M173" s="189"/>
      <c r="N173" s="190"/>
      <c r="O173" s="136"/>
      <c r="P173" s="91"/>
      <c r="Q173" s="91"/>
      <c r="R173" s="63" t="str">
        <f>_xlfn.XLOOKUP(C173&amp;D173&amp;E173&amp;F173,[1]报价模版!$X:$X,[1]报价模版!$Y:$Y,"",0)</f>
        <v/>
      </c>
    </row>
    <row r="174" spans="1:20" s="176" customFormat="1" ht="14.5" customHeight="1">
      <c r="A174" s="24"/>
      <c r="B174" s="24"/>
      <c r="C174" s="360"/>
      <c r="D174" s="361"/>
      <c r="E174" s="362"/>
      <c r="F174" s="22"/>
      <c r="G174" s="27" t="s">
        <v>1025</v>
      </c>
      <c r="H174" s="91"/>
      <c r="I174" s="98" t="s">
        <v>1025</v>
      </c>
      <c r="J174" s="84"/>
      <c r="K174" s="191"/>
      <c r="L174" s="188"/>
      <c r="M174" s="189"/>
      <c r="N174" s="190"/>
      <c r="O174" s="136"/>
      <c r="P174" s="91"/>
      <c r="Q174" s="91"/>
      <c r="R174" s="63" t="str">
        <f>_xlfn.XLOOKUP(C174&amp;D174&amp;E174&amp;F174,[1]报价模版!$X:$X,[1]报价模版!$Y:$Y,"",0)</f>
        <v/>
      </c>
    </row>
    <row r="175" spans="1:20">
      <c r="A175" s="32"/>
      <c r="B175" s="32"/>
      <c r="C175" s="33"/>
      <c r="D175" s="20"/>
      <c r="E175" s="20"/>
      <c r="F175" s="33"/>
      <c r="G175" s="21"/>
      <c r="H175" s="21"/>
      <c r="I175" s="19"/>
      <c r="J175" s="55"/>
      <c r="K175" s="56"/>
      <c r="L175" s="57"/>
      <c r="M175" s="45"/>
      <c r="N175" s="57"/>
      <c r="O175" s="49"/>
      <c r="P175" s="21"/>
      <c r="Q175" s="21"/>
      <c r="R175" s="63" t="str">
        <f>_xlfn.XLOOKUP(C175&amp;D175&amp;E175&amp;F175,[1]报价模版!$X:$X,[1]报价模版!$Y:$Y,"",0)</f>
        <v/>
      </c>
    </row>
    <row r="176" spans="1:20">
      <c r="A176" s="32"/>
      <c r="B176" s="32"/>
      <c r="C176" s="33"/>
      <c r="D176" s="20"/>
      <c r="E176" s="20"/>
      <c r="F176" s="33"/>
      <c r="G176" s="21"/>
      <c r="H176" s="21"/>
      <c r="I176" s="19"/>
      <c r="J176" s="55"/>
      <c r="K176" s="56"/>
      <c r="L176" s="57"/>
      <c r="M176" s="45"/>
      <c r="N176" s="57"/>
      <c r="O176" s="49"/>
      <c r="P176" s="21"/>
      <c r="Q176" s="21"/>
      <c r="R176" s="63" t="str">
        <f>_xlfn.XLOOKUP(C176&amp;D176&amp;E176&amp;F176,[1]报价模版!$X:$X,[1]报价模版!$Y:$Y,"",0)</f>
        <v/>
      </c>
    </row>
    <row r="177" spans="1:18">
      <c r="A177" s="32"/>
      <c r="B177" s="32"/>
      <c r="C177" s="33"/>
      <c r="D177" s="20"/>
      <c r="E177" s="20"/>
      <c r="F177" s="33"/>
      <c r="G177" s="21"/>
      <c r="H177" s="21"/>
      <c r="I177" s="19"/>
      <c r="J177" s="55"/>
      <c r="K177" s="56"/>
      <c r="L177" s="57"/>
      <c r="M177" s="45"/>
      <c r="N177" s="57"/>
      <c r="O177" s="49"/>
      <c r="P177" s="21"/>
      <c r="Q177" s="21"/>
      <c r="R177" s="63" t="str">
        <f>_xlfn.XLOOKUP(C177&amp;D177&amp;E177&amp;F177,[1]报价模版!$X:$X,[1]报价模版!$Y:$Y,"",0)</f>
        <v/>
      </c>
    </row>
    <row r="178" spans="1:18">
      <c r="A178" s="32"/>
      <c r="B178" s="32"/>
      <c r="C178" s="33"/>
      <c r="D178" s="20"/>
      <c r="E178" s="20"/>
      <c r="F178" s="33"/>
      <c r="G178" s="21"/>
      <c r="H178" s="21"/>
      <c r="I178" s="19"/>
      <c r="J178" s="55"/>
      <c r="K178" s="56"/>
      <c r="L178" s="57"/>
      <c r="M178" s="45"/>
      <c r="N178" s="57"/>
      <c r="O178" s="49"/>
      <c r="P178" s="21"/>
      <c r="Q178" s="21"/>
      <c r="R178" s="63" t="str">
        <f>_xlfn.XLOOKUP(C178&amp;D178&amp;E178&amp;F178,[1]报价模版!$X:$X,[1]报价模版!$Y:$Y,"",0)</f>
        <v/>
      </c>
    </row>
    <row r="179" spans="1:18">
      <c r="A179" s="32"/>
      <c r="B179" s="32"/>
      <c r="C179" s="33"/>
      <c r="D179" s="20"/>
      <c r="E179" s="20"/>
      <c r="F179" s="33"/>
      <c r="G179" s="21"/>
      <c r="H179" s="21"/>
      <c r="I179" s="19"/>
      <c r="J179" s="55"/>
      <c r="K179" s="56"/>
      <c r="L179" s="57"/>
      <c r="M179" s="45"/>
      <c r="N179" s="57"/>
      <c r="O179" s="49"/>
      <c r="P179" s="21"/>
      <c r="Q179" s="21"/>
      <c r="R179" s="63" t="str">
        <f>_xlfn.XLOOKUP(C179&amp;D179&amp;E179&amp;F179,[1]报价模版!$X:$X,[1]报价模版!$Y:$Y,"",0)</f>
        <v/>
      </c>
    </row>
    <row r="180" spans="1:18">
      <c r="A180" s="32"/>
      <c r="B180" s="32"/>
      <c r="C180" s="33"/>
      <c r="D180" s="20"/>
      <c r="E180" s="20"/>
      <c r="F180" s="33"/>
      <c r="G180" s="21"/>
      <c r="H180" s="21"/>
      <c r="I180" s="19"/>
      <c r="J180" s="55"/>
      <c r="K180" s="56"/>
      <c r="L180" s="57"/>
      <c r="M180" s="45"/>
      <c r="N180" s="57"/>
      <c r="O180" s="49"/>
      <c r="P180" s="21"/>
      <c r="Q180" s="21"/>
      <c r="R180" s="63" t="str">
        <f>_xlfn.XLOOKUP(C180&amp;D180&amp;E180&amp;F180,[1]报价模版!$X:$X,[1]报价模版!$Y:$Y,"",0)</f>
        <v/>
      </c>
    </row>
    <row r="181" spans="1:18">
      <c r="A181" s="32"/>
      <c r="B181" s="32"/>
      <c r="C181" s="33"/>
      <c r="D181" s="20"/>
      <c r="E181" s="20"/>
      <c r="F181" s="33"/>
      <c r="G181" s="21"/>
      <c r="H181" s="21"/>
      <c r="I181" s="19"/>
      <c r="J181" s="55"/>
      <c r="K181" s="56"/>
      <c r="L181" s="57"/>
      <c r="M181" s="45"/>
      <c r="N181" s="57"/>
      <c r="O181" s="49"/>
      <c r="P181" s="21"/>
      <c r="Q181" s="21"/>
      <c r="R181" s="63" t="str">
        <f>_xlfn.XLOOKUP(C181&amp;D181&amp;E181&amp;F181,[1]报价模版!$X:$X,[1]报价模版!$Y:$Y,"",0)</f>
        <v/>
      </c>
    </row>
    <row r="182" spans="1:18">
      <c r="A182" s="32"/>
      <c r="B182" s="32"/>
      <c r="C182" s="33"/>
      <c r="D182" s="20"/>
      <c r="E182" s="20"/>
      <c r="F182" s="33"/>
      <c r="G182" s="21"/>
      <c r="H182" s="21"/>
      <c r="I182" s="19"/>
      <c r="J182" s="55"/>
      <c r="K182" s="56"/>
      <c r="L182" s="57"/>
      <c r="M182" s="45"/>
      <c r="N182" s="57"/>
      <c r="O182" s="49"/>
      <c r="P182" s="21"/>
      <c r="Q182" s="21"/>
      <c r="R182" s="63" t="str">
        <f>_xlfn.XLOOKUP(C182&amp;D182&amp;E182&amp;F182,[1]报价模版!$X:$X,[1]报价模版!$Y:$Y,"",0)</f>
        <v/>
      </c>
    </row>
    <row r="183" spans="1:18">
      <c r="A183" s="32"/>
      <c r="B183" s="32"/>
      <c r="C183" s="33"/>
      <c r="D183" s="20"/>
      <c r="E183" s="20"/>
      <c r="F183" s="33"/>
      <c r="G183" s="21"/>
      <c r="H183" s="21"/>
      <c r="I183" s="19"/>
      <c r="J183" s="55"/>
      <c r="K183" s="56"/>
      <c r="L183" s="57"/>
      <c r="M183" s="45"/>
      <c r="N183" s="57"/>
      <c r="O183" s="49"/>
      <c r="P183" s="21"/>
      <c r="Q183" s="21"/>
      <c r="R183" s="63" t="str">
        <f>_xlfn.XLOOKUP(C183&amp;D183&amp;E183&amp;F183,[1]报价模版!$X:$X,[1]报价模版!$Y:$Y,"",0)</f>
        <v/>
      </c>
    </row>
    <row r="184" spans="1:18">
      <c r="A184" s="32"/>
      <c r="B184" s="32"/>
      <c r="C184" s="33"/>
      <c r="D184" s="20"/>
      <c r="E184" s="20"/>
      <c r="F184" s="33"/>
      <c r="G184" s="21"/>
      <c r="H184" s="21"/>
      <c r="I184" s="19"/>
      <c r="J184" s="55"/>
      <c r="K184" s="56"/>
      <c r="L184" s="57"/>
      <c r="M184" s="45"/>
      <c r="N184" s="57"/>
      <c r="O184" s="49"/>
      <c r="P184" s="21"/>
      <c r="Q184" s="21"/>
      <c r="R184" s="63" t="str">
        <f>_xlfn.XLOOKUP(C184&amp;D184&amp;E184&amp;F184,[1]报价模版!$X:$X,[1]报价模版!$Y:$Y,"",0)</f>
        <v/>
      </c>
    </row>
    <row r="185" spans="1:18">
      <c r="A185" s="32"/>
      <c r="B185" s="32"/>
      <c r="C185" s="33"/>
      <c r="D185" s="20"/>
      <c r="E185" s="20"/>
      <c r="F185" s="33"/>
      <c r="G185" s="21"/>
      <c r="H185" s="21"/>
      <c r="I185" s="19"/>
      <c r="J185" s="55"/>
      <c r="K185" s="56"/>
      <c r="L185" s="57"/>
      <c r="M185" s="45"/>
      <c r="N185" s="57"/>
      <c r="O185" s="49"/>
      <c r="P185" s="21"/>
      <c r="Q185" s="21"/>
      <c r="R185" s="63" t="str">
        <f>_xlfn.XLOOKUP(C185&amp;D185&amp;E185&amp;F185,[1]报价模版!$X:$X,[1]报价模版!$Y:$Y,"",0)</f>
        <v/>
      </c>
    </row>
    <row r="186" spans="1:18">
      <c r="A186" s="32"/>
      <c r="B186" s="32"/>
      <c r="C186" s="33"/>
      <c r="D186" s="20"/>
      <c r="E186" s="20"/>
      <c r="F186" s="33"/>
      <c r="G186" s="21"/>
      <c r="H186" s="21"/>
      <c r="I186" s="19"/>
      <c r="J186" s="55"/>
      <c r="K186" s="56"/>
      <c r="L186" s="57"/>
      <c r="M186" s="45"/>
      <c r="N186" s="57"/>
      <c r="O186" s="49"/>
      <c r="P186" s="21"/>
      <c r="Q186" s="21"/>
      <c r="R186" s="63" t="str">
        <f>_xlfn.XLOOKUP(C186&amp;D186&amp;E186&amp;F186,[1]报价模版!$X:$X,[1]报价模版!$Y:$Y,"",0)</f>
        <v/>
      </c>
    </row>
    <row r="187" spans="1:18">
      <c r="A187" s="32"/>
      <c r="B187" s="32"/>
      <c r="C187" s="33"/>
      <c r="D187" s="20"/>
      <c r="E187" s="20"/>
      <c r="F187" s="33"/>
      <c r="G187" s="21"/>
      <c r="H187" s="21"/>
      <c r="I187" s="19"/>
      <c r="J187" s="55"/>
      <c r="K187" s="56"/>
      <c r="L187" s="57"/>
      <c r="M187" s="45"/>
      <c r="N187" s="57"/>
      <c r="O187" s="49"/>
      <c r="P187" s="21"/>
      <c r="Q187" s="21"/>
      <c r="R187" s="63" t="str">
        <f>_xlfn.XLOOKUP(C187&amp;D187&amp;E187&amp;F187,[1]报价模版!$X:$X,[1]报价模版!$Y:$Y,"",0)</f>
        <v/>
      </c>
    </row>
    <row r="188" spans="1:18">
      <c r="A188" s="32"/>
      <c r="B188" s="32"/>
      <c r="C188" s="33"/>
      <c r="D188" s="20"/>
      <c r="E188" s="20"/>
      <c r="F188" s="33"/>
      <c r="G188" s="21"/>
      <c r="H188" s="21"/>
      <c r="I188" s="19"/>
      <c r="J188" s="55"/>
      <c r="K188" s="56"/>
      <c r="L188" s="57"/>
      <c r="M188" s="45"/>
      <c r="N188" s="57"/>
      <c r="O188" s="49"/>
      <c r="P188" s="21"/>
      <c r="Q188" s="21"/>
      <c r="R188" s="63" t="str">
        <f>_xlfn.XLOOKUP(C188&amp;D188&amp;E188&amp;F188,[1]报价模版!$X:$X,[1]报价模版!$Y:$Y,"",0)</f>
        <v/>
      </c>
    </row>
    <row r="189" spans="1:18">
      <c r="A189" s="32"/>
      <c r="B189" s="32"/>
      <c r="C189" s="33"/>
      <c r="D189" s="20"/>
      <c r="E189" s="20"/>
      <c r="F189" s="33"/>
      <c r="G189" s="21"/>
      <c r="H189" s="21"/>
      <c r="I189" s="19"/>
      <c r="J189" s="55"/>
      <c r="K189" s="58"/>
      <c r="L189" s="61"/>
      <c r="M189" s="60"/>
      <c r="N189" s="61"/>
      <c r="O189" s="49"/>
      <c r="P189" s="21"/>
      <c r="Q189" s="21"/>
      <c r="R189" s="63" t="str">
        <f>_xlfn.XLOOKUP(C189&amp;D189&amp;E189&amp;F189,[1]报价模版!$X:$X,[1]报价模版!$Y:$Y,"",0)</f>
        <v/>
      </c>
    </row>
  </sheetData>
  <sheetProtection sheet="1" formatCells="0" formatColumns="0" formatRows="0" insertRows="0" deleteRows="0" sort="0" autoFilter="0" pivotTables="0"/>
  <autoFilter ref="A3:R189" xr:uid="{00000000-0009-0000-0000-000005000000}"/>
  <mergeCells count="2">
    <mergeCell ref="A2:N2"/>
    <mergeCell ref="P2:Q2"/>
  </mergeCells>
  <phoneticPr fontId="29" type="noConversion"/>
  <dataValidations count="2">
    <dataValidation type="list" allowBlank="1" showInputMessage="1" showErrorMessage="1" sqref="H4:H170 H171:H189" xr:uid="{00000000-0002-0000-0500-000000000000}">
      <formula1>"购买,租赁"</formula1>
    </dataValidation>
    <dataValidation type="list" allowBlank="1" showInputMessage="1" showErrorMessage="1" sqref="P4:Q5 P172:Q189 P6:Q171" xr:uid="{00000000-0002-0000-0500-000001000000}">
      <formula1>"是,否"</formula1>
    </dataValidation>
  </dataValidations>
  <pageMargins left="0.7" right="0.7" top="0.75" bottom="0.75" header="0.3" footer="0.3"/>
  <pageSetup paperSize="9" scale="39" fitToHeight="1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 filterMode="1">
    <pageSetUpPr fitToPage="1"/>
  </sheetPr>
  <dimension ref="A1:S203"/>
  <sheetViews>
    <sheetView showGridLines="0" tabSelected="1" topLeftCell="C1" zoomScale="115" zoomScaleNormal="115" workbookViewId="0">
      <pane ySplit="3" topLeftCell="A126" activePane="bottomLeft" state="frozen"/>
      <selection pane="bottomLeft" activeCell="J145" sqref="J145"/>
    </sheetView>
  </sheetViews>
  <sheetFormatPr baseColWidth="10" defaultColWidth="8.83203125" defaultRowHeight="16"/>
  <cols>
    <col min="1" max="2" width="10.6640625" style="4" customWidth="1"/>
    <col min="3" max="3" width="16.6640625" style="5" customWidth="1"/>
    <col min="4" max="5" width="16.6640625" style="6" customWidth="1"/>
    <col min="6" max="6" width="30" style="5" customWidth="1"/>
    <col min="7" max="7" width="37.1640625" style="7" customWidth="1"/>
    <col min="8" max="8" width="19.6640625" style="7" customWidth="1"/>
    <col min="9" max="9" width="12.6640625" style="8" customWidth="1"/>
    <col min="10" max="10" width="11" style="67" customWidth="1"/>
    <col min="11" max="11" width="12.33203125" style="67" customWidth="1"/>
    <col min="12" max="12" width="8.6640625" style="4" customWidth="1"/>
    <col min="13" max="13" width="9.83203125" style="68" customWidth="1"/>
    <col min="14" max="14" width="8.83203125" style="4" customWidth="1"/>
    <col min="15" max="15" width="15.33203125" style="12" customWidth="1"/>
    <col min="16" max="17" width="11.1640625" style="7" customWidth="1"/>
    <col min="18" max="18" width="22.1640625" style="7" customWidth="1"/>
    <col min="19" max="19" width="18.6640625" customWidth="1"/>
  </cols>
  <sheetData>
    <row r="1" spans="1:19">
      <c r="A1" s="13" t="s">
        <v>58</v>
      </c>
      <c r="B1" s="14"/>
      <c r="C1" s="14"/>
      <c r="D1" s="1"/>
      <c r="E1" s="1"/>
      <c r="F1" s="13"/>
      <c r="G1" s="1"/>
      <c r="H1" s="1"/>
      <c r="I1" s="1"/>
      <c r="J1" s="72"/>
      <c r="K1" s="72"/>
      <c r="L1" s="14"/>
      <c r="M1" s="73"/>
      <c r="N1" s="14"/>
      <c r="O1" s="37"/>
      <c r="P1" s="1"/>
      <c r="Q1" s="1"/>
      <c r="R1" s="1"/>
    </row>
    <row r="2" spans="1:19" ht="62.5" customHeight="1">
      <c r="A2" s="483" t="s">
        <v>1033</v>
      </c>
      <c r="B2" s="483"/>
      <c r="C2" s="483"/>
      <c r="D2" s="483"/>
      <c r="E2" s="483"/>
      <c r="F2" s="483"/>
      <c r="G2" s="483"/>
      <c r="H2" s="483"/>
      <c r="I2" s="483"/>
      <c r="J2" s="484"/>
      <c r="K2" s="484"/>
      <c r="L2" s="483"/>
      <c r="M2" s="484"/>
      <c r="N2" s="483"/>
      <c r="O2" s="37"/>
      <c r="P2" s="481" t="s">
        <v>60</v>
      </c>
      <c r="Q2" s="481"/>
      <c r="R2" s="1"/>
    </row>
    <row r="3" spans="1:19" ht="30" customHeight="1">
      <c r="A3" s="69" t="s">
        <v>61</v>
      </c>
      <c r="B3" s="69" t="s">
        <v>62</v>
      </c>
      <c r="C3" s="69" t="s">
        <v>18</v>
      </c>
      <c r="D3" s="69" t="s">
        <v>63</v>
      </c>
      <c r="E3" s="69" t="s">
        <v>64</v>
      </c>
      <c r="F3" s="69" t="s">
        <v>65</v>
      </c>
      <c r="G3" s="16" t="s">
        <v>66</v>
      </c>
      <c r="H3" s="16" t="s">
        <v>67</v>
      </c>
      <c r="I3" s="16" t="s">
        <v>68</v>
      </c>
      <c r="J3" s="74" t="s">
        <v>69</v>
      </c>
      <c r="K3" s="132" t="s">
        <v>70</v>
      </c>
      <c r="L3" s="41" t="s">
        <v>71</v>
      </c>
      <c r="M3" s="132" t="s">
        <v>72</v>
      </c>
      <c r="N3" s="41" t="s">
        <v>73</v>
      </c>
      <c r="O3" s="133" t="s">
        <v>74</v>
      </c>
      <c r="P3" s="16" t="s">
        <v>75</v>
      </c>
      <c r="Q3" s="16" t="s">
        <v>76</v>
      </c>
      <c r="R3" s="69" t="s">
        <v>20</v>
      </c>
    </row>
    <row r="4" spans="1:19" s="7" customFormat="1" ht="14.5" hidden="1" customHeight="1">
      <c r="A4" s="18"/>
      <c r="B4" s="18"/>
      <c r="C4" s="19" t="s">
        <v>28</v>
      </c>
      <c r="D4" s="20" t="s">
        <v>1600</v>
      </c>
      <c r="E4" s="21" t="s">
        <v>1601</v>
      </c>
      <c r="F4" s="22" t="s">
        <v>1602</v>
      </c>
      <c r="G4" s="21"/>
      <c r="H4" s="23"/>
      <c r="I4" s="43"/>
      <c r="J4" s="134"/>
      <c r="K4" s="134"/>
      <c r="L4" s="32" t="s">
        <v>101</v>
      </c>
      <c r="M4" s="134"/>
      <c r="N4" s="135" t="s">
        <v>102</v>
      </c>
      <c r="O4" s="136">
        <f t="shared" ref="O4:O67" si="0">IF(M4=0,K4*J4,M4*K4*J4)</f>
        <v>0</v>
      </c>
      <c r="P4" s="23"/>
      <c r="Q4" s="23"/>
      <c r="R4" s="85"/>
      <c r="S4" s="355"/>
    </row>
    <row r="5" spans="1:19" s="3" customFormat="1" ht="14.5" hidden="1" customHeight="1">
      <c r="A5" s="24"/>
      <c r="B5" s="24"/>
      <c r="C5" s="360" t="s">
        <v>28</v>
      </c>
      <c r="D5" s="361" t="s">
        <v>1600</v>
      </c>
      <c r="E5" s="362" t="s">
        <v>1601</v>
      </c>
      <c r="F5" s="22" t="s">
        <v>1603</v>
      </c>
      <c r="G5" s="362"/>
      <c r="H5" s="23"/>
      <c r="I5" s="98"/>
      <c r="J5" s="137"/>
      <c r="K5" s="134"/>
      <c r="L5" s="24" t="s">
        <v>101</v>
      </c>
      <c r="M5" s="134"/>
      <c r="N5" s="138" t="s">
        <v>102</v>
      </c>
      <c r="O5" s="136">
        <f t="shared" si="0"/>
        <v>0</v>
      </c>
      <c r="P5" s="23"/>
      <c r="Q5" s="23"/>
      <c r="R5" s="85"/>
      <c r="S5" s="355"/>
    </row>
    <row r="6" spans="1:19" s="3" customFormat="1" ht="14.5" hidden="1" customHeight="1">
      <c r="A6" s="24"/>
      <c r="B6" s="24"/>
      <c r="C6" s="360" t="s">
        <v>28</v>
      </c>
      <c r="D6" s="361" t="s">
        <v>1600</v>
      </c>
      <c r="E6" s="362" t="s">
        <v>1601</v>
      </c>
      <c r="F6" s="22" t="s">
        <v>1604</v>
      </c>
      <c r="G6" s="362"/>
      <c r="H6" s="23"/>
      <c r="I6" s="98"/>
      <c r="J6" s="137"/>
      <c r="K6" s="134"/>
      <c r="L6" s="24" t="s">
        <v>101</v>
      </c>
      <c r="M6" s="134"/>
      <c r="N6" s="138" t="s">
        <v>102</v>
      </c>
      <c r="O6" s="136">
        <f t="shared" si="0"/>
        <v>0</v>
      </c>
      <c r="P6" s="23"/>
      <c r="Q6" s="23"/>
      <c r="R6" s="85"/>
      <c r="S6" s="355"/>
    </row>
    <row r="7" spans="1:19" s="3" customFormat="1" ht="14.5" hidden="1" customHeight="1">
      <c r="A7" s="24"/>
      <c r="B7" s="24"/>
      <c r="C7" s="360" t="s">
        <v>28</v>
      </c>
      <c r="D7" s="361" t="s">
        <v>1600</v>
      </c>
      <c r="E7" s="362" t="s">
        <v>1601</v>
      </c>
      <c r="F7" s="22" t="s">
        <v>1605</v>
      </c>
      <c r="G7" s="362"/>
      <c r="H7" s="23"/>
      <c r="I7" s="98"/>
      <c r="J7" s="137"/>
      <c r="K7" s="134"/>
      <c r="L7" s="24" t="s">
        <v>101</v>
      </c>
      <c r="M7" s="134"/>
      <c r="N7" s="138" t="s">
        <v>102</v>
      </c>
      <c r="O7" s="136">
        <f t="shared" si="0"/>
        <v>0</v>
      </c>
      <c r="P7" s="23"/>
      <c r="Q7" s="23"/>
      <c r="R7" s="85"/>
      <c r="S7" s="355"/>
    </row>
    <row r="8" spans="1:19" s="3" customFormat="1" ht="14.5" hidden="1" customHeight="1">
      <c r="A8" s="24"/>
      <c r="B8" s="24"/>
      <c r="C8" s="360" t="s">
        <v>28</v>
      </c>
      <c r="D8" s="361" t="s">
        <v>1600</v>
      </c>
      <c r="E8" s="362" t="s">
        <v>1606</v>
      </c>
      <c r="F8" s="22" t="s">
        <v>1607</v>
      </c>
      <c r="G8" s="362"/>
      <c r="H8" s="23"/>
      <c r="I8" s="98"/>
      <c r="J8" s="137"/>
      <c r="K8" s="134"/>
      <c r="L8" s="24" t="s">
        <v>101</v>
      </c>
      <c r="M8" s="134"/>
      <c r="N8" s="138" t="s">
        <v>102</v>
      </c>
      <c r="O8" s="136">
        <f t="shared" si="0"/>
        <v>0</v>
      </c>
      <c r="P8" s="23"/>
      <c r="Q8" s="23"/>
      <c r="R8" s="85"/>
      <c r="S8" s="355"/>
    </row>
    <row r="9" spans="1:19" s="3" customFormat="1" ht="14.5" hidden="1" customHeight="1">
      <c r="A9" s="24"/>
      <c r="B9" s="24"/>
      <c r="C9" s="360" t="s">
        <v>28</v>
      </c>
      <c r="D9" s="361" t="s">
        <v>1600</v>
      </c>
      <c r="E9" s="362" t="s">
        <v>1606</v>
      </c>
      <c r="F9" s="22" t="s">
        <v>1608</v>
      </c>
      <c r="G9" s="362"/>
      <c r="H9" s="23"/>
      <c r="I9" s="98"/>
      <c r="J9" s="137"/>
      <c r="K9" s="134"/>
      <c r="L9" s="24" t="s">
        <v>101</v>
      </c>
      <c r="M9" s="134"/>
      <c r="N9" s="138" t="s">
        <v>102</v>
      </c>
      <c r="O9" s="136">
        <f t="shared" si="0"/>
        <v>0</v>
      </c>
      <c r="P9" s="23"/>
      <c r="Q9" s="23"/>
      <c r="R9" s="85"/>
      <c r="S9" s="355"/>
    </row>
    <row r="10" spans="1:19" s="3" customFormat="1" ht="14.5" hidden="1" customHeight="1">
      <c r="A10" s="24"/>
      <c r="B10" s="24"/>
      <c r="C10" s="360" t="s">
        <v>28</v>
      </c>
      <c r="D10" s="361" t="s">
        <v>1600</v>
      </c>
      <c r="E10" s="362" t="s">
        <v>1606</v>
      </c>
      <c r="F10" s="22" t="s">
        <v>1609</v>
      </c>
      <c r="G10" s="362"/>
      <c r="H10" s="23"/>
      <c r="I10" s="98"/>
      <c r="J10" s="137"/>
      <c r="K10" s="134"/>
      <c r="L10" s="24" t="s">
        <v>101</v>
      </c>
      <c r="M10" s="134"/>
      <c r="N10" s="138" t="s">
        <v>102</v>
      </c>
      <c r="O10" s="136">
        <f t="shared" si="0"/>
        <v>0</v>
      </c>
      <c r="P10" s="23"/>
      <c r="Q10" s="23"/>
      <c r="R10" s="85"/>
      <c r="S10" s="355"/>
    </row>
    <row r="11" spans="1:19" s="3" customFormat="1" ht="14.5" hidden="1" customHeight="1">
      <c r="A11" s="24"/>
      <c r="B11" s="24"/>
      <c r="C11" s="360" t="s">
        <v>28</v>
      </c>
      <c r="D11" s="361" t="s">
        <v>1600</v>
      </c>
      <c r="E11" s="362" t="s">
        <v>1606</v>
      </c>
      <c r="F11" s="22" t="s">
        <v>1610</v>
      </c>
      <c r="G11" s="362"/>
      <c r="H11" s="91"/>
      <c r="I11" s="98"/>
      <c r="J11" s="139"/>
      <c r="K11" s="140"/>
      <c r="L11" s="24" t="s">
        <v>101</v>
      </c>
      <c r="M11" s="140"/>
      <c r="N11" s="138" t="s">
        <v>102</v>
      </c>
      <c r="O11" s="136">
        <f t="shared" si="0"/>
        <v>0</v>
      </c>
      <c r="P11" s="91"/>
      <c r="Q11" s="91"/>
      <c r="R11" s="63" t="str">
        <f>_xlfn.XLOOKUP(C11&amp;D11&amp;E11&amp;F11,[1]报价模版!$X:$X,[1]报价模版!$Y:$Y,"",0)</f>
        <v/>
      </c>
    </row>
    <row r="12" spans="1:19" s="3" customFormat="1" ht="14.5" hidden="1" customHeight="1">
      <c r="A12" s="24"/>
      <c r="B12" s="24"/>
      <c r="C12" s="360" t="s">
        <v>28</v>
      </c>
      <c r="D12" s="361" t="s">
        <v>1600</v>
      </c>
      <c r="E12" s="362" t="s">
        <v>1611</v>
      </c>
      <c r="F12" s="22" t="s">
        <v>1612</v>
      </c>
      <c r="G12" s="362"/>
      <c r="H12" s="23"/>
      <c r="I12" s="98"/>
      <c r="J12" s="137"/>
      <c r="K12" s="134"/>
      <c r="L12" s="24" t="s">
        <v>101</v>
      </c>
      <c r="M12" s="134"/>
      <c r="N12" s="138" t="s">
        <v>102</v>
      </c>
      <c r="O12" s="136">
        <f t="shared" si="0"/>
        <v>0</v>
      </c>
      <c r="P12" s="23"/>
      <c r="Q12" s="23"/>
      <c r="R12" s="85"/>
      <c r="S12" s="355"/>
    </row>
    <row r="13" spans="1:19" s="3" customFormat="1" ht="14.5" hidden="1" customHeight="1">
      <c r="A13" s="24"/>
      <c r="B13" s="24"/>
      <c r="C13" s="360" t="s">
        <v>28</v>
      </c>
      <c r="D13" s="361" t="s">
        <v>1600</v>
      </c>
      <c r="E13" s="362" t="s">
        <v>1611</v>
      </c>
      <c r="F13" s="22" t="s">
        <v>1613</v>
      </c>
      <c r="G13" s="362"/>
      <c r="H13" s="23"/>
      <c r="I13" s="98"/>
      <c r="J13" s="137"/>
      <c r="K13" s="134"/>
      <c r="L13" s="24" t="s">
        <v>101</v>
      </c>
      <c r="M13" s="134"/>
      <c r="N13" s="138" t="s">
        <v>102</v>
      </c>
      <c r="O13" s="136">
        <f t="shared" si="0"/>
        <v>0</v>
      </c>
      <c r="P13" s="23"/>
      <c r="Q13" s="23"/>
      <c r="R13" s="85"/>
      <c r="S13" s="355"/>
    </row>
    <row r="14" spans="1:19" s="3" customFormat="1" ht="14.5" hidden="1" customHeight="1">
      <c r="A14" s="24"/>
      <c r="B14" s="24"/>
      <c r="C14" s="360" t="s">
        <v>28</v>
      </c>
      <c r="D14" s="361" t="s">
        <v>1600</v>
      </c>
      <c r="E14" s="362" t="s">
        <v>1611</v>
      </c>
      <c r="F14" s="22" t="s">
        <v>1614</v>
      </c>
      <c r="G14" s="362"/>
      <c r="H14" s="23"/>
      <c r="I14" s="98"/>
      <c r="J14" s="137"/>
      <c r="K14" s="134"/>
      <c r="L14" s="24" t="s">
        <v>101</v>
      </c>
      <c r="M14" s="134"/>
      <c r="N14" s="138" t="s">
        <v>102</v>
      </c>
      <c r="O14" s="136">
        <f t="shared" si="0"/>
        <v>0</v>
      </c>
      <c r="P14" s="23"/>
      <c r="Q14" s="23"/>
      <c r="R14" s="85"/>
      <c r="S14" s="355"/>
    </row>
    <row r="15" spans="1:19" s="3" customFormat="1" ht="14.5" hidden="1" customHeight="1">
      <c r="A15" s="24"/>
      <c r="B15" s="24"/>
      <c r="C15" s="360" t="s">
        <v>28</v>
      </c>
      <c r="D15" s="361" t="s">
        <v>1600</v>
      </c>
      <c r="E15" s="362" t="s">
        <v>1611</v>
      </c>
      <c r="F15" s="22" t="s">
        <v>1615</v>
      </c>
      <c r="G15" s="362"/>
      <c r="H15" s="91"/>
      <c r="I15" s="98"/>
      <c r="J15" s="139"/>
      <c r="K15" s="140"/>
      <c r="L15" s="24" t="s">
        <v>101</v>
      </c>
      <c r="M15" s="140"/>
      <c r="N15" s="138" t="s">
        <v>102</v>
      </c>
      <c r="O15" s="136">
        <f t="shared" si="0"/>
        <v>0</v>
      </c>
      <c r="P15" s="91"/>
      <c r="Q15" s="91"/>
      <c r="R15" s="63" t="str">
        <f>_xlfn.XLOOKUP(C15&amp;D15&amp;E15&amp;F15,[1]报价模版!$X:$X,[1]报价模版!$Y:$Y,"",0)</f>
        <v/>
      </c>
    </row>
    <row r="16" spans="1:19" s="3" customFormat="1" ht="14.5" hidden="1" customHeight="1">
      <c r="A16" s="24"/>
      <c r="B16" s="24"/>
      <c r="C16" s="360" t="s">
        <v>28</v>
      </c>
      <c r="D16" s="361" t="s">
        <v>1600</v>
      </c>
      <c r="E16" s="362" t="s">
        <v>1312</v>
      </c>
      <c r="F16" s="22" t="s">
        <v>1616</v>
      </c>
      <c r="G16" s="362"/>
      <c r="H16" s="23"/>
      <c r="I16" s="98"/>
      <c r="J16" s="137"/>
      <c r="K16" s="134"/>
      <c r="L16" s="24" t="s">
        <v>101</v>
      </c>
      <c r="M16" s="134"/>
      <c r="N16" s="24" t="s">
        <v>102</v>
      </c>
      <c r="O16" s="136">
        <f t="shared" si="0"/>
        <v>0</v>
      </c>
      <c r="P16" s="23"/>
      <c r="Q16" s="23"/>
      <c r="R16" s="85"/>
      <c r="S16" s="355"/>
    </row>
    <row r="17" spans="1:19" s="3" customFormat="1" ht="14.5" hidden="1" customHeight="1">
      <c r="A17" s="24"/>
      <c r="B17" s="24"/>
      <c r="C17" s="360" t="s">
        <v>28</v>
      </c>
      <c r="D17" s="361" t="s">
        <v>1600</v>
      </c>
      <c r="E17" s="362" t="s">
        <v>1312</v>
      </c>
      <c r="F17" s="22" t="s">
        <v>1617</v>
      </c>
      <c r="G17" s="362"/>
      <c r="H17" s="23"/>
      <c r="I17" s="98"/>
      <c r="J17" s="137"/>
      <c r="K17" s="134"/>
      <c r="L17" s="24" t="s">
        <v>101</v>
      </c>
      <c r="M17" s="134"/>
      <c r="N17" s="24" t="s">
        <v>102</v>
      </c>
      <c r="O17" s="136">
        <f t="shared" si="0"/>
        <v>0</v>
      </c>
      <c r="P17" s="23"/>
      <c r="Q17" s="23"/>
      <c r="R17" s="85"/>
      <c r="S17" s="355"/>
    </row>
    <row r="18" spans="1:19" s="3" customFormat="1" ht="14.5" hidden="1" customHeight="1">
      <c r="A18" s="24"/>
      <c r="B18" s="24"/>
      <c r="C18" s="360" t="s">
        <v>28</v>
      </c>
      <c r="D18" s="361" t="s">
        <v>1600</v>
      </c>
      <c r="E18" s="362" t="s">
        <v>1312</v>
      </c>
      <c r="F18" s="22" t="s">
        <v>1618</v>
      </c>
      <c r="G18" s="362"/>
      <c r="H18" s="91"/>
      <c r="I18" s="98"/>
      <c r="J18" s="139"/>
      <c r="K18" s="140"/>
      <c r="L18" s="24" t="s">
        <v>101</v>
      </c>
      <c r="M18" s="140"/>
      <c r="N18" s="24" t="s">
        <v>102</v>
      </c>
      <c r="O18" s="136">
        <f t="shared" si="0"/>
        <v>0</v>
      </c>
      <c r="P18" s="91"/>
      <c r="Q18" s="91"/>
      <c r="R18" s="63" t="str">
        <f>_xlfn.XLOOKUP(C18&amp;D18&amp;E18&amp;F18,[1]报价模版!$X:$X,[1]报价模版!$Y:$Y,"",0)</f>
        <v/>
      </c>
    </row>
    <row r="19" spans="1:19" s="3" customFormat="1" ht="14.5" hidden="1" customHeight="1">
      <c r="A19" s="24"/>
      <c r="B19" s="24"/>
      <c r="C19" s="360" t="s">
        <v>28</v>
      </c>
      <c r="D19" s="361" t="s">
        <v>1600</v>
      </c>
      <c r="E19" s="362" t="s">
        <v>1312</v>
      </c>
      <c r="F19" s="22" t="s">
        <v>1619</v>
      </c>
      <c r="G19" s="362"/>
      <c r="H19" s="23"/>
      <c r="I19" s="98"/>
      <c r="J19" s="137"/>
      <c r="K19" s="134"/>
      <c r="L19" s="24" t="s">
        <v>101</v>
      </c>
      <c r="M19" s="134"/>
      <c r="N19" s="24" t="s">
        <v>102</v>
      </c>
      <c r="O19" s="136">
        <f t="shared" si="0"/>
        <v>0</v>
      </c>
      <c r="P19" s="23"/>
      <c r="Q19" s="23"/>
      <c r="R19" s="85"/>
      <c r="S19" s="355"/>
    </row>
    <row r="20" spans="1:19" s="3" customFormat="1" ht="14.5" hidden="1" customHeight="1">
      <c r="A20" s="24"/>
      <c r="B20" s="24"/>
      <c r="C20" s="360" t="s">
        <v>28</v>
      </c>
      <c r="D20" s="361" t="s">
        <v>1600</v>
      </c>
      <c r="E20" s="362" t="s">
        <v>1312</v>
      </c>
      <c r="F20" s="22" t="s">
        <v>1620</v>
      </c>
      <c r="G20" s="362"/>
      <c r="H20" s="23"/>
      <c r="I20" s="98"/>
      <c r="J20" s="137"/>
      <c r="K20" s="134"/>
      <c r="L20" s="24" t="s">
        <v>101</v>
      </c>
      <c r="M20" s="134"/>
      <c r="N20" s="24" t="s">
        <v>102</v>
      </c>
      <c r="O20" s="136">
        <f t="shared" si="0"/>
        <v>0</v>
      </c>
      <c r="P20" s="23"/>
      <c r="Q20" s="23"/>
      <c r="R20" s="85"/>
      <c r="S20" s="355"/>
    </row>
    <row r="21" spans="1:19" s="3" customFormat="1" ht="14.5" hidden="1" customHeight="1">
      <c r="A21" s="24"/>
      <c r="B21" s="24"/>
      <c r="C21" s="360" t="s">
        <v>28</v>
      </c>
      <c r="D21" s="361" t="s">
        <v>1600</v>
      </c>
      <c r="E21" s="362" t="s">
        <v>1312</v>
      </c>
      <c r="F21" s="22" t="s">
        <v>1621</v>
      </c>
      <c r="G21" s="362"/>
      <c r="H21" s="91"/>
      <c r="I21" s="98"/>
      <c r="J21" s="139"/>
      <c r="K21" s="140"/>
      <c r="L21" s="24" t="s">
        <v>101</v>
      </c>
      <c r="M21" s="140"/>
      <c r="N21" s="138" t="s">
        <v>102</v>
      </c>
      <c r="O21" s="136">
        <f t="shared" si="0"/>
        <v>0</v>
      </c>
      <c r="P21" s="91"/>
      <c r="Q21" s="91"/>
      <c r="R21" s="63" t="str">
        <f>_xlfn.XLOOKUP(C21&amp;D21&amp;E21&amp;F21,[1]报价模版!$X:$X,[1]报价模版!$Y:$Y,"",0)</f>
        <v/>
      </c>
    </row>
    <row r="22" spans="1:19" s="3" customFormat="1" ht="14.5" hidden="1" customHeight="1">
      <c r="A22" s="24"/>
      <c r="B22" s="24"/>
      <c r="C22" s="360" t="s">
        <v>28</v>
      </c>
      <c r="D22" s="361" t="s">
        <v>1600</v>
      </c>
      <c r="E22" s="362" t="s">
        <v>1312</v>
      </c>
      <c r="F22" s="22" t="s">
        <v>1622</v>
      </c>
      <c r="G22" s="362"/>
      <c r="H22" s="23"/>
      <c r="I22" s="98"/>
      <c r="J22" s="137"/>
      <c r="K22" s="134"/>
      <c r="L22" s="24" t="s">
        <v>101</v>
      </c>
      <c r="M22" s="134"/>
      <c r="N22" s="138" t="s">
        <v>102</v>
      </c>
      <c r="O22" s="136">
        <f t="shared" si="0"/>
        <v>0</v>
      </c>
      <c r="P22" s="23"/>
      <c r="Q22" s="23"/>
      <c r="R22" s="85"/>
      <c r="S22" s="355"/>
    </row>
    <row r="23" spans="1:19" s="3" customFormat="1" ht="14.5" hidden="1" customHeight="1">
      <c r="A23" s="24"/>
      <c r="B23" s="24"/>
      <c r="C23" s="360" t="s">
        <v>28</v>
      </c>
      <c r="D23" s="361" t="s">
        <v>1600</v>
      </c>
      <c r="E23" s="362" t="s">
        <v>1623</v>
      </c>
      <c r="F23" s="22" t="s">
        <v>1624</v>
      </c>
      <c r="G23" s="362"/>
      <c r="H23" s="23"/>
      <c r="I23" s="98"/>
      <c r="J23" s="137"/>
      <c r="K23" s="134"/>
      <c r="L23" s="24" t="s">
        <v>101</v>
      </c>
      <c r="M23" s="134"/>
      <c r="N23" s="138" t="s">
        <v>102</v>
      </c>
      <c r="O23" s="136">
        <f t="shared" si="0"/>
        <v>0</v>
      </c>
      <c r="P23" s="23"/>
      <c r="Q23" s="23"/>
      <c r="R23" s="85"/>
      <c r="S23" s="355"/>
    </row>
    <row r="24" spans="1:19" s="3" customFormat="1" ht="14.5" hidden="1" customHeight="1">
      <c r="A24" s="24"/>
      <c r="B24" s="24"/>
      <c r="C24" s="360" t="s">
        <v>28</v>
      </c>
      <c r="D24" s="361" t="s">
        <v>1600</v>
      </c>
      <c r="E24" s="362" t="s">
        <v>1623</v>
      </c>
      <c r="F24" s="22" t="s">
        <v>1625</v>
      </c>
      <c r="G24" s="362"/>
      <c r="H24" s="23"/>
      <c r="I24" s="98"/>
      <c r="J24" s="137"/>
      <c r="K24" s="134"/>
      <c r="L24" s="24" t="s">
        <v>101</v>
      </c>
      <c r="M24" s="134"/>
      <c r="N24" s="138" t="s">
        <v>102</v>
      </c>
      <c r="O24" s="136">
        <f t="shared" si="0"/>
        <v>0</v>
      </c>
      <c r="P24" s="23"/>
      <c r="Q24" s="23"/>
      <c r="R24" s="85"/>
      <c r="S24" s="355"/>
    </row>
    <row r="25" spans="1:19" s="3" customFormat="1" ht="14.5" hidden="1" customHeight="1">
      <c r="A25" s="24"/>
      <c r="B25" s="24"/>
      <c r="C25" s="360" t="s">
        <v>28</v>
      </c>
      <c r="D25" s="361" t="s">
        <v>1600</v>
      </c>
      <c r="E25" s="362" t="s">
        <v>1623</v>
      </c>
      <c r="F25" s="22" t="s">
        <v>1626</v>
      </c>
      <c r="G25" s="362"/>
      <c r="H25" s="23"/>
      <c r="I25" s="98"/>
      <c r="J25" s="137"/>
      <c r="K25" s="134"/>
      <c r="L25" s="24" t="s">
        <v>101</v>
      </c>
      <c r="M25" s="134"/>
      <c r="N25" s="138" t="s">
        <v>102</v>
      </c>
      <c r="O25" s="136">
        <f t="shared" si="0"/>
        <v>0</v>
      </c>
      <c r="P25" s="23"/>
      <c r="Q25" s="23"/>
      <c r="R25" s="85"/>
      <c r="S25" s="355"/>
    </row>
    <row r="26" spans="1:19" s="3" customFormat="1" ht="14.5" hidden="1" customHeight="1">
      <c r="A26" s="24"/>
      <c r="B26" s="24"/>
      <c r="C26" s="360" t="s">
        <v>28</v>
      </c>
      <c r="D26" s="361" t="s">
        <v>1600</v>
      </c>
      <c r="E26" s="362" t="s">
        <v>1623</v>
      </c>
      <c r="F26" s="22" t="s">
        <v>1627</v>
      </c>
      <c r="G26" s="362"/>
      <c r="H26" s="91"/>
      <c r="I26" s="98"/>
      <c r="J26" s="139"/>
      <c r="K26" s="140"/>
      <c r="L26" s="24" t="s">
        <v>101</v>
      </c>
      <c r="M26" s="140"/>
      <c r="N26" s="138" t="s">
        <v>102</v>
      </c>
      <c r="O26" s="136">
        <f t="shared" si="0"/>
        <v>0</v>
      </c>
      <c r="P26" s="91"/>
      <c r="Q26" s="91"/>
      <c r="R26" s="63" t="str">
        <f>_xlfn.XLOOKUP(C26&amp;D26&amp;E26&amp;F26,[1]报价模版!$X:$X,[1]报价模版!$Y:$Y,"",0)</f>
        <v/>
      </c>
    </row>
    <row r="27" spans="1:19" s="3" customFormat="1" ht="14.5" hidden="1" customHeight="1">
      <c r="A27" s="24"/>
      <c r="B27" s="24"/>
      <c r="C27" s="19" t="s">
        <v>28</v>
      </c>
      <c r="D27" s="20" t="s">
        <v>1600</v>
      </c>
      <c r="E27" s="21" t="s">
        <v>1348</v>
      </c>
      <c r="F27" s="33" t="s">
        <v>1357</v>
      </c>
      <c r="G27" s="362"/>
      <c r="H27" s="91"/>
      <c r="I27" s="98"/>
      <c r="J27" s="139"/>
      <c r="K27" s="140"/>
      <c r="L27" s="24" t="s">
        <v>1358</v>
      </c>
      <c r="M27" s="142"/>
      <c r="N27" s="143"/>
      <c r="O27" s="136">
        <f t="shared" si="0"/>
        <v>0</v>
      </c>
      <c r="P27" s="23"/>
      <c r="Q27" s="23"/>
      <c r="R27" s="63" t="str">
        <f>_xlfn.XLOOKUP(C27&amp;D27&amp;E27&amp;F27,[1]报价模版!$X:$X,[1]报价模版!$Y:$Y,"",0)</f>
        <v/>
      </c>
    </row>
    <row r="28" spans="1:19" s="3" customFormat="1" ht="14.5" hidden="1" customHeight="1">
      <c r="A28" s="24"/>
      <c r="B28" s="24"/>
      <c r="C28" s="19" t="s">
        <v>28</v>
      </c>
      <c r="D28" s="20" t="s">
        <v>1600</v>
      </c>
      <c r="E28" s="21" t="s">
        <v>1348</v>
      </c>
      <c r="F28" s="33" t="s">
        <v>1359</v>
      </c>
      <c r="G28" s="362"/>
      <c r="H28" s="91"/>
      <c r="I28" s="98"/>
      <c r="J28" s="139"/>
      <c r="K28" s="140"/>
      <c r="L28" s="24" t="s">
        <v>1358</v>
      </c>
      <c r="M28" s="142"/>
      <c r="N28" s="143"/>
      <c r="O28" s="136">
        <f t="shared" si="0"/>
        <v>0</v>
      </c>
      <c r="P28" s="23"/>
      <c r="Q28" s="23"/>
      <c r="R28" s="63" t="str">
        <f>_xlfn.XLOOKUP(C28&amp;D28&amp;E28&amp;F28,[1]报价模版!$X:$X,[1]报价模版!$Y:$Y,"",0)</f>
        <v/>
      </c>
    </row>
    <row r="29" spans="1:19" s="3" customFormat="1" ht="14.5" hidden="1" customHeight="1">
      <c r="A29" s="24"/>
      <c r="B29" s="24"/>
      <c r="C29" s="19" t="s">
        <v>28</v>
      </c>
      <c r="D29" s="20" t="s">
        <v>1600</v>
      </c>
      <c r="E29" s="21" t="s">
        <v>1348</v>
      </c>
      <c r="F29" s="33" t="s">
        <v>1360</v>
      </c>
      <c r="G29" s="362"/>
      <c r="H29" s="91"/>
      <c r="I29" s="98"/>
      <c r="J29" s="139"/>
      <c r="K29" s="140"/>
      <c r="L29" s="24" t="s">
        <v>1358</v>
      </c>
      <c r="M29" s="142"/>
      <c r="N29" s="143"/>
      <c r="O29" s="136">
        <f t="shared" si="0"/>
        <v>0</v>
      </c>
      <c r="P29" s="23"/>
      <c r="Q29" s="23"/>
      <c r="R29" s="63" t="str">
        <f>_xlfn.XLOOKUP(C29&amp;D29&amp;E29&amp;F29,[1]报价模版!$X:$X,[1]报价模版!$Y:$Y,"",0)</f>
        <v/>
      </c>
    </row>
    <row r="30" spans="1:19" s="3" customFormat="1" ht="14.5" hidden="1" customHeight="1">
      <c r="A30" s="24"/>
      <c r="B30" s="24"/>
      <c r="C30" s="360" t="s">
        <v>28</v>
      </c>
      <c r="D30" s="361" t="s">
        <v>1600</v>
      </c>
      <c r="E30" s="362" t="s">
        <v>1628</v>
      </c>
      <c r="F30" s="22" t="s">
        <v>1629</v>
      </c>
      <c r="G30" s="362"/>
      <c r="H30" s="23"/>
      <c r="I30" s="98"/>
      <c r="J30" s="137"/>
      <c r="K30" s="134"/>
      <c r="L30" s="24" t="s">
        <v>101</v>
      </c>
      <c r="M30" s="134"/>
      <c r="N30" s="138" t="s">
        <v>102</v>
      </c>
      <c r="O30" s="136">
        <f t="shared" si="0"/>
        <v>0</v>
      </c>
      <c r="P30" s="23"/>
      <c r="Q30" s="23"/>
      <c r="R30" s="85"/>
      <c r="S30" s="355"/>
    </row>
    <row r="31" spans="1:19" s="3" customFormat="1" ht="14.5" hidden="1" customHeight="1">
      <c r="A31" s="24"/>
      <c r="B31" s="24"/>
      <c r="C31" s="360" t="s">
        <v>28</v>
      </c>
      <c r="D31" s="361" t="s">
        <v>1600</v>
      </c>
      <c r="E31" s="362" t="s">
        <v>1628</v>
      </c>
      <c r="F31" s="22" t="s">
        <v>1630</v>
      </c>
      <c r="G31" s="362"/>
      <c r="H31" s="23"/>
      <c r="I31" s="98"/>
      <c r="J31" s="137"/>
      <c r="K31" s="134"/>
      <c r="L31" s="24" t="s">
        <v>101</v>
      </c>
      <c r="M31" s="134"/>
      <c r="N31" s="138" t="s">
        <v>102</v>
      </c>
      <c r="O31" s="136">
        <f t="shared" si="0"/>
        <v>0</v>
      </c>
      <c r="P31" s="23"/>
      <c r="Q31" s="23"/>
      <c r="R31" s="85"/>
      <c r="S31" s="355"/>
    </row>
    <row r="32" spans="1:19" s="3" customFormat="1" ht="14.5" hidden="1" customHeight="1">
      <c r="A32" s="24"/>
      <c r="B32" s="24"/>
      <c r="C32" s="360" t="s">
        <v>28</v>
      </c>
      <c r="D32" s="361" t="s">
        <v>1600</v>
      </c>
      <c r="E32" s="362" t="s">
        <v>1628</v>
      </c>
      <c r="F32" s="22" t="s">
        <v>1631</v>
      </c>
      <c r="G32" s="362"/>
      <c r="H32" s="23"/>
      <c r="I32" s="98"/>
      <c r="J32" s="137"/>
      <c r="K32" s="134"/>
      <c r="L32" s="24" t="s">
        <v>101</v>
      </c>
      <c r="M32" s="134"/>
      <c r="N32" s="138" t="s">
        <v>102</v>
      </c>
      <c r="O32" s="136">
        <f t="shared" si="0"/>
        <v>0</v>
      </c>
      <c r="P32" s="23"/>
      <c r="Q32" s="23"/>
      <c r="R32" s="85"/>
      <c r="S32" s="355"/>
    </row>
    <row r="33" spans="1:19" s="3" customFormat="1" ht="14.5" hidden="1" customHeight="1">
      <c r="A33" s="24"/>
      <c r="B33" s="24"/>
      <c r="C33" s="360" t="s">
        <v>28</v>
      </c>
      <c r="D33" s="361" t="s">
        <v>1600</v>
      </c>
      <c r="E33" s="362" t="s">
        <v>1628</v>
      </c>
      <c r="F33" s="22" t="s">
        <v>1632</v>
      </c>
      <c r="G33" s="362"/>
      <c r="H33" s="91"/>
      <c r="I33" s="98"/>
      <c r="J33" s="139"/>
      <c r="K33" s="140"/>
      <c r="L33" s="24" t="s">
        <v>101</v>
      </c>
      <c r="M33" s="140"/>
      <c r="N33" s="138" t="s">
        <v>102</v>
      </c>
      <c r="O33" s="136">
        <f t="shared" si="0"/>
        <v>0</v>
      </c>
      <c r="P33" s="91"/>
      <c r="Q33" s="91"/>
      <c r="R33" s="63" t="str">
        <f>_xlfn.XLOOKUP(C33&amp;D33&amp;E33&amp;F33,[1]报价模版!$X:$X,[1]报价模版!$Y:$Y,"",0)</f>
        <v/>
      </c>
    </row>
    <row r="34" spans="1:19" s="3" customFormat="1" ht="14.5" hidden="1" customHeight="1">
      <c r="A34" s="24"/>
      <c r="B34" s="24"/>
      <c r="C34" s="360" t="s">
        <v>28</v>
      </c>
      <c r="D34" s="361" t="s">
        <v>1600</v>
      </c>
      <c r="E34" s="362" t="s">
        <v>1633</v>
      </c>
      <c r="F34" s="22" t="s">
        <v>1634</v>
      </c>
      <c r="G34" s="362"/>
      <c r="H34" s="91"/>
      <c r="I34" s="98"/>
      <c r="J34" s="139"/>
      <c r="K34" s="140"/>
      <c r="L34" s="24" t="s">
        <v>101</v>
      </c>
      <c r="M34" s="140"/>
      <c r="N34" s="24" t="s">
        <v>102</v>
      </c>
      <c r="O34" s="136">
        <f t="shared" si="0"/>
        <v>0</v>
      </c>
      <c r="P34" s="91"/>
      <c r="Q34" s="91"/>
      <c r="R34" s="63" t="str">
        <f>_xlfn.XLOOKUP(C34&amp;D34&amp;E34&amp;F34,[1]报价模版!$X:$X,[1]报价模版!$Y:$Y,"",0)</f>
        <v/>
      </c>
    </row>
    <row r="35" spans="1:19" s="3" customFormat="1" ht="14.5" hidden="1" customHeight="1">
      <c r="A35" s="24"/>
      <c r="B35" s="24"/>
      <c r="C35" s="360" t="s">
        <v>28</v>
      </c>
      <c r="D35" s="361" t="s">
        <v>1600</v>
      </c>
      <c r="E35" s="362" t="s">
        <v>1633</v>
      </c>
      <c r="F35" s="22" t="s">
        <v>1635</v>
      </c>
      <c r="G35" s="362"/>
      <c r="H35" s="91"/>
      <c r="I35" s="98"/>
      <c r="J35" s="139"/>
      <c r="K35" s="140"/>
      <c r="L35" s="24" t="s">
        <v>101</v>
      </c>
      <c r="M35" s="140"/>
      <c r="N35" s="24" t="s">
        <v>102</v>
      </c>
      <c r="O35" s="136">
        <f t="shared" si="0"/>
        <v>0</v>
      </c>
      <c r="P35" s="91"/>
      <c r="Q35" s="91"/>
      <c r="R35" s="63" t="str">
        <f>_xlfn.XLOOKUP(C35&amp;D35&amp;E35&amp;F35,[1]报价模版!$X:$X,[1]报价模版!$Y:$Y,"",0)</f>
        <v/>
      </c>
    </row>
    <row r="36" spans="1:19" s="3" customFormat="1" ht="14.5" hidden="1" customHeight="1">
      <c r="A36" s="24"/>
      <c r="B36" s="24"/>
      <c r="C36" s="360" t="s">
        <v>28</v>
      </c>
      <c r="D36" s="361" t="s">
        <v>1600</v>
      </c>
      <c r="E36" s="362" t="s">
        <v>1636</v>
      </c>
      <c r="F36" s="22" t="s">
        <v>1637</v>
      </c>
      <c r="G36" s="362"/>
      <c r="H36" s="23"/>
      <c r="I36" s="98"/>
      <c r="J36" s="137"/>
      <c r="K36" s="134"/>
      <c r="L36" s="24" t="s">
        <v>101</v>
      </c>
      <c r="M36" s="134"/>
      <c r="N36" s="138" t="s">
        <v>102</v>
      </c>
      <c r="O36" s="136">
        <f t="shared" si="0"/>
        <v>0</v>
      </c>
      <c r="P36" s="23"/>
      <c r="Q36" s="23"/>
      <c r="R36" s="85"/>
      <c r="S36" s="355"/>
    </row>
    <row r="37" spans="1:19" s="3" customFormat="1" ht="14.5" hidden="1" customHeight="1">
      <c r="A37" s="24"/>
      <c r="B37" s="24"/>
      <c r="C37" s="360" t="s">
        <v>28</v>
      </c>
      <c r="D37" s="361" t="s">
        <v>1600</v>
      </c>
      <c r="E37" s="362" t="s">
        <v>1636</v>
      </c>
      <c r="F37" s="22" t="s">
        <v>1638</v>
      </c>
      <c r="G37" s="362"/>
      <c r="H37" s="23"/>
      <c r="I37" s="98"/>
      <c r="J37" s="137"/>
      <c r="K37" s="134"/>
      <c r="L37" s="24" t="s">
        <v>101</v>
      </c>
      <c r="M37" s="134"/>
      <c r="N37" s="138" t="s">
        <v>102</v>
      </c>
      <c r="O37" s="136">
        <f t="shared" si="0"/>
        <v>0</v>
      </c>
      <c r="P37" s="23"/>
      <c r="Q37" s="23"/>
      <c r="R37" s="85"/>
      <c r="S37" s="355"/>
    </row>
    <row r="38" spans="1:19" s="3" customFormat="1" ht="14.5" hidden="1" customHeight="1">
      <c r="A38" s="24"/>
      <c r="B38" s="24"/>
      <c r="C38" s="360" t="s">
        <v>28</v>
      </c>
      <c r="D38" s="361" t="s">
        <v>1600</v>
      </c>
      <c r="E38" s="362" t="s">
        <v>1636</v>
      </c>
      <c r="F38" s="22" t="s">
        <v>1639</v>
      </c>
      <c r="G38" s="362"/>
      <c r="H38" s="23"/>
      <c r="I38" s="98"/>
      <c r="J38" s="137"/>
      <c r="K38" s="134"/>
      <c r="L38" s="24" t="s">
        <v>101</v>
      </c>
      <c r="M38" s="134"/>
      <c r="N38" s="138" t="s">
        <v>102</v>
      </c>
      <c r="O38" s="136">
        <f t="shared" si="0"/>
        <v>0</v>
      </c>
      <c r="P38" s="23"/>
      <c r="Q38" s="23"/>
      <c r="R38" s="85"/>
      <c r="S38" s="355"/>
    </row>
    <row r="39" spans="1:19" s="3" customFormat="1" ht="14.5" hidden="1" customHeight="1">
      <c r="A39" s="24"/>
      <c r="B39" s="24"/>
      <c r="C39" s="360" t="s">
        <v>28</v>
      </c>
      <c r="D39" s="361" t="s">
        <v>1600</v>
      </c>
      <c r="E39" s="362" t="s">
        <v>1636</v>
      </c>
      <c r="F39" s="22" t="s">
        <v>1640</v>
      </c>
      <c r="G39" s="362"/>
      <c r="H39" s="23"/>
      <c r="I39" s="98"/>
      <c r="J39" s="137"/>
      <c r="K39" s="134"/>
      <c r="L39" s="24" t="s">
        <v>101</v>
      </c>
      <c r="M39" s="134"/>
      <c r="N39" s="138" t="s">
        <v>102</v>
      </c>
      <c r="O39" s="136">
        <f t="shared" si="0"/>
        <v>0</v>
      </c>
      <c r="P39" s="23"/>
      <c r="Q39" s="23"/>
      <c r="R39" s="85"/>
      <c r="S39" s="355"/>
    </row>
    <row r="40" spans="1:19" s="3" customFormat="1" ht="14.5" hidden="1" customHeight="1">
      <c r="A40" s="24"/>
      <c r="B40" s="24"/>
      <c r="C40" s="360" t="s">
        <v>28</v>
      </c>
      <c r="D40" s="361" t="s">
        <v>1600</v>
      </c>
      <c r="E40" s="362" t="s">
        <v>1636</v>
      </c>
      <c r="F40" s="22" t="s">
        <v>1641</v>
      </c>
      <c r="G40" s="362"/>
      <c r="H40" s="91"/>
      <c r="I40" s="98"/>
      <c r="J40" s="139"/>
      <c r="K40" s="140"/>
      <c r="L40" s="24" t="s">
        <v>101</v>
      </c>
      <c r="M40" s="140"/>
      <c r="N40" s="138" t="s">
        <v>102</v>
      </c>
      <c r="O40" s="136">
        <f t="shared" si="0"/>
        <v>0</v>
      </c>
      <c r="P40" s="91"/>
      <c r="Q40" s="91"/>
      <c r="R40" s="63" t="str">
        <f>_xlfn.XLOOKUP(C40&amp;D40&amp;E40&amp;F40,[1]报价模版!$X:$X,[1]报价模版!$Y:$Y,"",0)</f>
        <v/>
      </c>
    </row>
    <row r="41" spans="1:19" s="3" customFormat="1" ht="14.5" hidden="1" customHeight="1">
      <c r="A41" s="24"/>
      <c r="B41" s="24"/>
      <c r="C41" s="360" t="s">
        <v>28</v>
      </c>
      <c r="D41" s="361" t="s">
        <v>1600</v>
      </c>
      <c r="E41" s="362" t="s">
        <v>1636</v>
      </c>
      <c r="F41" s="22" t="s">
        <v>1642</v>
      </c>
      <c r="G41" s="362"/>
      <c r="H41" s="23"/>
      <c r="I41" s="98"/>
      <c r="J41" s="137"/>
      <c r="K41" s="134"/>
      <c r="L41" s="24" t="s">
        <v>101</v>
      </c>
      <c r="M41" s="134"/>
      <c r="N41" s="138" t="s">
        <v>102</v>
      </c>
      <c r="O41" s="136">
        <f t="shared" si="0"/>
        <v>0</v>
      </c>
      <c r="P41" s="23"/>
      <c r="Q41" s="23"/>
      <c r="R41" s="85"/>
      <c r="S41" s="355"/>
    </row>
    <row r="42" spans="1:19" s="3" customFormat="1" ht="14.5" hidden="1" customHeight="1">
      <c r="A42" s="24"/>
      <c r="B42" s="24"/>
      <c r="C42" s="360" t="s">
        <v>28</v>
      </c>
      <c r="D42" s="361" t="s">
        <v>1600</v>
      </c>
      <c r="E42" s="362" t="s">
        <v>1636</v>
      </c>
      <c r="F42" s="22" t="s">
        <v>1643</v>
      </c>
      <c r="G42" s="362"/>
      <c r="H42" s="23"/>
      <c r="I42" s="98"/>
      <c r="J42" s="137"/>
      <c r="K42" s="134"/>
      <c r="L42" s="24" t="s">
        <v>101</v>
      </c>
      <c r="M42" s="134"/>
      <c r="N42" s="24" t="s">
        <v>102</v>
      </c>
      <c r="O42" s="136">
        <f t="shared" si="0"/>
        <v>0</v>
      </c>
      <c r="P42" s="23"/>
      <c r="Q42" s="23"/>
      <c r="R42" s="85"/>
      <c r="S42" s="355"/>
    </row>
    <row r="43" spans="1:19" s="3" customFormat="1" ht="14.5" hidden="1" customHeight="1">
      <c r="A43" s="24"/>
      <c r="B43" s="24"/>
      <c r="C43" s="360" t="s">
        <v>28</v>
      </c>
      <c r="D43" s="361" t="s">
        <v>1600</v>
      </c>
      <c r="E43" s="362" t="s">
        <v>1636</v>
      </c>
      <c r="F43" s="22" t="s">
        <v>1644</v>
      </c>
      <c r="G43" s="362"/>
      <c r="H43" s="23"/>
      <c r="I43" s="98"/>
      <c r="J43" s="137"/>
      <c r="K43" s="134"/>
      <c r="L43" s="24" t="s">
        <v>101</v>
      </c>
      <c r="M43" s="134"/>
      <c r="N43" s="138" t="s">
        <v>1645</v>
      </c>
      <c r="O43" s="136">
        <f t="shared" si="0"/>
        <v>0</v>
      </c>
      <c r="P43" s="23"/>
      <c r="Q43" s="23"/>
      <c r="R43" s="85"/>
      <c r="S43" s="355"/>
    </row>
    <row r="44" spans="1:19" s="3" customFormat="1" ht="14.5" hidden="1" customHeight="1">
      <c r="A44" s="24"/>
      <c r="B44" s="24"/>
      <c r="C44" s="360" t="s">
        <v>28</v>
      </c>
      <c r="D44" s="361" t="s">
        <v>1600</v>
      </c>
      <c r="E44" s="362" t="s">
        <v>1646</v>
      </c>
      <c r="F44" s="22" t="s">
        <v>1647</v>
      </c>
      <c r="G44" s="362"/>
      <c r="H44" s="23"/>
      <c r="I44" s="144"/>
      <c r="J44" s="137"/>
      <c r="K44" s="134"/>
      <c r="L44" s="24" t="s">
        <v>101</v>
      </c>
      <c r="M44" s="134"/>
      <c r="N44" s="138" t="s">
        <v>102</v>
      </c>
      <c r="O44" s="136">
        <f t="shared" si="0"/>
        <v>0</v>
      </c>
      <c r="P44" s="23"/>
      <c r="Q44" s="23"/>
      <c r="R44" s="85"/>
      <c r="S44" s="355"/>
    </row>
    <row r="45" spans="1:19" s="3" customFormat="1" ht="14.5" hidden="1" customHeight="1">
      <c r="A45" s="24"/>
      <c r="B45" s="24"/>
      <c r="C45" s="360" t="s">
        <v>28</v>
      </c>
      <c r="D45" s="361" t="s">
        <v>1600</v>
      </c>
      <c r="E45" s="362" t="s">
        <v>1646</v>
      </c>
      <c r="F45" s="22" t="s">
        <v>1648</v>
      </c>
      <c r="G45" s="362"/>
      <c r="H45" s="23"/>
      <c r="I45" s="144"/>
      <c r="J45" s="137"/>
      <c r="K45" s="134"/>
      <c r="L45" s="24" t="s">
        <v>101</v>
      </c>
      <c r="M45" s="134"/>
      <c r="N45" s="138" t="s">
        <v>102</v>
      </c>
      <c r="O45" s="136">
        <f t="shared" si="0"/>
        <v>0</v>
      </c>
      <c r="P45" s="23"/>
      <c r="Q45" s="23"/>
      <c r="R45" s="85"/>
      <c r="S45" s="355"/>
    </row>
    <row r="46" spans="1:19" s="3" customFormat="1" ht="14.5" hidden="1" customHeight="1">
      <c r="A46" s="24"/>
      <c r="B46" s="24"/>
      <c r="C46" s="360" t="s">
        <v>28</v>
      </c>
      <c r="D46" s="361" t="s">
        <v>1600</v>
      </c>
      <c r="E46" s="362" t="s">
        <v>1646</v>
      </c>
      <c r="F46" s="22" t="s">
        <v>1649</v>
      </c>
      <c r="G46" s="362"/>
      <c r="H46" s="23"/>
      <c r="I46" s="144"/>
      <c r="J46" s="137"/>
      <c r="K46" s="134"/>
      <c r="L46" s="24" t="s">
        <v>101</v>
      </c>
      <c r="M46" s="134"/>
      <c r="N46" s="138" t="s">
        <v>102</v>
      </c>
      <c r="O46" s="136">
        <f t="shared" si="0"/>
        <v>0</v>
      </c>
      <c r="P46" s="23"/>
      <c r="Q46" s="23"/>
      <c r="R46" s="85"/>
      <c r="S46" s="355"/>
    </row>
    <row r="47" spans="1:19" s="3" customFormat="1" ht="14.5" hidden="1" customHeight="1">
      <c r="A47" s="24"/>
      <c r="B47" s="24"/>
      <c r="C47" s="360" t="s">
        <v>28</v>
      </c>
      <c r="D47" s="361" t="s">
        <v>1600</v>
      </c>
      <c r="E47" s="362" t="s">
        <v>1646</v>
      </c>
      <c r="F47" s="22" t="s">
        <v>1650</v>
      </c>
      <c r="G47" s="362"/>
      <c r="H47" s="23"/>
      <c r="I47" s="144"/>
      <c r="J47" s="137"/>
      <c r="K47" s="134"/>
      <c r="L47" s="24" t="s">
        <v>101</v>
      </c>
      <c r="M47" s="134"/>
      <c r="N47" s="138" t="s">
        <v>102</v>
      </c>
      <c r="O47" s="136">
        <f t="shared" si="0"/>
        <v>0</v>
      </c>
      <c r="P47" s="23"/>
      <c r="Q47" s="23"/>
      <c r="R47" s="85"/>
      <c r="S47" s="355"/>
    </row>
    <row r="48" spans="1:19" s="3" customFormat="1" ht="14.5" hidden="1" customHeight="1">
      <c r="A48" s="24"/>
      <c r="B48" s="24"/>
      <c r="C48" s="360" t="s">
        <v>28</v>
      </c>
      <c r="D48" s="361" t="s">
        <v>1651</v>
      </c>
      <c r="E48" s="362" t="s">
        <v>1284</v>
      </c>
      <c r="F48" s="22" t="s">
        <v>1652</v>
      </c>
      <c r="G48" s="362"/>
      <c r="H48" s="23"/>
      <c r="I48" s="98"/>
      <c r="J48" s="137"/>
      <c r="K48" s="134"/>
      <c r="L48" s="24" t="s">
        <v>101</v>
      </c>
      <c r="M48" s="134"/>
      <c r="N48" s="138" t="s">
        <v>1645</v>
      </c>
      <c r="O48" s="136">
        <f t="shared" si="0"/>
        <v>0</v>
      </c>
      <c r="P48" s="23"/>
      <c r="Q48" s="23"/>
      <c r="R48" s="85"/>
      <c r="S48" s="355"/>
    </row>
    <row r="49" spans="1:19" s="3" customFormat="1" ht="14.5" hidden="1" customHeight="1">
      <c r="A49" s="24"/>
      <c r="B49" s="24"/>
      <c r="C49" s="360" t="s">
        <v>28</v>
      </c>
      <c r="D49" s="361" t="s">
        <v>1651</v>
      </c>
      <c r="E49" s="362" t="s">
        <v>1284</v>
      </c>
      <c r="F49" s="22" t="s">
        <v>1653</v>
      </c>
      <c r="G49" s="362"/>
      <c r="H49" s="23"/>
      <c r="I49" s="98"/>
      <c r="J49" s="137"/>
      <c r="K49" s="134"/>
      <c r="L49" s="24" t="s">
        <v>101</v>
      </c>
      <c r="M49" s="134"/>
      <c r="N49" s="138" t="s">
        <v>1645</v>
      </c>
      <c r="O49" s="136">
        <f t="shared" si="0"/>
        <v>0</v>
      </c>
      <c r="P49" s="23"/>
      <c r="Q49" s="23"/>
      <c r="R49" s="85"/>
      <c r="S49" s="355"/>
    </row>
    <row r="50" spans="1:19" s="3" customFormat="1" ht="14.5" hidden="1" customHeight="1">
      <c r="A50" s="24"/>
      <c r="B50" s="24"/>
      <c r="C50" s="360" t="s">
        <v>28</v>
      </c>
      <c r="D50" s="361" t="s">
        <v>1651</v>
      </c>
      <c r="E50" s="362" t="s">
        <v>1284</v>
      </c>
      <c r="F50" s="22" t="s">
        <v>1654</v>
      </c>
      <c r="G50" s="362"/>
      <c r="H50" s="23"/>
      <c r="I50" s="98"/>
      <c r="J50" s="137"/>
      <c r="K50" s="134"/>
      <c r="L50" s="24" t="s">
        <v>101</v>
      </c>
      <c r="M50" s="134"/>
      <c r="N50" s="138" t="s">
        <v>1645</v>
      </c>
      <c r="O50" s="136">
        <f t="shared" si="0"/>
        <v>0</v>
      </c>
      <c r="P50" s="23"/>
      <c r="Q50" s="23"/>
      <c r="R50" s="85"/>
      <c r="S50" s="355"/>
    </row>
    <row r="51" spans="1:19" s="3" customFormat="1" ht="14.5" hidden="1" customHeight="1">
      <c r="A51" s="24"/>
      <c r="B51" s="24"/>
      <c r="C51" s="360" t="s">
        <v>28</v>
      </c>
      <c r="D51" s="361" t="s">
        <v>1651</v>
      </c>
      <c r="E51" s="362" t="s">
        <v>1284</v>
      </c>
      <c r="F51" s="22" t="s">
        <v>1655</v>
      </c>
      <c r="G51" s="362"/>
      <c r="H51" s="91"/>
      <c r="I51" s="98"/>
      <c r="J51" s="139"/>
      <c r="K51" s="140"/>
      <c r="L51" s="24" t="s">
        <v>101</v>
      </c>
      <c r="M51" s="140"/>
      <c r="N51" s="138" t="s">
        <v>1645</v>
      </c>
      <c r="O51" s="136">
        <f t="shared" si="0"/>
        <v>0</v>
      </c>
      <c r="P51" s="91"/>
      <c r="Q51" s="91"/>
      <c r="R51" s="63" t="str">
        <f>_xlfn.XLOOKUP(C51&amp;D51&amp;E51&amp;F51,[1]报价模版!$X:$X,[1]报价模版!$Y:$Y,"",0)</f>
        <v/>
      </c>
    </row>
    <row r="52" spans="1:19" s="3" customFormat="1" ht="14.5" hidden="1" customHeight="1">
      <c r="A52" s="24"/>
      <c r="B52" s="24"/>
      <c r="C52" s="360" t="s">
        <v>28</v>
      </c>
      <c r="D52" s="361" t="s">
        <v>1651</v>
      </c>
      <c r="E52" s="362" t="s">
        <v>1656</v>
      </c>
      <c r="F52" s="22" t="s">
        <v>1657</v>
      </c>
      <c r="G52" s="362"/>
      <c r="H52" s="23"/>
      <c r="I52" s="98"/>
      <c r="J52" s="137"/>
      <c r="K52" s="134"/>
      <c r="L52" s="24" t="s">
        <v>101</v>
      </c>
      <c r="M52" s="134"/>
      <c r="N52" s="138" t="s">
        <v>1645</v>
      </c>
      <c r="O52" s="136">
        <f t="shared" si="0"/>
        <v>0</v>
      </c>
      <c r="P52" s="23"/>
      <c r="Q52" s="23"/>
      <c r="R52" s="85"/>
      <c r="S52" s="355"/>
    </row>
    <row r="53" spans="1:19" s="3" customFormat="1" ht="14.5" hidden="1" customHeight="1">
      <c r="A53" s="24"/>
      <c r="B53" s="24"/>
      <c r="C53" s="360" t="s">
        <v>28</v>
      </c>
      <c r="D53" s="361" t="s">
        <v>1651</v>
      </c>
      <c r="E53" s="362" t="s">
        <v>1656</v>
      </c>
      <c r="F53" s="22" t="s">
        <v>1658</v>
      </c>
      <c r="G53" s="362"/>
      <c r="H53" s="23"/>
      <c r="I53" s="98"/>
      <c r="J53" s="137"/>
      <c r="K53" s="134"/>
      <c r="L53" s="24" t="s">
        <v>101</v>
      </c>
      <c r="M53" s="134"/>
      <c r="N53" s="138" t="s">
        <v>1645</v>
      </c>
      <c r="O53" s="136">
        <f t="shared" si="0"/>
        <v>0</v>
      </c>
      <c r="P53" s="23"/>
      <c r="Q53" s="23"/>
      <c r="R53" s="85"/>
      <c r="S53" s="355"/>
    </row>
    <row r="54" spans="1:19" s="3" customFormat="1" ht="14.5" hidden="1" customHeight="1">
      <c r="A54" s="24"/>
      <c r="B54" s="24"/>
      <c r="C54" s="360" t="s">
        <v>28</v>
      </c>
      <c r="D54" s="361" t="s">
        <v>1651</v>
      </c>
      <c r="E54" s="362" t="s">
        <v>1656</v>
      </c>
      <c r="F54" s="22" t="s">
        <v>1659</v>
      </c>
      <c r="G54" s="362"/>
      <c r="H54" s="23"/>
      <c r="I54" s="98"/>
      <c r="J54" s="137"/>
      <c r="K54" s="134"/>
      <c r="L54" s="24" t="s">
        <v>101</v>
      </c>
      <c r="M54" s="134"/>
      <c r="N54" s="138" t="s">
        <v>1645</v>
      </c>
      <c r="O54" s="136">
        <f t="shared" si="0"/>
        <v>0</v>
      </c>
      <c r="P54" s="23"/>
      <c r="Q54" s="23"/>
      <c r="R54" s="85"/>
      <c r="S54" s="355"/>
    </row>
    <row r="55" spans="1:19" s="3" customFormat="1" ht="14.5" hidden="1" customHeight="1">
      <c r="A55" s="24"/>
      <c r="B55" s="24"/>
      <c r="C55" s="360" t="s">
        <v>28</v>
      </c>
      <c r="D55" s="361" t="s">
        <v>1651</v>
      </c>
      <c r="E55" s="362" t="s">
        <v>1656</v>
      </c>
      <c r="F55" s="22" t="s">
        <v>1660</v>
      </c>
      <c r="G55" s="362"/>
      <c r="H55" s="23"/>
      <c r="I55" s="98"/>
      <c r="J55" s="137"/>
      <c r="K55" s="134"/>
      <c r="L55" s="24" t="s">
        <v>101</v>
      </c>
      <c r="M55" s="134"/>
      <c r="N55" s="138" t="s">
        <v>1645</v>
      </c>
      <c r="O55" s="136">
        <f t="shared" si="0"/>
        <v>0</v>
      </c>
      <c r="P55" s="23"/>
      <c r="Q55" s="23"/>
      <c r="R55" s="85"/>
      <c r="S55" s="355"/>
    </row>
    <row r="56" spans="1:19" s="7" customFormat="1" ht="14.5" hidden="1" customHeight="1">
      <c r="A56" s="18"/>
      <c r="B56" s="18"/>
      <c r="C56" s="19" t="s">
        <v>28</v>
      </c>
      <c r="D56" s="20" t="s">
        <v>1651</v>
      </c>
      <c r="E56" s="21" t="s">
        <v>1656</v>
      </c>
      <c r="F56" s="22" t="s">
        <v>1661</v>
      </c>
      <c r="G56" s="21"/>
      <c r="H56" s="23"/>
      <c r="I56" s="43"/>
      <c r="J56" s="145"/>
      <c r="K56" s="146"/>
      <c r="L56" s="32" t="s">
        <v>101</v>
      </c>
      <c r="M56" s="146"/>
      <c r="N56" s="135" t="s">
        <v>1645</v>
      </c>
      <c r="O56" s="136">
        <f t="shared" si="0"/>
        <v>0</v>
      </c>
      <c r="P56" s="23"/>
      <c r="Q56" s="23"/>
      <c r="R56" s="63" t="str">
        <f>_xlfn.XLOOKUP(C56&amp;D56&amp;E56&amp;F56,[1]报价模版!$X:$X,[1]报价模版!$Y:$Y,"",0)</f>
        <v/>
      </c>
    </row>
    <row r="57" spans="1:19" s="7" customFormat="1" ht="14.5" hidden="1" customHeight="1">
      <c r="A57" s="18"/>
      <c r="B57" s="18"/>
      <c r="C57" s="19" t="s">
        <v>28</v>
      </c>
      <c r="D57" s="20" t="s">
        <v>1651</v>
      </c>
      <c r="E57" s="21" t="s">
        <v>1656</v>
      </c>
      <c r="F57" s="22" t="s">
        <v>1662</v>
      </c>
      <c r="G57" s="21"/>
      <c r="H57" s="23"/>
      <c r="I57" s="43"/>
      <c r="J57" s="145"/>
      <c r="K57" s="146"/>
      <c r="L57" s="32" t="s">
        <v>101</v>
      </c>
      <c r="M57" s="146"/>
      <c r="N57" s="135" t="s">
        <v>1645</v>
      </c>
      <c r="O57" s="136">
        <f t="shared" si="0"/>
        <v>0</v>
      </c>
      <c r="P57" s="23"/>
      <c r="Q57" s="23"/>
      <c r="R57" s="63" t="str">
        <f>_xlfn.XLOOKUP(C57&amp;D57&amp;E57&amp;F57,[1]报价模版!$X:$X,[1]报价模版!$Y:$Y,"",0)</f>
        <v/>
      </c>
    </row>
    <row r="58" spans="1:19" s="7" customFormat="1" ht="14.5" hidden="1" customHeight="1">
      <c r="A58" s="18"/>
      <c r="B58" s="18"/>
      <c r="C58" s="19" t="s">
        <v>28</v>
      </c>
      <c r="D58" s="20" t="s">
        <v>1651</v>
      </c>
      <c r="E58" s="21" t="s">
        <v>1663</v>
      </c>
      <c r="F58" s="22" t="s">
        <v>1664</v>
      </c>
      <c r="G58" s="21"/>
      <c r="H58" s="23"/>
      <c r="I58" s="43"/>
      <c r="J58" s="145"/>
      <c r="K58" s="146"/>
      <c r="L58" s="32" t="s">
        <v>101</v>
      </c>
      <c r="M58" s="146"/>
      <c r="N58" s="135" t="s">
        <v>1645</v>
      </c>
      <c r="O58" s="136">
        <f t="shared" si="0"/>
        <v>0</v>
      </c>
      <c r="P58" s="23"/>
      <c r="Q58" s="23"/>
      <c r="R58" s="63" t="str">
        <f>_xlfn.XLOOKUP(C58&amp;D58&amp;E58&amp;F58,[1]报价模版!$X:$X,[1]报价模版!$Y:$Y,"",0)</f>
        <v/>
      </c>
    </row>
    <row r="59" spans="1:19" s="7" customFormat="1" ht="14.5" hidden="1" customHeight="1">
      <c r="A59" s="18"/>
      <c r="B59" s="18"/>
      <c r="C59" s="19" t="s">
        <v>28</v>
      </c>
      <c r="D59" s="20" t="s">
        <v>1651</v>
      </c>
      <c r="E59" s="21" t="s">
        <v>1663</v>
      </c>
      <c r="F59" s="22" t="s">
        <v>1665</v>
      </c>
      <c r="G59" s="21"/>
      <c r="H59" s="23"/>
      <c r="I59" s="43"/>
      <c r="J59" s="145"/>
      <c r="K59" s="146"/>
      <c r="L59" s="32" t="s">
        <v>101</v>
      </c>
      <c r="M59" s="146"/>
      <c r="N59" s="135" t="s">
        <v>1645</v>
      </c>
      <c r="O59" s="136">
        <f t="shared" si="0"/>
        <v>0</v>
      </c>
      <c r="P59" s="23"/>
      <c r="Q59" s="23"/>
      <c r="R59" s="63" t="str">
        <f>_xlfn.XLOOKUP(C59&amp;D59&amp;E59&amp;F59,[1]报价模版!$X:$X,[1]报价模版!$Y:$Y,"",0)</f>
        <v/>
      </c>
    </row>
    <row r="60" spans="1:19" s="7" customFormat="1" ht="14.5" hidden="1" customHeight="1">
      <c r="A60" s="18"/>
      <c r="B60" s="18"/>
      <c r="C60" s="19" t="s">
        <v>28</v>
      </c>
      <c r="D60" s="20" t="s">
        <v>1651</v>
      </c>
      <c r="E60" s="21" t="s">
        <v>1663</v>
      </c>
      <c r="F60" s="22" t="s">
        <v>1666</v>
      </c>
      <c r="G60" s="21"/>
      <c r="H60" s="23"/>
      <c r="I60" s="43"/>
      <c r="J60" s="145"/>
      <c r="K60" s="146"/>
      <c r="L60" s="32" t="s">
        <v>101</v>
      </c>
      <c r="M60" s="146"/>
      <c r="N60" s="135" t="s">
        <v>1645</v>
      </c>
      <c r="O60" s="136">
        <f t="shared" si="0"/>
        <v>0</v>
      </c>
      <c r="P60" s="23"/>
      <c r="Q60" s="23"/>
      <c r="R60" s="63" t="str">
        <f>_xlfn.XLOOKUP(C60&amp;D60&amp;E60&amp;F60,[1]报价模版!$X:$X,[1]报价模版!$Y:$Y,"",0)</f>
        <v/>
      </c>
    </row>
    <row r="61" spans="1:19" s="7" customFormat="1" ht="14.5" hidden="1" customHeight="1">
      <c r="A61" s="18"/>
      <c r="B61" s="18"/>
      <c r="C61" s="19" t="s">
        <v>28</v>
      </c>
      <c r="D61" s="20" t="s">
        <v>1651</v>
      </c>
      <c r="E61" s="21" t="s">
        <v>1663</v>
      </c>
      <c r="F61" s="22" t="s">
        <v>1667</v>
      </c>
      <c r="G61" s="21"/>
      <c r="H61" s="23"/>
      <c r="I61" s="43"/>
      <c r="J61" s="145"/>
      <c r="K61" s="146"/>
      <c r="L61" s="32" t="s">
        <v>101</v>
      </c>
      <c r="M61" s="146"/>
      <c r="N61" s="135" t="s">
        <v>1645</v>
      </c>
      <c r="O61" s="136">
        <f t="shared" si="0"/>
        <v>0</v>
      </c>
      <c r="P61" s="23"/>
      <c r="Q61" s="23"/>
      <c r="R61" s="63" t="str">
        <f>_xlfn.XLOOKUP(C61&amp;D61&amp;E61&amp;F61,[1]报价模版!$X:$X,[1]报价模版!$Y:$Y,"",0)</f>
        <v/>
      </c>
    </row>
    <row r="62" spans="1:19" s="7" customFormat="1" ht="14.5" hidden="1" customHeight="1">
      <c r="A62" s="18"/>
      <c r="B62" s="18"/>
      <c r="C62" s="19" t="s">
        <v>28</v>
      </c>
      <c r="D62" s="20" t="s">
        <v>1651</v>
      </c>
      <c r="E62" s="21" t="s">
        <v>1668</v>
      </c>
      <c r="F62" s="22" t="s">
        <v>1669</v>
      </c>
      <c r="G62" s="21"/>
      <c r="H62" s="23"/>
      <c r="I62" s="43"/>
      <c r="J62" s="145"/>
      <c r="K62" s="146"/>
      <c r="L62" s="32" t="s">
        <v>101</v>
      </c>
      <c r="M62" s="146"/>
      <c r="N62" s="135" t="s">
        <v>1645</v>
      </c>
      <c r="O62" s="136">
        <f t="shared" si="0"/>
        <v>0</v>
      </c>
      <c r="P62" s="23"/>
      <c r="Q62" s="23"/>
      <c r="R62" s="63" t="str">
        <f>_xlfn.XLOOKUP(C62&amp;D62&amp;E62&amp;F62,[1]报价模版!$X:$X,[1]报价模版!$Y:$Y,"",0)</f>
        <v/>
      </c>
    </row>
    <row r="63" spans="1:19" s="7" customFormat="1" ht="14.5" hidden="1" customHeight="1">
      <c r="A63" s="18"/>
      <c r="B63" s="18"/>
      <c r="C63" s="19" t="s">
        <v>28</v>
      </c>
      <c r="D63" s="20" t="s">
        <v>1651</v>
      </c>
      <c r="E63" s="21" t="s">
        <v>1668</v>
      </c>
      <c r="F63" s="22" t="s">
        <v>1670</v>
      </c>
      <c r="G63" s="21"/>
      <c r="H63" s="23"/>
      <c r="I63" s="43"/>
      <c r="J63" s="145"/>
      <c r="K63" s="146"/>
      <c r="L63" s="32" t="s">
        <v>101</v>
      </c>
      <c r="M63" s="146"/>
      <c r="N63" s="135" t="s">
        <v>1645</v>
      </c>
      <c r="O63" s="136">
        <f t="shared" si="0"/>
        <v>0</v>
      </c>
      <c r="P63" s="23"/>
      <c r="Q63" s="23"/>
      <c r="R63" s="63" t="str">
        <f>_xlfn.XLOOKUP(C63&amp;D63&amp;E63&amp;F63,[1]报价模版!$X:$X,[1]报价模版!$Y:$Y,"",0)</f>
        <v/>
      </c>
    </row>
    <row r="64" spans="1:19" s="7" customFormat="1" ht="14.5" hidden="1" customHeight="1">
      <c r="A64" s="18"/>
      <c r="B64" s="18"/>
      <c r="C64" s="19" t="s">
        <v>28</v>
      </c>
      <c r="D64" s="20" t="s">
        <v>1651</v>
      </c>
      <c r="E64" s="21" t="s">
        <v>1668</v>
      </c>
      <c r="F64" s="22" t="s">
        <v>1671</v>
      </c>
      <c r="G64" s="21"/>
      <c r="H64" s="23"/>
      <c r="I64" s="43"/>
      <c r="J64" s="145"/>
      <c r="K64" s="146"/>
      <c r="L64" s="32" t="s">
        <v>101</v>
      </c>
      <c r="M64" s="146"/>
      <c r="N64" s="135" t="s">
        <v>1645</v>
      </c>
      <c r="O64" s="136">
        <f t="shared" si="0"/>
        <v>0</v>
      </c>
      <c r="P64" s="23"/>
      <c r="Q64" s="23"/>
      <c r="R64" s="63" t="str">
        <f>_xlfn.XLOOKUP(C64&amp;D64&amp;E64&amp;F64,[1]报价模版!$X:$X,[1]报价模版!$Y:$Y,"",0)</f>
        <v/>
      </c>
    </row>
    <row r="65" spans="1:18" s="7" customFormat="1" ht="14.5" hidden="1" customHeight="1">
      <c r="A65" s="18"/>
      <c r="B65" s="18"/>
      <c r="C65" s="19" t="s">
        <v>28</v>
      </c>
      <c r="D65" s="20" t="s">
        <v>1651</v>
      </c>
      <c r="E65" s="21" t="s">
        <v>1668</v>
      </c>
      <c r="F65" s="22" t="s">
        <v>1672</v>
      </c>
      <c r="G65" s="21"/>
      <c r="H65" s="23"/>
      <c r="I65" s="43"/>
      <c r="J65" s="145"/>
      <c r="K65" s="146"/>
      <c r="L65" s="32" t="s">
        <v>101</v>
      </c>
      <c r="M65" s="146"/>
      <c r="N65" s="135" t="s">
        <v>1645</v>
      </c>
      <c r="O65" s="136">
        <f t="shared" si="0"/>
        <v>0</v>
      </c>
      <c r="P65" s="23"/>
      <c r="Q65" s="23"/>
      <c r="R65" s="63" t="str">
        <f>_xlfn.XLOOKUP(C65&amp;D65&amp;E65&amp;F65,[1]报价模版!$X:$X,[1]报价模版!$Y:$Y,"",0)</f>
        <v/>
      </c>
    </row>
    <row r="66" spans="1:18" s="7" customFormat="1" ht="14.5" hidden="1" customHeight="1">
      <c r="A66" s="18"/>
      <c r="B66" s="18"/>
      <c r="C66" s="19" t="s">
        <v>28</v>
      </c>
      <c r="D66" s="20" t="s">
        <v>1651</v>
      </c>
      <c r="E66" s="21" t="s">
        <v>1668</v>
      </c>
      <c r="F66" s="22" t="s">
        <v>1673</v>
      </c>
      <c r="G66" s="21"/>
      <c r="H66" s="23"/>
      <c r="I66" s="43"/>
      <c r="J66" s="145"/>
      <c r="K66" s="146"/>
      <c r="L66" s="32" t="s">
        <v>101</v>
      </c>
      <c r="M66" s="146"/>
      <c r="N66" s="135" t="s">
        <v>1645</v>
      </c>
      <c r="O66" s="136">
        <f t="shared" si="0"/>
        <v>0</v>
      </c>
      <c r="P66" s="23"/>
      <c r="Q66" s="23"/>
      <c r="R66" s="63" t="str">
        <f>_xlfn.XLOOKUP(C66&amp;D66&amp;E66&amp;F66,[1]报价模版!$X:$X,[1]报价模版!$Y:$Y,"",0)</f>
        <v/>
      </c>
    </row>
    <row r="67" spans="1:18" s="7" customFormat="1" ht="14.5" hidden="1" customHeight="1">
      <c r="A67" s="18"/>
      <c r="B67" s="18"/>
      <c r="C67" s="19" t="s">
        <v>28</v>
      </c>
      <c r="D67" s="20" t="s">
        <v>1651</v>
      </c>
      <c r="E67" s="21" t="s">
        <v>1668</v>
      </c>
      <c r="F67" s="22" t="s">
        <v>1674</v>
      </c>
      <c r="G67" s="21"/>
      <c r="H67" s="23"/>
      <c r="I67" s="43"/>
      <c r="J67" s="145"/>
      <c r="K67" s="146"/>
      <c r="L67" s="32" t="s">
        <v>101</v>
      </c>
      <c r="M67" s="146"/>
      <c r="N67" s="135" t="s">
        <v>1645</v>
      </c>
      <c r="O67" s="136">
        <f t="shared" si="0"/>
        <v>0</v>
      </c>
      <c r="P67" s="23"/>
      <c r="Q67" s="23"/>
      <c r="R67" s="63" t="str">
        <f>_xlfn.XLOOKUP(C67&amp;D67&amp;E67&amp;F67,[1]报价模版!$X:$X,[1]报价模版!$Y:$Y,"",0)</f>
        <v/>
      </c>
    </row>
    <row r="68" spans="1:18" s="7" customFormat="1" ht="14.5" hidden="1" customHeight="1">
      <c r="A68" s="18"/>
      <c r="B68" s="18"/>
      <c r="C68" s="19" t="s">
        <v>28</v>
      </c>
      <c r="D68" s="20" t="s">
        <v>1651</v>
      </c>
      <c r="E68" s="21" t="s">
        <v>1668</v>
      </c>
      <c r="F68" s="22" t="s">
        <v>1675</v>
      </c>
      <c r="G68" s="21"/>
      <c r="H68" s="23"/>
      <c r="I68" s="43"/>
      <c r="J68" s="145"/>
      <c r="K68" s="146"/>
      <c r="L68" s="32" t="s">
        <v>101</v>
      </c>
      <c r="M68" s="146"/>
      <c r="N68" s="135" t="s">
        <v>1645</v>
      </c>
      <c r="O68" s="136">
        <f t="shared" ref="O68:O139" si="1">IF(M68=0,K68*J68,M68*K68*J68)</f>
        <v>0</v>
      </c>
      <c r="P68" s="23"/>
      <c r="Q68" s="23"/>
      <c r="R68" s="63" t="str">
        <f>_xlfn.XLOOKUP(C68&amp;D68&amp;E68&amp;F68,[1]报价模版!$X:$X,[1]报价模版!$Y:$Y,"",0)</f>
        <v/>
      </c>
    </row>
    <row r="69" spans="1:18" s="3" customFormat="1" ht="14.5" hidden="1" customHeight="1">
      <c r="A69" s="24"/>
      <c r="B69" s="24"/>
      <c r="C69" s="360" t="s">
        <v>28</v>
      </c>
      <c r="D69" s="361" t="s">
        <v>1651</v>
      </c>
      <c r="E69" s="362" t="s">
        <v>1668</v>
      </c>
      <c r="F69" s="22" t="s">
        <v>1676</v>
      </c>
      <c r="G69" s="362"/>
      <c r="H69" s="91"/>
      <c r="I69" s="98"/>
      <c r="J69" s="139"/>
      <c r="K69" s="140"/>
      <c r="L69" s="24" t="s">
        <v>101</v>
      </c>
      <c r="M69" s="140"/>
      <c r="N69" s="135" t="s">
        <v>1645</v>
      </c>
      <c r="O69" s="136">
        <f t="shared" si="1"/>
        <v>0</v>
      </c>
      <c r="P69" s="91"/>
      <c r="Q69" s="91"/>
      <c r="R69" s="63" t="str">
        <f>_xlfn.XLOOKUP(C69&amp;D69&amp;E69&amp;F69,[1]报价模版!$X:$X,[1]报价模版!$Y:$Y,"",0)</f>
        <v/>
      </c>
    </row>
    <row r="70" spans="1:18" s="3" customFormat="1" ht="14.5" hidden="1" customHeight="1">
      <c r="A70" s="24"/>
      <c r="B70" s="24"/>
      <c r="C70" s="360" t="s">
        <v>28</v>
      </c>
      <c r="D70" s="361" t="s">
        <v>1651</v>
      </c>
      <c r="E70" s="362" t="s">
        <v>1677</v>
      </c>
      <c r="F70" s="22" t="s">
        <v>1678</v>
      </c>
      <c r="G70" s="362"/>
      <c r="H70" s="91"/>
      <c r="I70" s="98"/>
      <c r="J70" s="139"/>
      <c r="K70" s="140"/>
      <c r="L70" s="24" t="s">
        <v>101</v>
      </c>
      <c r="M70" s="140"/>
      <c r="N70" s="138" t="s">
        <v>1645</v>
      </c>
      <c r="O70" s="136">
        <f t="shared" si="1"/>
        <v>0</v>
      </c>
      <c r="P70" s="91"/>
      <c r="Q70" s="91"/>
      <c r="R70" s="63" t="str">
        <f>_xlfn.XLOOKUP(C70&amp;D70&amp;E70&amp;F70,[1]报价模版!$X:$X,[1]报价模版!$Y:$Y,"",0)</f>
        <v/>
      </c>
    </row>
    <row r="71" spans="1:18" s="3" customFormat="1" ht="14.5" hidden="1" customHeight="1">
      <c r="A71" s="24"/>
      <c r="B71" s="24"/>
      <c r="C71" s="360" t="s">
        <v>28</v>
      </c>
      <c r="D71" s="361" t="s">
        <v>1651</v>
      </c>
      <c r="E71" s="362" t="s">
        <v>1677</v>
      </c>
      <c r="F71" s="22" t="s">
        <v>1679</v>
      </c>
      <c r="G71" s="362"/>
      <c r="H71" s="91"/>
      <c r="I71" s="98"/>
      <c r="J71" s="139"/>
      <c r="K71" s="140"/>
      <c r="L71" s="24" t="s">
        <v>101</v>
      </c>
      <c r="M71" s="140"/>
      <c r="N71" s="138" t="s">
        <v>1645</v>
      </c>
      <c r="O71" s="136">
        <f t="shared" si="1"/>
        <v>0</v>
      </c>
      <c r="P71" s="91"/>
      <c r="Q71" s="91"/>
      <c r="R71" s="63" t="str">
        <f>_xlfn.XLOOKUP(C71&amp;D71&amp;E71&amp;F71,[1]报价模版!$X:$X,[1]报价模版!$Y:$Y,"",0)</f>
        <v/>
      </c>
    </row>
    <row r="72" spans="1:18" s="3" customFormat="1" ht="14.5" hidden="1" customHeight="1">
      <c r="A72" s="24"/>
      <c r="B72" s="24"/>
      <c r="C72" s="360" t="s">
        <v>28</v>
      </c>
      <c r="D72" s="361" t="s">
        <v>1651</v>
      </c>
      <c r="E72" s="362" t="s">
        <v>1677</v>
      </c>
      <c r="F72" s="22" t="s">
        <v>1680</v>
      </c>
      <c r="G72" s="362"/>
      <c r="H72" s="91"/>
      <c r="I72" s="98"/>
      <c r="J72" s="139"/>
      <c r="K72" s="140"/>
      <c r="L72" s="24" t="s">
        <v>101</v>
      </c>
      <c r="M72" s="140"/>
      <c r="N72" s="138" t="s">
        <v>1645</v>
      </c>
      <c r="O72" s="136">
        <f t="shared" si="1"/>
        <v>0</v>
      </c>
      <c r="P72" s="91"/>
      <c r="Q72" s="91"/>
      <c r="R72" s="63" t="str">
        <f>_xlfn.XLOOKUP(C72&amp;D72&amp;E72&amp;F72,[1]报价模版!$X:$X,[1]报价模版!$Y:$Y,"",0)</f>
        <v/>
      </c>
    </row>
    <row r="73" spans="1:18" s="7" customFormat="1" ht="14.5" hidden="1" customHeight="1">
      <c r="A73" s="18"/>
      <c r="B73" s="18"/>
      <c r="C73" s="19" t="s">
        <v>28</v>
      </c>
      <c r="D73" s="20" t="s">
        <v>1651</v>
      </c>
      <c r="E73" s="21" t="s">
        <v>1681</v>
      </c>
      <c r="F73" s="22" t="s">
        <v>1682</v>
      </c>
      <c r="G73" s="21"/>
      <c r="H73" s="23"/>
      <c r="I73" s="43"/>
      <c r="J73" s="145"/>
      <c r="K73" s="146"/>
      <c r="L73" s="32" t="s">
        <v>101</v>
      </c>
      <c r="M73" s="146"/>
      <c r="N73" s="135" t="s">
        <v>1645</v>
      </c>
      <c r="O73" s="136">
        <f t="shared" si="1"/>
        <v>0</v>
      </c>
      <c r="P73" s="23"/>
      <c r="Q73" s="23"/>
      <c r="R73" s="63" t="str">
        <f>_xlfn.XLOOKUP(C73&amp;D73&amp;E73&amp;F73,[1]报价模版!$X:$X,[1]报价模版!$Y:$Y,"",0)</f>
        <v/>
      </c>
    </row>
    <row r="74" spans="1:18" s="7" customFormat="1" ht="14.5" hidden="1" customHeight="1">
      <c r="A74" s="18"/>
      <c r="B74" s="18"/>
      <c r="C74" s="19" t="s">
        <v>28</v>
      </c>
      <c r="D74" s="20" t="s">
        <v>1651</v>
      </c>
      <c r="E74" s="21" t="s">
        <v>1681</v>
      </c>
      <c r="F74" s="22" t="s">
        <v>1683</v>
      </c>
      <c r="G74" s="21"/>
      <c r="H74" s="23"/>
      <c r="I74" s="43"/>
      <c r="J74" s="145"/>
      <c r="K74" s="146"/>
      <c r="L74" s="32" t="s">
        <v>101</v>
      </c>
      <c r="M74" s="146"/>
      <c r="N74" s="135" t="s">
        <v>1645</v>
      </c>
      <c r="O74" s="136">
        <f t="shared" si="1"/>
        <v>0</v>
      </c>
      <c r="P74" s="23"/>
      <c r="Q74" s="23"/>
      <c r="R74" s="63" t="str">
        <f>_xlfn.XLOOKUP(C74&amp;D74&amp;E74&amp;F74,[1]报价模版!$X:$X,[1]报价模版!$Y:$Y,"",0)</f>
        <v/>
      </c>
    </row>
    <row r="75" spans="1:18" s="7" customFormat="1" ht="14.5" hidden="1" customHeight="1">
      <c r="A75" s="18"/>
      <c r="B75" s="18"/>
      <c r="C75" s="19" t="s">
        <v>28</v>
      </c>
      <c r="D75" s="20" t="s">
        <v>1651</v>
      </c>
      <c r="E75" s="21" t="s">
        <v>1681</v>
      </c>
      <c r="F75" s="22" t="s">
        <v>1684</v>
      </c>
      <c r="G75" s="21"/>
      <c r="H75" s="23"/>
      <c r="I75" s="43"/>
      <c r="J75" s="145"/>
      <c r="K75" s="146"/>
      <c r="L75" s="32" t="s">
        <v>101</v>
      </c>
      <c r="M75" s="146"/>
      <c r="N75" s="135" t="s">
        <v>1645</v>
      </c>
      <c r="O75" s="136">
        <f t="shared" si="1"/>
        <v>0</v>
      </c>
      <c r="P75" s="23"/>
      <c r="Q75" s="23"/>
      <c r="R75" s="63" t="str">
        <f>_xlfn.XLOOKUP(C75&amp;D75&amp;E75&amp;F75,[1]报价模版!$X:$X,[1]报价模版!$Y:$Y,"",0)</f>
        <v/>
      </c>
    </row>
    <row r="76" spans="1:18" s="7" customFormat="1" ht="14.5" hidden="1" customHeight="1">
      <c r="A76" s="18"/>
      <c r="B76" s="18"/>
      <c r="C76" s="19" t="s">
        <v>28</v>
      </c>
      <c r="D76" s="20" t="s">
        <v>1651</v>
      </c>
      <c r="E76" s="21" t="s">
        <v>1685</v>
      </c>
      <c r="F76" s="22" t="s">
        <v>1686</v>
      </c>
      <c r="G76" s="21"/>
      <c r="H76" s="23"/>
      <c r="I76" s="43"/>
      <c r="J76" s="145"/>
      <c r="K76" s="146"/>
      <c r="L76" s="32" t="s">
        <v>101</v>
      </c>
      <c r="M76" s="146"/>
      <c r="N76" s="135" t="s">
        <v>1645</v>
      </c>
      <c r="O76" s="136">
        <f t="shared" si="1"/>
        <v>0</v>
      </c>
      <c r="P76" s="23"/>
      <c r="Q76" s="23"/>
      <c r="R76" s="63" t="str">
        <f>_xlfn.XLOOKUP(C76&amp;D76&amp;E76&amp;F76,[1]报价模版!$X:$X,[1]报价模版!$Y:$Y,"",0)</f>
        <v/>
      </c>
    </row>
    <row r="77" spans="1:18" s="7" customFormat="1" ht="14.5" hidden="1" customHeight="1">
      <c r="A77" s="18"/>
      <c r="B77" s="18"/>
      <c r="C77" s="19" t="s">
        <v>28</v>
      </c>
      <c r="D77" s="20" t="s">
        <v>1651</v>
      </c>
      <c r="E77" s="21" t="s">
        <v>1685</v>
      </c>
      <c r="F77" s="22" t="s">
        <v>1687</v>
      </c>
      <c r="G77" s="21"/>
      <c r="H77" s="23"/>
      <c r="I77" s="43"/>
      <c r="J77" s="145"/>
      <c r="K77" s="146"/>
      <c r="L77" s="32" t="s">
        <v>101</v>
      </c>
      <c r="M77" s="146"/>
      <c r="N77" s="135" t="s">
        <v>1645</v>
      </c>
      <c r="O77" s="136">
        <f t="shared" si="1"/>
        <v>0</v>
      </c>
      <c r="P77" s="23"/>
      <c r="Q77" s="23"/>
      <c r="R77" s="63" t="str">
        <f>_xlfn.XLOOKUP(C77&amp;D77&amp;E77&amp;F77,[1]报价模版!$X:$X,[1]报价模版!$Y:$Y,"",0)</f>
        <v/>
      </c>
    </row>
    <row r="78" spans="1:18" s="7" customFormat="1" ht="14.5" hidden="1" customHeight="1">
      <c r="A78" s="18"/>
      <c r="B78" s="18"/>
      <c r="C78" s="19" t="s">
        <v>28</v>
      </c>
      <c r="D78" s="20" t="s">
        <v>1651</v>
      </c>
      <c r="E78" s="21" t="s">
        <v>1685</v>
      </c>
      <c r="F78" s="22" t="s">
        <v>1688</v>
      </c>
      <c r="G78" s="21"/>
      <c r="H78" s="23"/>
      <c r="I78" s="43"/>
      <c r="J78" s="145"/>
      <c r="K78" s="146"/>
      <c r="L78" s="32" t="s">
        <v>101</v>
      </c>
      <c r="M78" s="146"/>
      <c r="N78" s="135" t="s">
        <v>1645</v>
      </c>
      <c r="O78" s="136">
        <f t="shared" si="1"/>
        <v>0</v>
      </c>
      <c r="P78" s="23"/>
      <c r="Q78" s="23"/>
      <c r="R78" s="63" t="str">
        <f>_xlfn.XLOOKUP(C78&amp;D78&amp;E78&amp;F78,[1]报价模版!$X:$X,[1]报价模版!$Y:$Y,"",0)</f>
        <v/>
      </c>
    </row>
    <row r="79" spans="1:18" s="7" customFormat="1" ht="14.5" hidden="1" customHeight="1">
      <c r="A79" s="18"/>
      <c r="B79" s="18"/>
      <c r="C79" s="19" t="s">
        <v>28</v>
      </c>
      <c r="D79" s="20" t="s">
        <v>1651</v>
      </c>
      <c r="E79" s="21" t="s">
        <v>1685</v>
      </c>
      <c r="F79" s="22" t="s">
        <v>1689</v>
      </c>
      <c r="G79" s="21"/>
      <c r="H79" s="23"/>
      <c r="I79" s="43"/>
      <c r="J79" s="145"/>
      <c r="K79" s="146"/>
      <c r="L79" s="32" t="s">
        <v>101</v>
      </c>
      <c r="M79" s="146"/>
      <c r="N79" s="135" t="s">
        <v>1645</v>
      </c>
      <c r="O79" s="136">
        <f t="shared" si="1"/>
        <v>0</v>
      </c>
      <c r="P79" s="23"/>
      <c r="Q79" s="23"/>
      <c r="R79" s="63" t="str">
        <f>_xlfn.XLOOKUP(C79&amp;D79&amp;E79&amp;F79,[1]报价模版!$X:$X,[1]报价模版!$Y:$Y,"",0)</f>
        <v/>
      </c>
    </row>
    <row r="80" spans="1:18" s="7" customFormat="1" ht="14.5" hidden="1" customHeight="1">
      <c r="A80" s="18"/>
      <c r="B80" s="18"/>
      <c r="C80" s="19" t="s">
        <v>28</v>
      </c>
      <c r="D80" s="20" t="s">
        <v>1651</v>
      </c>
      <c r="E80" s="21" t="s">
        <v>1690</v>
      </c>
      <c r="F80" s="22" t="s">
        <v>1691</v>
      </c>
      <c r="G80" s="21"/>
      <c r="H80" s="23"/>
      <c r="I80" s="43"/>
      <c r="J80" s="145"/>
      <c r="K80" s="146"/>
      <c r="L80" s="32" t="s">
        <v>101</v>
      </c>
      <c r="M80" s="146"/>
      <c r="N80" s="135" t="s">
        <v>1645</v>
      </c>
      <c r="O80" s="136">
        <f t="shared" si="1"/>
        <v>0</v>
      </c>
      <c r="P80" s="23"/>
      <c r="Q80" s="23"/>
      <c r="R80" s="63" t="str">
        <f>_xlfn.XLOOKUP(C80&amp;D80&amp;E80&amp;F80,[1]报价模版!$X:$X,[1]报价模版!$Y:$Y,"",0)</f>
        <v/>
      </c>
    </row>
    <row r="81" spans="1:19" s="7" customFormat="1" ht="14.5" hidden="1" customHeight="1">
      <c r="A81" s="18"/>
      <c r="B81" s="18"/>
      <c r="C81" s="19" t="s">
        <v>28</v>
      </c>
      <c r="D81" s="20" t="s">
        <v>1651</v>
      </c>
      <c r="E81" s="21" t="s">
        <v>1690</v>
      </c>
      <c r="F81" s="22" t="s">
        <v>1692</v>
      </c>
      <c r="G81" s="21"/>
      <c r="H81" s="23"/>
      <c r="I81" s="43"/>
      <c r="J81" s="145"/>
      <c r="K81" s="146"/>
      <c r="L81" s="32" t="s">
        <v>101</v>
      </c>
      <c r="M81" s="146"/>
      <c r="N81" s="135" t="s">
        <v>1645</v>
      </c>
      <c r="O81" s="136">
        <f t="shared" si="1"/>
        <v>0</v>
      </c>
      <c r="P81" s="23"/>
      <c r="Q81" s="23"/>
      <c r="R81" s="63" t="str">
        <f>_xlfn.XLOOKUP(C81&amp;D81&amp;E81&amp;F81,[1]报价模版!$X:$X,[1]报价模版!$Y:$Y,"",0)</f>
        <v/>
      </c>
    </row>
    <row r="82" spans="1:19" s="7" customFormat="1" ht="14.5" hidden="1" customHeight="1">
      <c r="A82" s="18"/>
      <c r="B82" s="18"/>
      <c r="C82" s="19" t="s">
        <v>28</v>
      </c>
      <c r="D82" s="20" t="s">
        <v>1651</v>
      </c>
      <c r="E82" s="21" t="s">
        <v>1690</v>
      </c>
      <c r="F82" s="22" t="s">
        <v>1693</v>
      </c>
      <c r="G82" s="21"/>
      <c r="H82" s="23"/>
      <c r="I82" s="43"/>
      <c r="J82" s="145"/>
      <c r="K82" s="146"/>
      <c r="L82" s="32" t="s">
        <v>101</v>
      </c>
      <c r="M82" s="146"/>
      <c r="N82" s="135" t="s">
        <v>1645</v>
      </c>
      <c r="O82" s="136">
        <f t="shared" si="1"/>
        <v>0</v>
      </c>
      <c r="P82" s="23"/>
      <c r="Q82" s="23"/>
      <c r="R82" s="63" t="str">
        <f>_xlfn.XLOOKUP(C82&amp;D82&amp;E82&amp;F82,[1]报价模版!$X:$X,[1]报价模版!$Y:$Y,"",0)</f>
        <v/>
      </c>
    </row>
    <row r="83" spans="1:19" s="7" customFormat="1" ht="14.5" hidden="1" customHeight="1">
      <c r="A83" s="18"/>
      <c r="B83" s="18"/>
      <c r="C83" s="19" t="s">
        <v>28</v>
      </c>
      <c r="D83" s="20" t="s">
        <v>1651</v>
      </c>
      <c r="E83" s="21" t="s">
        <v>1690</v>
      </c>
      <c r="F83" s="22" t="s">
        <v>1694</v>
      </c>
      <c r="G83" s="21"/>
      <c r="H83" s="23"/>
      <c r="I83" s="43"/>
      <c r="J83" s="145"/>
      <c r="K83" s="146"/>
      <c r="L83" s="32" t="s">
        <v>101</v>
      </c>
      <c r="M83" s="146"/>
      <c r="N83" s="135" t="s">
        <v>1645</v>
      </c>
      <c r="O83" s="136">
        <f t="shared" si="1"/>
        <v>0</v>
      </c>
      <c r="P83" s="23"/>
      <c r="Q83" s="23"/>
      <c r="R83" s="63" t="str">
        <f>_xlfn.XLOOKUP(C83&amp;D83&amp;E83&amp;F83,[1]报价模版!$X:$X,[1]报价模版!$Y:$Y,"",0)</f>
        <v/>
      </c>
    </row>
    <row r="84" spans="1:19" s="7" customFormat="1" ht="14.5" hidden="1" customHeight="1">
      <c r="A84" s="18"/>
      <c r="B84" s="18"/>
      <c r="C84" s="19" t="s">
        <v>28</v>
      </c>
      <c r="D84" s="20" t="s">
        <v>1651</v>
      </c>
      <c r="E84" s="21" t="s">
        <v>1695</v>
      </c>
      <c r="F84" s="22" t="s">
        <v>1696</v>
      </c>
      <c r="G84" s="21"/>
      <c r="H84" s="23"/>
      <c r="I84" s="43"/>
      <c r="J84" s="145"/>
      <c r="K84" s="146"/>
      <c r="L84" s="32" t="s">
        <v>101</v>
      </c>
      <c r="M84" s="146"/>
      <c r="N84" s="135" t="s">
        <v>1645</v>
      </c>
      <c r="O84" s="136">
        <f t="shared" si="1"/>
        <v>0</v>
      </c>
      <c r="P84" s="23"/>
      <c r="Q84" s="23"/>
      <c r="R84" s="63" t="str">
        <f>_xlfn.XLOOKUP(C84&amp;D84&amp;E84&amp;F84,[1]报价模版!$X:$X,[1]报价模版!$Y:$Y,"",0)</f>
        <v/>
      </c>
    </row>
    <row r="85" spans="1:19" s="7" customFormat="1" ht="14.5" hidden="1" customHeight="1">
      <c r="A85" s="18"/>
      <c r="B85" s="18"/>
      <c r="C85" s="19" t="s">
        <v>28</v>
      </c>
      <c r="D85" s="20" t="s">
        <v>1651</v>
      </c>
      <c r="E85" s="21" t="s">
        <v>1695</v>
      </c>
      <c r="F85" s="22" t="s">
        <v>1697</v>
      </c>
      <c r="G85" s="21"/>
      <c r="H85" s="23"/>
      <c r="I85" s="43"/>
      <c r="J85" s="145"/>
      <c r="K85" s="146"/>
      <c r="L85" s="32" t="s">
        <v>101</v>
      </c>
      <c r="M85" s="146"/>
      <c r="N85" s="135" t="s">
        <v>1645</v>
      </c>
      <c r="O85" s="136">
        <f t="shared" si="1"/>
        <v>0</v>
      </c>
      <c r="P85" s="23"/>
      <c r="Q85" s="23"/>
      <c r="R85" s="63" t="str">
        <f>_xlfn.XLOOKUP(C85&amp;D85&amp;E85&amp;F85,[1]报价模版!$X:$X,[1]报价模版!$Y:$Y,"",0)</f>
        <v/>
      </c>
    </row>
    <row r="86" spans="1:19" s="7" customFormat="1" ht="14.5" hidden="1" customHeight="1">
      <c r="A86" s="18"/>
      <c r="B86" s="18"/>
      <c r="C86" s="19" t="s">
        <v>28</v>
      </c>
      <c r="D86" s="20" t="s">
        <v>1651</v>
      </c>
      <c r="E86" s="21" t="s">
        <v>1695</v>
      </c>
      <c r="F86" s="22" t="s">
        <v>1698</v>
      </c>
      <c r="G86" s="21"/>
      <c r="H86" s="23"/>
      <c r="I86" s="43"/>
      <c r="J86" s="145"/>
      <c r="K86" s="146"/>
      <c r="L86" s="32" t="s">
        <v>101</v>
      </c>
      <c r="M86" s="146"/>
      <c r="N86" s="135" t="s">
        <v>1645</v>
      </c>
      <c r="O86" s="136">
        <f t="shared" si="1"/>
        <v>0</v>
      </c>
      <c r="P86" s="23"/>
      <c r="Q86" s="23"/>
      <c r="R86" s="63" t="str">
        <f>_xlfn.XLOOKUP(C86&amp;D86&amp;E86&amp;F86,[1]报价模版!$X:$X,[1]报价模版!$Y:$Y,"",0)</f>
        <v/>
      </c>
    </row>
    <row r="87" spans="1:19" s="7" customFormat="1" ht="14.5" hidden="1" customHeight="1">
      <c r="A87" s="18"/>
      <c r="B87" s="18"/>
      <c r="C87" s="19" t="s">
        <v>28</v>
      </c>
      <c r="D87" s="20" t="s">
        <v>1651</v>
      </c>
      <c r="E87" s="21" t="s">
        <v>1695</v>
      </c>
      <c r="F87" s="22" t="s">
        <v>1699</v>
      </c>
      <c r="G87" s="21"/>
      <c r="H87" s="23"/>
      <c r="I87" s="43"/>
      <c r="J87" s="145"/>
      <c r="K87" s="146"/>
      <c r="L87" s="32" t="s">
        <v>101</v>
      </c>
      <c r="M87" s="146"/>
      <c r="N87" s="135" t="s">
        <v>1645</v>
      </c>
      <c r="O87" s="136">
        <f t="shared" si="1"/>
        <v>0</v>
      </c>
      <c r="P87" s="23"/>
      <c r="Q87" s="23"/>
      <c r="R87" s="63" t="str">
        <f>_xlfn.XLOOKUP(C87&amp;D87&amp;E87&amp;F87,[1]报价模版!$X:$X,[1]报价模版!$Y:$Y,"",0)</f>
        <v/>
      </c>
    </row>
    <row r="88" spans="1:19" s="7" customFormat="1" ht="14.5" hidden="1" customHeight="1">
      <c r="A88" s="18"/>
      <c r="B88" s="18"/>
      <c r="C88" s="19" t="s">
        <v>28</v>
      </c>
      <c r="D88" s="20" t="s">
        <v>1651</v>
      </c>
      <c r="E88" s="21" t="s">
        <v>1700</v>
      </c>
      <c r="F88" s="22" t="s">
        <v>1701</v>
      </c>
      <c r="G88" s="21"/>
      <c r="H88" s="23"/>
      <c r="I88" s="43"/>
      <c r="J88" s="145"/>
      <c r="K88" s="146"/>
      <c r="L88" s="32" t="s">
        <v>101</v>
      </c>
      <c r="M88" s="146"/>
      <c r="N88" s="135" t="s">
        <v>1645</v>
      </c>
      <c r="O88" s="136">
        <f t="shared" si="1"/>
        <v>0</v>
      </c>
      <c r="P88" s="23"/>
      <c r="Q88" s="23"/>
      <c r="R88" s="63" t="str">
        <f>_xlfn.XLOOKUP(C88&amp;D88&amp;E88&amp;F88,[1]报价模版!$X:$X,[1]报价模版!$Y:$Y,"",0)</f>
        <v/>
      </c>
    </row>
    <row r="89" spans="1:19" s="7" customFormat="1" ht="14.5" hidden="1" customHeight="1">
      <c r="A89" s="18"/>
      <c r="B89" s="18"/>
      <c r="C89" s="19" t="s">
        <v>28</v>
      </c>
      <c r="D89" s="20" t="s">
        <v>1651</v>
      </c>
      <c r="E89" s="21" t="s">
        <v>1700</v>
      </c>
      <c r="F89" s="22" t="s">
        <v>1702</v>
      </c>
      <c r="G89" s="21"/>
      <c r="H89" s="23"/>
      <c r="I89" s="43"/>
      <c r="J89" s="145"/>
      <c r="K89" s="146"/>
      <c r="L89" s="32" t="s">
        <v>101</v>
      </c>
      <c r="M89" s="146"/>
      <c r="N89" s="135" t="s">
        <v>1645</v>
      </c>
      <c r="O89" s="136">
        <f t="shared" si="1"/>
        <v>0</v>
      </c>
      <c r="P89" s="23"/>
      <c r="Q89" s="23"/>
      <c r="R89" s="63" t="str">
        <f>_xlfn.XLOOKUP(C89&amp;D89&amp;E89&amp;F89,[1]报价模版!$X:$X,[1]报价模版!$Y:$Y,"",0)</f>
        <v/>
      </c>
    </row>
    <row r="90" spans="1:19" s="66" customFormat="1" ht="14.5" hidden="1" customHeight="1">
      <c r="A90" s="104"/>
      <c r="B90" s="147"/>
      <c r="C90" s="360" t="s">
        <v>28</v>
      </c>
      <c r="D90" s="361" t="s">
        <v>1353</v>
      </c>
      <c r="E90" s="362" t="s">
        <v>1703</v>
      </c>
      <c r="F90" s="22" t="s">
        <v>1704</v>
      </c>
      <c r="G90" s="21"/>
      <c r="H90" s="91"/>
      <c r="I90" s="144"/>
      <c r="J90" s="150"/>
      <c r="K90" s="151"/>
      <c r="L90" s="104" t="s">
        <v>101</v>
      </c>
      <c r="M90" s="151"/>
      <c r="N90" s="152" t="s">
        <v>1645</v>
      </c>
      <c r="O90" s="136">
        <f t="shared" si="1"/>
        <v>0</v>
      </c>
      <c r="P90" s="91"/>
      <c r="Q90" s="91"/>
      <c r="R90" s="63" t="str">
        <f>_xlfn.XLOOKUP(C90&amp;D90&amp;E90&amp;F90,[1]报价模版!$X:$X,[1]报价模版!$Y:$Y,"",0)</f>
        <v/>
      </c>
    </row>
    <row r="91" spans="1:19" s="66" customFormat="1" ht="14.5" hidden="1" customHeight="1">
      <c r="A91" s="104"/>
      <c r="B91" s="147"/>
      <c r="C91" s="360" t="s">
        <v>28</v>
      </c>
      <c r="D91" s="361" t="s">
        <v>1353</v>
      </c>
      <c r="E91" s="362" t="s">
        <v>1703</v>
      </c>
      <c r="F91" s="22" t="s">
        <v>1705</v>
      </c>
      <c r="G91" s="21"/>
      <c r="H91" s="23"/>
      <c r="I91" s="144"/>
      <c r="J91" s="153"/>
      <c r="K91" s="134"/>
      <c r="L91" s="104" t="s">
        <v>101</v>
      </c>
      <c r="M91" s="134"/>
      <c r="N91" s="152" t="s">
        <v>1645</v>
      </c>
      <c r="O91" s="136">
        <f t="shared" si="1"/>
        <v>0</v>
      </c>
      <c r="P91" s="23"/>
      <c r="Q91" s="23"/>
      <c r="R91" s="85"/>
      <c r="S91" s="355"/>
    </row>
    <row r="92" spans="1:19" s="130" customFormat="1" ht="14.5" hidden="1" customHeight="1">
      <c r="A92" s="148"/>
      <c r="B92" s="148"/>
      <c r="C92" s="208" t="s">
        <v>28</v>
      </c>
      <c r="D92" s="232" t="s">
        <v>1706</v>
      </c>
      <c r="E92" s="149" t="s">
        <v>1707</v>
      </c>
      <c r="F92" s="89" t="s">
        <v>1708</v>
      </c>
      <c r="G92" s="149"/>
      <c r="H92" s="23"/>
      <c r="I92" s="154"/>
      <c r="J92" s="155"/>
      <c r="K92" s="134"/>
      <c r="L92" s="148" t="s">
        <v>101</v>
      </c>
      <c r="M92" s="134"/>
      <c r="N92" s="148" t="s">
        <v>102</v>
      </c>
      <c r="O92" s="136">
        <f t="shared" si="1"/>
        <v>0</v>
      </c>
      <c r="P92" s="23"/>
      <c r="Q92" s="23"/>
      <c r="R92" s="85"/>
      <c r="S92" s="355"/>
    </row>
    <row r="93" spans="1:19" s="130" customFormat="1" ht="14.5" hidden="1" customHeight="1">
      <c r="A93" s="148"/>
      <c r="B93" s="148"/>
      <c r="C93" s="208" t="s">
        <v>28</v>
      </c>
      <c r="D93" s="232" t="s">
        <v>1706</v>
      </c>
      <c r="E93" s="149" t="s">
        <v>1707</v>
      </c>
      <c r="F93" s="89" t="s">
        <v>1709</v>
      </c>
      <c r="G93" s="149"/>
      <c r="H93" s="23"/>
      <c r="I93" s="154"/>
      <c r="J93" s="155"/>
      <c r="K93" s="134"/>
      <c r="L93" s="148" t="s">
        <v>101</v>
      </c>
      <c r="M93" s="134"/>
      <c r="N93" s="148" t="s">
        <v>102</v>
      </c>
      <c r="O93" s="136">
        <f t="shared" si="1"/>
        <v>0</v>
      </c>
      <c r="P93" s="23"/>
      <c r="Q93" s="23"/>
      <c r="R93" s="85"/>
      <c r="S93" s="355"/>
    </row>
    <row r="94" spans="1:19" s="130" customFormat="1" ht="14.5" hidden="1" customHeight="1">
      <c r="A94" s="148"/>
      <c r="B94" s="148"/>
      <c r="C94" s="208" t="s">
        <v>28</v>
      </c>
      <c r="D94" s="232" t="s">
        <v>1706</v>
      </c>
      <c r="E94" s="149" t="s">
        <v>1710</v>
      </c>
      <c r="F94" s="89" t="s">
        <v>1711</v>
      </c>
      <c r="G94" s="149"/>
      <c r="H94" s="23"/>
      <c r="I94" s="154"/>
      <c r="J94" s="155"/>
      <c r="K94" s="134"/>
      <c r="L94" s="148" t="s">
        <v>101</v>
      </c>
      <c r="M94" s="134"/>
      <c r="N94" s="148" t="s">
        <v>102</v>
      </c>
      <c r="O94" s="136">
        <f t="shared" si="1"/>
        <v>0</v>
      </c>
      <c r="P94" s="23"/>
      <c r="Q94" s="23"/>
      <c r="R94" s="85"/>
      <c r="S94" s="355"/>
    </row>
    <row r="95" spans="1:19" s="130" customFormat="1" ht="14.5" hidden="1" customHeight="1">
      <c r="A95" s="148"/>
      <c r="B95" s="148"/>
      <c r="C95" s="208" t="s">
        <v>28</v>
      </c>
      <c r="D95" s="232" t="s">
        <v>1706</v>
      </c>
      <c r="E95" s="149" t="s">
        <v>1712</v>
      </c>
      <c r="F95" s="89" t="s">
        <v>1713</v>
      </c>
      <c r="G95" s="149"/>
      <c r="H95" s="23"/>
      <c r="I95" s="154"/>
      <c r="J95" s="155"/>
      <c r="K95" s="134"/>
      <c r="L95" s="148" t="s">
        <v>101</v>
      </c>
      <c r="M95" s="134"/>
      <c r="N95" s="148" t="s">
        <v>102</v>
      </c>
      <c r="O95" s="136">
        <f t="shared" si="1"/>
        <v>0</v>
      </c>
      <c r="P95" s="23"/>
      <c r="Q95" s="23"/>
      <c r="R95" s="85"/>
      <c r="S95" s="355"/>
    </row>
    <row r="96" spans="1:19" s="130" customFormat="1" ht="14.5" hidden="1" customHeight="1">
      <c r="A96" s="148"/>
      <c r="B96" s="148"/>
      <c r="C96" s="208" t="s">
        <v>28</v>
      </c>
      <c r="D96" s="232" t="s">
        <v>1706</v>
      </c>
      <c r="E96" s="149" t="s">
        <v>1712</v>
      </c>
      <c r="F96" s="89" t="s">
        <v>1714</v>
      </c>
      <c r="G96" s="149"/>
      <c r="H96" s="23"/>
      <c r="I96" s="154"/>
      <c r="J96" s="155"/>
      <c r="K96" s="134"/>
      <c r="L96" s="148" t="s">
        <v>101</v>
      </c>
      <c r="M96" s="134"/>
      <c r="N96" s="148" t="s">
        <v>102</v>
      </c>
      <c r="O96" s="136">
        <f t="shared" si="1"/>
        <v>0</v>
      </c>
      <c r="P96" s="23"/>
      <c r="Q96" s="23"/>
      <c r="R96" s="85"/>
      <c r="S96" s="355"/>
    </row>
    <row r="97" spans="1:19" s="65" customFormat="1" ht="14.5" hidden="1" customHeight="1">
      <c r="A97" s="86"/>
      <c r="B97" s="86"/>
      <c r="C97" s="363" t="s">
        <v>28</v>
      </c>
      <c r="D97" s="87" t="s">
        <v>1706</v>
      </c>
      <c r="E97" s="88" t="s">
        <v>1712</v>
      </c>
      <c r="F97" s="89" t="s">
        <v>1715</v>
      </c>
      <c r="G97" s="88"/>
      <c r="H97" s="23"/>
      <c r="I97" s="92"/>
      <c r="J97" s="134"/>
      <c r="K97" s="134"/>
      <c r="L97" s="156" t="s">
        <v>101</v>
      </c>
      <c r="M97" s="134"/>
      <c r="N97" s="156" t="s">
        <v>102</v>
      </c>
      <c r="O97" s="136">
        <f t="shared" si="1"/>
        <v>0</v>
      </c>
      <c r="P97" s="23"/>
      <c r="Q97" s="23"/>
      <c r="R97" s="85"/>
      <c r="S97" s="355"/>
    </row>
    <row r="98" spans="1:19" s="65" customFormat="1" ht="14.5" hidden="1" customHeight="1">
      <c r="A98" s="86"/>
      <c r="B98" s="86"/>
      <c r="C98" s="363" t="s">
        <v>28</v>
      </c>
      <c r="D98" s="87" t="s">
        <v>1706</v>
      </c>
      <c r="E98" s="88" t="s">
        <v>1712</v>
      </c>
      <c r="F98" s="89" t="s">
        <v>1716</v>
      </c>
      <c r="G98" s="88"/>
      <c r="H98" s="23"/>
      <c r="I98" s="92"/>
      <c r="J98" s="134"/>
      <c r="K98" s="134"/>
      <c r="L98" s="156" t="s">
        <v>101</v>
      </c>
      <c r="M98" s="134"/>
      <c r="N98" s="156" t="s">
        <v>102</v>
      </c>
      <c r="O98" s="136">
        <f t="shared" si="1"/>
        <v>0</v>
      </c>
      <c r="P98" s="23"/>
      <c r="Q98" s="23"/>
      <c r="R98" s="85"/>
      <c r="S98" s="355"/>
    </row>
    <row r="99" spans="1:19" s="65" customFormat="1" ht="14.5" hidden="1" customHeight="1">
      <c r="A99" s="86"/>
      <c r="B99" s="86"/>
      <c r="C99" s="363" t="s">
        <v>28</v>
      </c>
      <c r="D99" s="87" t="s">
        <v>1706</v>
      </c>
      <c r="E99" s="88" t="s">
        <v>1712</v>
      </c>
      <c r="F99" s="89" t="s">
        <v>1717</v>
      </c>
      <c r="G99" s="88"/>
      <c r="H99" s="23"/>
      <c r="I99" s="92"/>
      <c r="J99" s="134"/>
      <c r="K99" s="134"/>
      <c r="L99" s="156" t="s">
        <v>101</v>
      </c>
      <c r="M99" s="134"/>
      <c r="N99" s="156" t="s">
        <v>102</v>
      </c>
      <c r="O99" s="136">
        <f t="shared" si="1"/>
        <v>0</v>
      </c>
      <c r="P99" s="23"/>
      <c r="Q99" s="23"/>
      <c r="R99" s="85"/>
      <c r="S99" s="355"/>
    </row>
    <row r="100" spans="1:19" s="65" customFormat="1" ht="14.5" hidden="1" customHeight="1">
      <c r="A100" s="86"/>
      <c r="B100" s="86"/>
      <c r="C100" s="363" t="s">
        <v>28</v>
      </c>
      <c r="D100" s="87" t="s">
        <v>1706</v>
      </c>
      <c r="E100" s="88" t="s">
        <v>1712</v>
      </c>
      <c r="F100" s="89" t="s">
        <v>1718</v>
      </c>
      <c r="G100" s="88"/>
      <c r="H100" s="23"/>
      <c r="I100" s="92"/>
      <c r="J100" s="134"/>
      <c r="K100" s="134"/>
      <c r="L100" s="156" t="s">
        <v>101</v>
      </c>
      <c r="M100" s="134"/>
      <c r="N100" s="156" t="s">
        <v>102</v>
      </c>
      <c r="O100" s="136">
        <f t="shared" si="1"/>
        <v>0</v>
      </c>
      <c r="P100" s="23"/>
      <c r="Q100" s="23"/>
      <c r="R100" s="85"/>
      <c r="S100" s="355"/>
    </row>
    <row r="101" spans="1:19" s="65" customFormat="1" ht="14.5" hidden="1" customHeight="1">
      <c r="A101" s="86"/>
      <c r="B101" s="86"/>
      <c r="C101" s="363" t="s">
        <v>28</v>
      </c>
      <c r="D101" s="87" t="s">
        <v>1706</v>
      </c>
      <c r="E101" s="88" t="s">
        <v>1712</v>
      </c>
      <c r="F101" s="89" t="s">
        <v>1719</v>
      </c>
      <c r="G101" s="88"/>
      <c r="H101" s="23"/>
      <c r="I101" s="92"/>
      <c r="J101" s="134"/>
      <c r="K101" s="134"/>
      <c r="L101" s="156" t="s">
        <v>101</v>
      </c>
      <c r="M101" s="134"/>
      <c r="N101" s="156" t="s">
        <v>102</v>
      </c>
      <c r="O101" s="136">
        <f t="shared" si="1"/>
        <v>0</v>
      </c>
      <c r="P101" s="23"/>
      <c r="Q101" s="23"/>
      <c r="R101" s="85"/>
      <c r="S101" s="355"/>
    </row>
    <row r="102" spans="1:19" s="65" customFormat="1" ht="14.5" hidden="1" customHeight="1">
      <c r="A102" s="86"/>
      <c r="B102" s="86"/>
      <c r="C102" s="363" t="s">
        <v>28</v>
      </c>
      <c r="D102" s="87" t="s">
        <v>1706</v>
      </c>
      <c r="E102" s="88" t="s">
        <v>1712</v>
      </c>
      <c r="F102" s="89" t="s">
        <v>1720</v>
      </c>
      <c r="G102" s="88"/>
      <c r="H102" s="23"/>
      <c r="I102" s="92"/>
      <c r="J102" s="134"/>
      <c r="K102" s="134"/>
      <c r="L102" s="156" t="s">
        <v>101</v>
      </c>
      <c r="M102" s="134"/>
      <c r="N102" s="156" t="s">
        <v>102</v>
      </c>
      <c r="O102" s="136">
        <f t="shared" si="1"/>
        <v>0</v>
      </c>
      <c r="P102" s="23"/>
      <c r="Q102" s="23"/>
      <c r="R102" s="85"/>
      <c r="S102" s="355"/>
    </row>
    <row r="103" spans="1:19" s="65" customFormat="1" ht="14.5" hidden="1" customHeight="1">
      <c r="A103" s="86"/>
      <c r="B103" s="86"/>
      <c r="C103" s="363" t="s">
        <v>28</v>
      </c>
      <c r="D103" s="87" t="s">
        <v>1706</v>
      </c>
      <c r="E103" s="88" t="s">
        <v>1712</v>
      </c>
      <c r="F103" s="89" t="s">
        <v>1721</v>
      </c>
      <c r="G103" s="88"/>
      <c r="H103" s="23"/>
      <c r="I103" s="92"/>
      <c r="J103" s="134"/>
      <c r="K103" s="134"/>
      <c r="L103" s="156" t="s">
        <v>101</v>
      </c>
      <c r="M103" s="134"/>
      <c r="N103" s="156" t="s">
        <v>102</v>
      </c>
      <c r="O103" s="136">
        <f t="shared" si="1"/>
        <v>0</v>
      </c>
      <c r="P103" s="23"/>
      <c r="Q103" s="23"/>
      <c r="R103" s="85"/>
      <c r="S103" s="355"/>
    </row>
    <row r="104" spans="1:19" s="65" customFormat="1" ht="14.5" hidden="1" customHeight="1">
      <c r="A104" s="86"/>
      <c r="B104" s="86"/>
      <c r="C104" s="363" t="s">
        <v>28</v>
      </c>
      <c r="D104" s="87" t="s">
        <v>1706</v>
      </c>
      <c r="E104" s="88" t="s">
        <v>1712</v>
      </c>
      <c r="F104" s="89" t="s">
        <v>1722</v>
      </c>
      <c r="G104" s="88"/>
      <c r="H104" s="23"/>
      <c r="I104" s="92"/>
      <c r="J104" s="134"/>
      <c r="K104" s="134"/>
      <c r="L104" s="156" t="s">
        <v>101</v>
      </c>
      <c r="M104" s="134"/>
      <c r="N104" s="156" t="s">
        <v>102</v>
      </c>
      <c r="O104" s="136">
        <f t="shared" si="1"/>
        <v>0</v>
      </c>
      <c r="P104" s="23"/>
      <c r="Q104" s="23"/>
      <c r="R104" s="85"/>
      <c r="S104" s="355"/>
    </row>
    <row r="105" spans="1:19" s="65" customFormat="1" ht="14.5" hidden="1" customHeight="1">
      <c r="A105" s="86"/>
      <c r="B105" s="86"/>
      <c r="C105" s="363" t="s">
        <v>28</v>
      </c>
      <c r="D105" s="87" t="s">
        <v>1706</v>
      </c>
      <c r="E105" s="88" t="s">
        <v>1712</v>
      </c>
      <c r="F105" s="89" t="s">
        <v>1723</v>
      </c>
      <c r="G105" s="88"/>
      <c r="H105" s="23"/>
      <c r="I105" s="92"/>
      <c r="J105" s="157"/>
      <c r="K105" s="158"/>
      <c r="L105" s="156" t="s">
        <v>101</v>
      </c>
      <c r="M105" s="158"/>
      <c r="N105" s="156" t="s">
        <v>102</v>
      </c>
      <c r="O105" s="136">
        <f t="shared" si="1"/>
        <v>0</v>
      </c>
      <c r="P105" s="23"/>
      <c r="Q105" s="23"/>
      <c r="R105" s="63" t="str">
        <f>_xlfn.XLOOKUP(C105&amp;D105&amp;E105&amp;F105,[1]报价模版!$X:$X,[1]报价模版!$Y:$Y,"",0)</f>
        <v/>
      </c>
    </row>
    <row r="106" spans="1:19" s="65" customFormat="1" ht="14.5" hidden="1" customHeight="1">
      <c r="A106" s="86"/>
      <c r="B106" s="86"/>
      <c r="C106" s="363" t="s">
        <v>28</v>
      </c>
      <c r="D106" s="87" t="s">
        <v>1706</v>
      </c>
      <c r="E106" s="88" t="s">
        <v>1712</v>
      </c>
      <c r="F106" s="89" t="s">
        <v>1724</v>
      </c>
      <c r="G106" s="88"/>
      <c r="H106" s="23"/>
      <c r="I106" s="92"/>
      <c r="J106" s="157"/>
      <c r="K106" s="158"/>
      <c r="L106" s="156" t="s">
        <v>101</v>
      </c>
      <c r="M106" s="158"/>
      <c r="N106" s="156" t="s">
        <v>102</v>
      </c>
      <c r="O106" s="136">
        <f t="shared" si="1"/>
        <v>0</v>
      </c>
      <c r="P106" s="23"/>
      <c r="Q106" s="23"/>
      <c r="R106" s="63" t="str">
        <f>_xlfn.XLOOKUP(C106&amp;D106&amp;E106&amp;F106,[1]报价模版!$X:$X,[1]报价模版!$Y:$Y,"",0)</f>
        <v/>
      </c>
    </row>
    <row r="107" spans="1:19" s="65" customFormat="1" ht="14.5" hidden="1" customHeight="1">
      <c r="A107" s="86"/>
      <c r="B107" s="86"/>
      <c r="C107" s="363" t="s">
        <v>28</v>
      </c>
      <c r="D107" s="87" t="s">
        <v>1706</v>
      </c>
      <c r="E107" s="88" t="s">
        <v>1712</v>
      </c>
      <c r="F107" s="89" t="s">
        <v>1725</v>
      </c>
      <c r="G107" s="88"/>
      <c r="H107" s="23"/>
      <c r="I107" s="92"/>
      <c r="J107" s="134"/>
      <c r="K107" s="134"/>
      <c r="L107" s="156" t="s">
        <v>101</v>
      </c>
      <c r="M107" s="134"/>
      <c r="N107" s="156" t="s">
        <v>102</v>
      </c>
      <c r="O107" s="136">
        <f t="shared" si="1"/>
        <v>0</v>
      </c>
      <c r="P107" s="23"/>
      <c r="Q107" s="23"/>
      <c r="R107" s="85"/>
      <c r="S107" s="355"/>
    </row>
    <row r="108" spans="1:19" s="65" customFormat="1" ht="14.5" hidden="1" customHeight="1">
      <c r="A108" s="86"/>
      <c r="B108" s="86"/>
      <c r="C108" s="363" t="s">
        <v>28</v>
      </c>
      <c r="D108" s="87" t="s">
        <v>1706</v>
      </c>
      <c r="E108" s="88" t="s">
        <v>1712</v>
      </c>
      <c r="F108" s="89" t="s">
        <v>1726</v>
      </c>
      <c r="G108" s="88"/>
      <c r="H108" s="23"/>
      <c r="I108" s="92"/>
      <c r="J108" s="134"/>
      <c r="K108" s="134"/>
      <c r="L108" s="156" t="s">
        <v>101</v>
      </c>
      <c r="M108" s="134"/>
      <c r="N108" s="156" t="s">
        <v>102</v>
      </c>
      <c r="O108" s="136">
        <f t="shared" si="1"/>
        <v>0</v>
      </c>
      <c r="P108" s="23"/>
      <c r="Q108" s="23"/>
      <c r="R108" s="85"/>
      <c r="S108" s="355"/>
    </row>
    <row r="109" spans="1:19" s="130" customFormat="1" ht="14.5" hidden="1" customHeight="1">
      <c r="A109" s="148"/>
      <c r="B109" s="148"/>
      <c r="C109" s="208" t="s">
        <v>28</v>
      </c>
      <c r="D109" s="232" t="s">
        <v>1706</v>
      </c>
      <c r="E109" s="149" t="s">
        <v>1712</v>
      </c>
      <c r="F109" s="89" t="s">
        <v>1727</v>
      </c>
      <c r="G109" s="149"/>
      <c r="H109" s="23"/>
      <c r="I109" s="154"/>
      <c r="J109" s="155"/>
      <c r="K109" s="134"/>
      <c r="L109" s="148" t="s">
        <v>101</v>
      </c>
      <c r="M109" s="134"/>
      <c r="N109" s="148" t="s">
        <v>102</v>
      </c>
      <c r="O109" s="136">
        <f t="shared" si="1"/>
        <v>0</v>
      </c>
      <c r="P109" s="23"/>
      <c r="Q109" s="23"/>
      <c r="R109" s="85"/>
      <c r="S109" s="355"/>
    </row>
    <row r="110" spans="1:19" s="197" customFormat="1" ht="14.5" hidden="1" customHeight="1">
      <c r="A110" s="211"/>
      <c r="B110" s="211"/>
      <c r="C110" s="409" t="s">
        <v>28</v>
      </c>
      <c r="D110" s="178" t="s">
        <v>1706</v>
      </c>
      <c r="E110" s="179" t="s">
        <v>1728</v>
      </c>
      <c r="F110" s="180" t="s">
        <v>1729</v>
      </c>
      <c r="G110" s="179"/>
      <c r="H110" s="91"/>
      <c r="I110" s="226"/>
      <c r="J110" s="137"/>
      <c r="K110" s="153"/>
      <c r="L110" s="211" t="s">
        <v>101</v>
      </c>
      <c r="M110" s="153"/>
      <c r="N110" s="211" t="s">
        <v>102</v>
      </c>
      <c r="O110" s="165">
        <f t="shared" si="1"/>
        <v>0</v>
      </c>
      <c r="P110" s="91"/>
      <c r="Q110" s="91"/>
      <c r="R110" s="85"/>
      <c r="S110" s="410"/>
    </row>
    <row r="111" spans="1:19" s="197" customFormat="1" ht="14.5" hidden="1" customHeight="1">
      <c r="A111" s="211"/>
      <c r="B111" s="211"/>
      <c r="C111" s="409" t="s">
        <v>28</v>
      </c>
      <c r="D111" s="178" t="s">
        <v>1706</v>
      </c>
      <c r="E111" s="179" t="s">
        <v>1728</v>
      </c>
      <c r="F111" s="180" t="s">
        <v>1730</v>
      </c>
      <c r="G111" s="179"/>
      <c r="H111" s="91"/>
      <c r="I111" s="226"/>
      <c r="J111" s="137"/>
      <c r="K111" s="153"/>
      <c r="L111" s="211" t="s">
        <v>101</v>
      </c>
      <c r="M111" s="153"/>
      <c r="N111" s="211" t="s">
        <v>102</v>
      </c>
      <c r="O111" s="165">
        <f t="shared" si="1"/>
        <v>0</v>
      </c>
      <c r="P111" s="91"/>
      <c r="Q111" s="91"/>
      <c r="R111" s="85"/>
      <c r="S111" s="410"/>
    </row>
    <row r="112" spans="1:19" s="3" customFormat="1" ht="14.5" hidden="1" customHeight="1">
      <c r="A112" s="24"/>
      <c r="B112" s="24"/>
      <c r="C112" s="25" t="s">
        <v>28</v>
      </c>
      <c r="D112" s="26" t="s">
        <v>1706</v>
      </c>
      <c r="E112" s="27" t="s">
        <v>1728</v>
      </c>
      <c r="F112" s="28" t="s">
        <v>1731</v>
      </c>
      <c r="G112" s="27"/>
      <c r="H112" s="91"/>
      <c r="I112" s="98"/>
      <c r="J112" s="137"/>
      <c r="K112" s="153"/>
      <c r="L112" s="24" t="s">
        <v>101</v>
      </c>
      <c r="M112" s="153"/>
      <c r="N112" s="138" t="s">
        <v>102</v>
      </c>
      <c r="O112" s="165">
        <f t="shared" si="1"/>
        <v>0</v>
      </c>
      <c r="P112" s="91"/>
      <c r="Q112" s="91"/>
      <c r="R112" s="85"/>
      <c r="S112" s="410"/>
    </row>
    <row r="113" spans="1:19" s="130" customFormat="1" ht="14.5" hidden="1" customHeight="1">
      <c r="A113" s="148"/>
      <c r="B113" s="148"/>
      <c r="C113" s="208" t="s">
        <v>28</v>
      </c>
      <c r="D113" s="232" t="s">
        <v>1706</v>
      </c>
      <c r="E113" s="149" t="s">
        <v>1728</v>
      </c>
      <c r="F113" s="89" t="s">
        <v>1732</v>
      </c>
      <c r="G113" s="149"/>
      <c r="H113" s="23"/>
      <c r="I113" s="154"/>
      <c r="J113" s="155"/>
      <c r="K113" s="134"/>
      <c r="L113" s="148" t="s">
        <v>101</v>
      </c>
      <c r="M113" s="134"/>
      <c r="N113" s="148" t="s">
        <v>102</v>
      </c>
      <c r="O113" s="136">
        <f t="shared" si="1"/>
        <v>0</v>
      </c>
      <c r="P113" s="23"/>
      <c r="Q113" s="23"/>
      <c r="R113" s="85"/>
      <c r="S113" s="355"/>
    </row>
    <row r="114" spans="1:19" s="3" customFormat="1" ht="14.5" hidden="1" customHeight="1">
      <c r="A114" s="24"/>
      <c r="B114" s="24"/>
      <c r="C114" s="360" t="s">
        <v>28</v>
      </c>
      <c r="D114" s="361" t="s">
        <v>1706</v>
      </c>
      <c r="E114" s="362" t="s">
        <v>1733</v>
      </c>
      <c r="F114" s="22" t="s">
        <v>1734</v>
      </c>
      <c r="G114" s="362"/>
      <c r="H114" s="23"/>
      <c r="I114" s="98"/>
      <c r="J114" s="137"/>
      <c r="K114" s="134"/>
      <c r="L114" s="24" t="s">
        <v>101</v>
      </c>
      <c r="M114" s="134"/>
      <c r="N114" s="138" t="s">
        <v>102</v>
      </c>
      <c r="O114" s="136">
        <f t="shared" si="1"/>
        <v>0</v>
      </c>
      <c r="P114" s="23"/>
      <c r="Q114" s="23"/>
      <c r="R114" s="85"/>
      <c r="S114" s="355"/>
    </row>
    <row r="115" spans="1:19" s="3" customFormat="1" ht="14.5" hidden="1" customHeight="1">
      <c r="A115" s="24"/>
      <c r="B115" s="24"/>
      <c r="C115" s="360" t="s">
        <v>28</v>
      </c>
      <c r="D115" s="361" t="s">
        <v>1706</v>
      </c>
      <c r="E115" s="362" t="s">
        <v>1733</v>
      </c>
      <c r="F115" s="22" t="s">
        <v>1735</v>
      </c>
      <c r="G115" s="362"/>
      <c r="H115" s="23"/>
      <c r="I115" s="98"/>
      <c r="J115" s="137"/>
      <c r="K115" s="134"/>
      <c r="L115" s="24" t="s">
        <v>101</v>
      </c>
      <c r="M115" s="134"/>
      <c r="N115" s="138" t="s">
        <v>102</v>
      </c>
      <c r="O115" s="136">
        <f t="shared" si="1"/>
        <v>0</v>
      </c>
      <c r="P115" s="23"/>
      <c r="Q115" s="23"/>
      <c r="R115" s="85"/>
      <c r="S115" s="355"/>
    </row>
    <row r="116" spans="1:19" s="3" customFormat="1" ht="14.5" hidden="1" customHeight="1">
      <c r="A116" s="24"/>
      <c r="B116" s="24"/>
      <c r="C116" s="360" t="s">
        <v>28</v>
      </c>
      <c r="D116" s="361" t="s">
        <v>1706</v>
      </c>
      <c r="E116" s="362" t="s">
        <v>1733</v>
      </c>
      <c r="F116" s="22" t="s">
        <v>1736</v>
      </c>
      <c r="G116" s="362"/>
      <c r="H116" s="23"/>
      <c r="I116" s="98"/>
      <c r="J116" s="137"/>
      <c r="K116" s="134"/>
      <c r="L116" s="24" t="s">
        <v>1737</v>
      </c>
      <c r="M116" s="159"/>
      <c r="N116" s="143"/>
      <c r="O116" s="136">
        <f t="shared" si="1"/>
        <v>0</v>
      </c>
      <c r="P116" s="23"/>
      <c r="Q116" s="23"/>
      <c r="R116" s="85"/>
      <c r="S116" s="355"/>
    </row>
    <row r="117" spans="1:19" s="3" customFormat="1" ht="14.5" hidden="1" customHeight="1">
      <c r="A117" s="24"/>
      <c r="B117" s="24"/>
      <c r="C117" s="360" t="s">
        <v>28</v>
      </c>
      <c r="D117" s="361" t="s">
        <v>1706</v>
      </c>
      <c r="E117" s="362" t="s">
        <v>1733</v>
      </c>
      <c r="F117" s="22" t="s">
        <v>1738</v>
      </c>
      <c r="G117" s="362"/>
      <c r="H117" s="23"/>
      <c r="I117" s="98"/>
      <c r="J117" s="137"/>
      <c r="K117" s="134"/>
      <c r="L117" s="24" t="s">
        <v>101</v>
      </c>
      <c r="M117" s="134"/>
      <c r="N117" s="138" t="s">
        <v>102</v>
      </c>
      <c r="O117" s="136">
        <f t="shared" si="1"/>
        <v>0</v>
      </c>
      <c r="P117" s="23"/>
      <c r="Q117" s="23"/>
      <c r="R117" s="85"/>
      <c r="S117" s="355"/>
    </row>
    <row r="118" spans="1:19" s="197" customFormat="1" ht="14.5" hidden="1" customHeight="1">
      <c r="A118" s="211"/>
      <c r="B118" s="211"/>
      <c r="C118" s="409" t="s">
        <v>28</v>
      </c>
      <c r="D118" s="178" t="s">
        <v>1706</v>
      </c>
      <c r="E118" s="179" t="s">
        <v>1739</v>
      </c>
      <c r="F118" s="180" t="s">
        <v>1740</v>
      </c>
      <c r="G118" s="179"/>
      <c r="H118" s="91"/>
      <c r="I118" s="226"/>
      <c r="J118" s="137"/>
      <c r="K118" s="153"/>
      <c r="L118" s="211" t="s">
        <v>101</v>
      </c>
      <c r="M118" s="153"/>
      <c r="N118" s="211" t="s">
        <v>102</v>
      </c>
      <c r="O118" s="165">
        <f t="shared" si="1"/>
        <v>0</v>
      </c>
      <c r="P118" s="91"/>
      <c r="Q118" s="91"/>
      <c r="R118" s="85"/>
      <c r="S118" s="410"/>
    </row>
    <row r="119" spans="1:19" s="130" customFormat="1" ht="14.5" hidden="1" customHeight="1">
      <c r="A119" s="148"/>
      <c r="B119" s="148"/>
      <c r="C119" s="208" t="s">
        <v>28</v>
      </c>
      <c r="D119" s="232" t="s">
        <v>1706</v>
      </c>
      <c r="E119" s="149" t="s">
        <v>1739</v>
      </c>
      <c r="F119" s="89" t="s">
        <v>1741</v>
      </c>
      <c r="G119" s="149"/>
      <c r="H119" s="23"/>
      <c r="I119" s="154"/>
      <c r="J119" s="155"/>
      <c r="K119" s="134"/>
      <c r="L119" s="148" t="s">
        <v>101</v>
      </c>
      <c r="M119" s="134"/>
      <c r="N119" s="148" t="s">
        <v>102</v>
      </c>
      <c r="O119" s="136">
        <f t="shared" si="1"/>
        <v>0</v>
      </c>
      <c r="P119" s="23"/>
      <c r="Q119" s="23"/>
      <c r="R119" s="85"/>
      <c r="S119" s="355"/>
    </row>
    <row r="120" spans="1:19" s="3" customFormat="1" ht="14.5" hidden="1" customHeight="1">
      <c r="A120" s="24"/>
      <c r="B120" s="24"/>
      <c r="C120" s="360" t="s">
        <v>28</v>
      </c>
      <c r="D120" s="361" t="s">
        <v>1706</v>
      </c>
      <c r="E120" s="362" t="s">
        <v>1739</v>
      </c>
      <c r="F120" s="22" t="s">
        <v>1742</v>
      </c>
      <c r="G120" s="362"/>
      <c r="H120" s="23"/>
      <c r="I120" s="98"/>
      <c r="J120" s="137"/>
      <c r="K120" s="134"/>
      <c r="L120" s="24" t="s">
        <v>101</v>
      </c>
      <c r="M120" s="134"/>
      <c r="N120" s="24" t="s">
        <v>102</v>
      </c>
      <c r="O120" s="136">
        <f t="shared" si="1"/>
        <v>0</v>
      </c>
      <c r="P120" s="91"/>
      <c r="Q120" s="91"/>
      <c r="R120" s="85"/>
      <c r="S120" s="355"/>
    </row>
    <row r="121" spans="1:19" s="7" customFormat="1" ht="14.5" hidden="1" customHeight="1">
      <c r="A121" s="18"/>
      <c r="B121" s="18"/>
      <c r="C121" s="19" t="s">
        <v>28</v>
      </c>
      <c r="D121" s="20" t="s">
        <v>1706</v>
      </c>
      <c r="E121" s="21" t="s">
        <v>1739</v>
      </c>
      <c r="F121" s="22" t="s">
        <v>1743</v>
      </c>
      <c r="G121" s="21"/>
      <c r="H121" s="23"/>
      <c r="I121" s="43"/>
      <c r="J121" s="134"/>
      <c r="K121" s="134"/>
      <c r="L121" s="32" t="s">
        <v>101</v>
      </c>
      <c r="M121" s="134"/>
      <c r="N121" s="135" t="s">
        <v>102</v>
      </c>
      <c r="O121" s="136">
        <f t="shared" si="1"/>
        <v>0</v>
      </c>
      <c r="P121" s="23"/>
      <c r="Q121" s="32"/>
      <c r="R121" s="85"/>
      <c r="S121" s="355"/>
    </row>
    <row r="122" spans="1:19" s="7" customFormat="1" ht="14.5" hidden="1" customHeight="1">
      <c r="A122" s="18"/>
      <c r="B122" s="18"/>
      <c r="C122" s="19" t="s">
        <v>28</v>
      </c>
      <c r="D122" s="20" t="s">
        <v>1706</v>
      </c>
      <c r="E122" s="21" t="s">
        <v>1739</v>
      </c>
      <c r="F122" s="22" t="s">
        <v>1744</v>
      </c>
      <c r="G122" s="21"/>
      <c r="H122" s="23"/>
      <c r="I122" s="43"/>
      <c r="J122" s="134"/>
      <c r="K122" s="134"/>
      <c r="L122" s="32" t="s">
        <v>101</v>
      </c>
      <c r="M122" s="134"/>
      <c r="N122" s="135" t="s">
        <v>102</v>
      </c>
      <c r="O122" s="136">
        <f t="shared" si="1"/>
        <v>0</v>
      </c>
      <c r="P122" s="23"/>
      <c r="Q122" s="32"/>
      <c r="R122" s="85"/>
      <c r="S122" s="355"/>
    </row>
    <row r="123" spans="1:19" s="7" customFormat="1" ht="14.5" hidden="1" customHeight="1">
      <c r="A123" s="18"/>
      <c r="B123" s="18"/>
      <c r="C123" s="19" t="s">
        <v>28</v>
      </c>
      <c r="D123" s="20" t="s">
        <v>1706</v>
      </c>
      <c r="E123" s="21" t="s">
        <v>1739</v>
      </c>
      <c r="F123" s="22" t="s">
        <v>1745</v>
      </c>
      <c r="G123" s="21"/>
      <c r="H123" s="23"/>
      <c r="I123" s="43"/>
      <c r="J123" s="134"/>
      <c r="K123" s="134"/>
      <c r="L123" s="32" t="s">
        <v>101</v>
      </c>
      <c r="M123" s="134"/>
      <c r="N123" s="135" t="s">
        <v>102</v>
      </c>
      <c r="O123" s="136">
        <f t="shared" si="1"/>
        <v>0</v>
      </c>
      <c r="P123" s="23"/>
      <c r="Q123" s="32"/>
      <c r="R123" s="85"/>
      <c r="S123" s="355"/>
    </row>
    <row r="124" spans="1:19" s="7" customFormat="1" ht="14.5" hidden="1" customHeight="1">
      <c r="A124" s="18"/>
      <c r="B124" s="18"/>
      <c r="C124" s="19" t="s">
        <v>28</v>
      </c>
      <c r="D124" s="20" t="s">
        <v>1706</v>
      </c>
      <c r="E124" s="21" t="s">
        <v>1739</v>
      </c>
      <c r="F124" s="22" t="s">
        <v>1746</v>
      </c>
      <c r="G124" s="21"/>
      <c r="H124" s="23"/>
      <c r="I124" s="43"/>
      <c r="J124" s="145"/>
      <c r="K124" s="146"/>
      <c r="L124" s="32" t="s">
        <v>101</v>
      </c>
      <c r="M124" s="146"/>
      <c r="N124" s="135" t="s">
        <v>1747</v>
      </c>
      <c r="O124" s="136">
        <f t="shared" si="1"/>
        <v>0</v>
      </c>
      <c r="P124" s="23"/>
      <c r="Q124" s="23"/>
      <c r="R124" s="63" t="str">
        <f>_xlfn.XLOOKUP(C124&amp;D124&amp;E124&amp;F124,[1]报价模版!$X:$X,[1]报价模版!$Y:$Y,"",0)</f>
        <v/>
      </c>
    </row>
    <row r="125" spans="1:19" s="7" customFormat="1" ht="14.5" hidden="1" customHeight="1">
      <c r="A125" s="18"/>
      <c r="B125" s="18"/>
      <c r="C125" s="19" t="s">
        <v>28</v>
      </c>
      <c r="D125" s="20" t="s">
        <v>1748</v>
      </c>
      <c r="E125" s="21" t="s">
        <v>1749</v>
      </c>
      <c r="F125" s="22" t="s">
        <v>1750</v>
      </c>
      <c r="G125" s="362" t="s">
        <v>1751</v>
      </c>
      <c r="H125" s="23"/>
      <c r="I125" s="43"/>
      <c r="J125" s="134"/>
      <c r="K125" s="134"/>
      <c r="L125" s="32" t="s">
        <v>1752</v>
      </c>
      <c r="M125" s="134"/>
      <c r="N125" s="135" t="s">
        <v>476</v>
      </c>
      <c r="O125" s="136">
        <f t="shared" ref="O125" si="2">IF(M125=0,K125*J125,M125*K125*J125)</f>
        <v>0</v>
      </c>
      <c r="P125" s="32"/>
      <c r="Q125" s="32"/>
      <c r="R125" s="85"/>
      <c r="S125" s="355"/>
    </row>
    <row r="126" spans="1:19" ht="14.5" customHeight="1">
      <c r="A126" s="391"/>
      <c r="B126" s="391"/>
      <c r="C126" s="392" t="s">
        <v>28</v>
      </c>
      <c r="D126" s="393" t="s">
        <v>1748</v>
      </c>
      <c r="E126" s="70" t="s">
        <v>1749</v>
      </c>
      <c r="F126" s="390" t="s">
        <v>1924</v>
      </c>
      <c r="G126" s="103" t="s">
        <v>1959</v>
      </c>
      <c r="H126" s="381"/>
      <c r="I126" s="43"/>
      <c r="J126" s="383">
        <v>400</v>
      </c>
      <c r="K126" s="420">
        <v>1</v>
      </c>
      <c r="L126" s="421" t="s">
        <v>1752</v>
      </c>
      <c r="M126" s="420">
        <v>1</v>
      </c>
      <c r="N126" s="396" t="s">
        <v>476</v>
      </c>
      <c r="O126" s="384">
        <f t="shared" si="1"/>
        <v>400</v>
      </c>
      <c r="P126" s="395" t="s">
        <v>1973</v>
      </c>
      <c r="Q126" s="395" t="s">
        <v>1974</v>
      </c>
      <c r="R126" s="385"/>
    </row>
    <row r="127" spans="1:19" ht="14.5" customHeight="1">
      <c r="A127" s="391"/>
      <c r="B127" s="391"/>
      <c r="C127" s="392" t="s">
        <v>28</v>
      </c>
      <c r="D127" s="393" t="s">
        <v>1748</v>
      </c>
      <c r="E127" s="70" t="s">
        <v>1749</v>
      </c>
      <c r="F127" s="390" t="s">
        <v>1924</v>
      </c>
      <c r="G127" s="103" t="s">
        <v>1926</v>
      </c>
      <c r="H127" s="381"/>
      <c r="I127" s="43"/>
      <c r="J127" s="383">
        <v>6</v>
      </c>
      <c r="K127" s="420">
        <v>1</v>
      </c>
      <c r="L127" s="421" t="s">
        <v>1967</v>
      </c>
      <c r="M127" s="420">
        <v>1</v>
      </c>
      <c r="N127" s="396" t="s">
        <v>476</v>
      </c>
      <c r="O127" s="384">
        <f t="shared" si="1"/>
        <v>6</v>
      </c>
      <c r="P127" s="395" t="s">
        <v>1973</v>
      </c>
      <c r="Q127" s="395" t="s">
        <v>1974</v>
      </c>
      <c r="R127" s="385"/>
    </row>
    <row r="128" spans="1:19" ht="14.5" customHeight="1">
      <c r="A128" s="391"/>
      <c r="B128" s="391"/>
      <c r="C128" s="392" t="s">
        <v>28</v>
      </c>
      <c r="D128" s="393" t="s">
        <v>1748</v>
      </c>
      <c r="E128" s="70" t="s">
        <v>1749</v>
      </c>
      <c r="F128" s="22" t="s">
        <v>1989</v>
      </c>
      <c r="G128" s="103" t="s">
        <v>1959</v>
      </c>
      <c r="H128" s="381"/>
      <c r="I128" s="43"/>
      <c r="J128" s="439">
        <v>500</v>
      </c>
      <c r="K128" s="420">
        <v>1</v>
      </c>
      <c r="L128" s="421" t="s">
        <v>1752</v>
      </c>
      <c r="M128" s="420">
        <v>1</v>
      </c>
      <c r="N128" s="396" t="s">
        <v>476</v>
      </c>
      <c r="O128" s="384">
        <f t="shared" si="1"/>
        <v>500</v>
      </c>
      <c r="P128" s="395" t="s">
        <v>1973</v>
      </c>
      <c r="Q128" s="395" t="s">
        <v>1974</v>
      </c>
      <c r="R128" s="385"/>
    </row>
    <row r="129" spans="1:19" ht="14.5" customHeight="1">
      <c r="A129" s="391"/>
      <c r="B129" s="391"/>
      <c r="C129" s="392" t="s">
        <v>28</v>
      </c>
      <c r="D129" s="393" t="s">
        <v>1748</v>
      </c>
      <c r="E129" s="70" t="s">
        <v>1749</v>
      </c>
      <c r="F129" s="22" t="s">
        <v>1989</v>
      </c>
      <c r="G129" s="103" t="s">
        <v>1926</v>
      </c>
      <c r="H129" s="381"/>
      <c r="I129" s="43"/>
      <c r="J129" s="383">
        <v>7.5</v>
      </c>
      <c r="K129" s="420">
        <v>1</v>
      </c>
      <c r="L129" s="421" t="s">
        <v>1967</v>
      </c>
      <c r="M129" s="420">
        <v>1</v>
      </c>
      <c r="N129" s="396" t="s">
        <v>476</v>
      </c>
      <c r="O129" s="384">
        <f t="shared" si="1"/>
        <v>7.5</v>
      </c>
      <c r="P129" s="395" t="s">
        <v>1973</v>
      </c>
      <c r="Q129" s="395" t="s">
        <v>1974</v>
      </c>
      <c r="R129" s="385"/>
    </row>
    <row r="130" spans="1:19" ht="14.5" customHeight="1">
      <c r="A130" s="391"/>
      <c r="B130" s="391"/>
      <c r="C130" s="392" t="s">
        <v>28</v>
      </c>
      <c r="D130" s="393" t="s">
        <v>1748</v>
      </c>
      <c r="E130" s="70" t="s">
        <v>1749</v>
      </c>
      <c r="F130" s="22" t="s">
        <v>1991</v>
      </c>
      <c r="G130" s="103" t="s">
        <v>1959</v>
      </c>
      <c r="H130" s="381"/>
      <c r="I130" s="43"/>
      <c r="J130" s="434">
        <v>919</v>
      </c>
      <c r="K130" s="420">
        <v>1</v>
      </c>
      <c r="L130" s="421" t="s">
        <v>1752</v>
      </c>
      <c r="M130" s="420">
        <v>1</v>
      </c>
      <c r="N130" s="396" t="s">
        <v>476</v>
      </c>
      <c r="O130" s="384">
        <f t="shared" si="1"/>
        <v>919</v>
      </c>
      <c r="P130" s="395" t="s">
        <v>1973</v>
      </c>
      <c r="Q130" s="395" t="s">
        <v>1974</v>
      </c>
      <c r="R130" s="385"/>
    </row>
    <row r="131" spans="1:19" ht="14.5" customHeight="1">
      <c r="A131" s="391"/>
      <c r="B131" s="391"/>
      <c r="C131" s="392" t="s">
        <v>28</v>
      </c>
      <c r="D131" s="393" t="s">
        <v>1748</v>
      </c>
      <c r="E131" s="70" t="s">
        <v>1749</v>
      </c>
      <c r="F131" s="22" t="s">
        <v>1991</v>
      </c>
      <c r="G131" s="103" t="s">
        <v>1926</v>
      </c>
      <c r="H131" s="381"/>
      <c r="I131" s="43"/>
      <c r="J131" s="383">
        <v>10</v>
      </c>
      <c r="K131" s="420">
        <v>1</v>
      </c>
      <c r="L131" s="421" t="s">
        <v>1967</v>
      </c>
      <c r="M131" s="420">
        <v>1</v>
      </c>
      <c r="N131" s="396" t="s">
        <v>476</v>
      </c>
      <c r="O131" s="384">
        <f t="shared" si="1"/>
        <v>10</v>
      </c>
      <c r="P131" s="395" t="s">
        <v>1973</v>
      </c>
      <c r="Q131" s="395" t="s">
        <v>1974</v>
      </c>
      <c r="R131" s="385"/>
    </row>
    <row r="132" spans="1:19" ht="14.5" customHeight="1">
      <c r="A132" s="391"/>
      <c r="B132" s="391"/>
      <c r="C132" s="392" t="s">
        <v>28</v>
      </c>
      <c r="D132" s="393" t="s">
        <v>1748</v>
      </c>
      <c r="E132" s="70" t="s">
        <v>1749</v>
      </c>
      <c r="F132" s="22" t="s">
        <v>1992</v>
      </c>
      <c r="G132" s="103" t="s">
        <v>1959</v>
      </c>
      <c r="H132" s="381"/>
      <c r="I132" s="43"/>
      <c r="J132" s="383">
        <v>800</v>
      </c>
      <c r="K132" s="420">
        <v>1</v>
      </c>
      <c r="L132" s="421" t="s">
        <v>1752</v>
      </c>
      <c r="M132" s="420">
        <v>1</v>
      </c>
      <c r="N132" s="396" t="s">
        <v>476</v>
      </c>
      <c r="O132" s="384">
        <f t="shared" si="1"/>
        <v>800</v>
      </c>
      <c r="P132" s="395" t="s">
        <v>1973</v>
      </c>
      <c r="Q132" s="395" t="s">
        <v>1974</v>
      </c>
      <c r="R132" s="385"/>
    </row>
    <row r="133" spans="1:19" ht="14.5" customHeight="1">
      <c r="A133" s="391"/>
      <c r="B133" s="391"/>
      <c r="C133" s="392" t="s">
        <v>28</v>
      </c>
      <c r="D133" s="393" t="s">
        <v>1748</v>
      </c>
      <c r="E133" s="70" t="s">
        <v>1749</v>
      </c>
      <c r="F133" s="22" t="s">
        <v>1992</v>
      </c>
      <c r="G133" s="103" t="s">
        <v>1926</v>
      </c>
      <c r="H133" s="381"/>
      <c r="I133" s="43"/>
      <c r="J133" s="383">
        <v>20</v>
      </c>
      <c r="K133" s="420">
        <v>1</v>
      </c>
      <c r="L133" s="421" t="s">
        <v>1967</v>
      </c>
      <c r="M133" s="420">
        <v>1</v>
      </c>
      <c r="N133" s="396" t="s">
        <v>476</v>
      </c>
      <c r="O133" s="384">
        <f t="shared" si="1"/>
        <v>20</v>
      </c>
      <c r="P133" s="395" t="s">
        <v>1973</v>
      </c>
      <c r="Q133" s="395" t="s">
        <v>1974</v>
      </c>
      <c r="R133" s="385"/>
    </row>
    <row r="134" spans="1:19" ht="14.5" customHeight="1">
      <c r="A134" s="387"/>
      <c r="B134" s="387"/>
      <c r="C134" s="388" t="s">
        <v>28</v>
      </c>
      <c r="D134" s="389" t="s">
        <v>1748</v>
      </c>
      <c r="E134" s="103" t="s">
        <v>1749</v>
      </c>
      <c r="F134" s="89" t="s">
        <v>1993</v>
      </c>
      <c r="G134" s="103" t="s">
        <v>1959</v>
      </c>
      <c r="H134" s="381"/>
      <c r="I134" s="161"/>
      <c r="J134" s="382">
        <v>1200</v>
      </c>
      <c r="K134" s="420">
        <v>1</v>
      </c>
      <c r="L134" s="421" t="s">
        <v>1752</v>
      </c>
      <c r="M134" s="420">
        <v>1</v>
      </c>
      <c r="N134" s="387" t="s">
        <v>476</v>
      </c>
      <c r="O134" s="384">
        <f t="shared" si="1"/>
        <v>1200</v>
      </c>
      <c r="P134" s="395" t="s">
        <v>1973</v>
      </c>
      <c r="Q134" s="395" t="s">
        <v>1974</v>
      </c>
      <c r="R134" s="385"/>
    </row>
    <row r="135" spans="1:19" ht="14.5" customHeight="1">
      <c r="A135" s="387"/>
      <c r="B135" s="387"/>
      <c r="C135" s="388" t="s">
        <v>28</v>
      </c>
      <c r="D135" s="389" t="s">
        <v>1748</v>
      </c>
      <c r="E135" s="103" t="s">
        <v>1749</v>
      </c>
      <c r="F135" s="89" t="s">
        <v>1993</v>
      </c>
      <c r="G135" s="103" t="s">
        <v>1926</v>
      </c>
      <c r="H135" s="381"/>
      <c r="I135" s="161"/>
      <c r="J135" s="382">
        <v>12</v>
      </c>
      <c r="K135" s="420">
        <v>1</v>
      </c>
      <c r="L135" s="421" t="s">
        <v>1967</v>
      </c>
      <c r="M135" s="420">
        <v>1</v>
      </c>
      <c r="N135" s="387" t="s">
        <v>476</v>
      </c>
      <c r="O135" s="384">
        <f t="shared" si="1"/>
        <v>12</v>
      </c>
      <c r="P135" s="395" t="s">
        <v>1973</v>
      </c>
      <c r="Q135" s="395" t="s">
        <v>1974</v>
      </c>
      <c r="R135" s="385"/>
    </row>
    <row r="136" spans="1:19" s="7" customFormat="1" ht="14.5" hidden="1" customHeight="1">
      <c r="A136" s="18"/>
      <c r="B136" s="18"/>
      <c r="C136" s="19" t="s">
        <v>28</v>
      </c>
      <c r="D136" s="20" t="s">
        <v>1748</v>
      </c>
      <c r="E136" s="21" t="s">
        <v>1749</v>
      </c>
      <c r="F136" s="22" t="s">
        <v>1753</v>
      </c>
      <c r="G136" s="362" t="s">
        <v>1751</v>
      </c>
      <c r="H136" s="23"/>
      <c r="I136" s="43"/>
      <c r="J136" s="134"/>
      <c r="K136" s="134"/>
      <c r="L136" s="32" t="s">
        <v>1752</v>
      </c>
      <c r="M136" s="134"/>
      <c r="N136" s="135" t="s">
        <v>476</v>
      </c>
      <c r="O136" s="136">
        <f t="shared" si="1"/>
        <v>0</v>
      </c>
      <c r="P136" s="32"/>
      <c r="Q136" s="32"/>
      <c r="R136" s="85"/>
      <c r="S136" s="355"/>
    </row>
    <row r="137" spans="1:19" s="7" customFormat="1" ht="14.5" hidden="1" customHeight="1">
      <c r="A137" s="18"/>
      <c r="B137" s="18"/>
      <c r="C137" s="19" t="s">
        <v>28</v>
      </c>
      <c r="D137" s="20" t="s">
        <v>1748</v>
      </c>
      <c r="E137" s="21" t="s">
        <v>1749</v>
      </c>
      <c r="F137" s="22" t="s">
        <v>1754</v>
      </c>
      <c r="G137" s="362" t="s">
        <v>1751</v>
      </c>
      <c r="H137" s="23"/>
      <c r="I137" s="144"/>
      <c r="J137" s="134"/>
      <c r="K137" s="134"/>
      <c r="L137" s="32" t="s">
        <v>1752</v>
      </c>
      <c r="M137" s="134"/>
      <c r="N137" s="32" t="s">
        <v>476</v>
      </c>
      <c r="O137" s="136">
        <f t="shared" si="1"/>
        <v>0</v>
      </c>
      <c r="P137" s="32"/>
      <c r="Q137" s="32"/>
      <c r="R137" s="85"/>
      <c r="S137" s="355"/>
    </row>
    <row r="138" spans="1:19" s="131" customFormat="1" ht="14.5" hidden="1" customHeight="1">
      <c r="A138" s="160"/>
      <c r="B138" s="160"/>
      <c r="C138" s="360" t="s">
        <v>28</v>
      </c>
      <c r="D138" s="361" t="s">
        <v>1748</v>
      </c>
      <c r="E138" s="362" t="s">
        <v>1749</v>
      </c>
      <c r="F138" s="22" t="s">
        <v>1755</v>
      </c>
      <c r="G138" s="362" t="s">
        <v>1751</v>
      </c>
      <c r="H138" s="23"/>
      <c r="I138" s="161"/>
      <c r="J138" s="155"/>
      <c r="K138" s="134"/>
      <c r="L138" s="160" t="s">
        <v>102</v>
      </c>
      <c r="M138" s="134"/>
      <c r="N138" s="160" t="s">
        <v>476</v>
      </c>
      <c r="O138" s="136">
        <f t="shared" si="1"/>
        <v>0</v>
      </c>
      <c r="P138" s="32"/>
      <c r="Q138" s="32"/>
      <c r="R138" s="85"/>
      <c r="S138" s="355"/>
    </row>
    <row r="139" spans="1:19" ht="14.5" customHeight="1">
      <c r="A139" s="391"/>
      <c r="B139" s="391"/>
      <c r="C139" s="392" t="s">
        <v>28</v>
      </c>
      <c r="D139" s="393" t="s">
        <v>1748</v>
      </c>
      <c r="E139" s="70" t="s">
        <v>1749</v>
      </c>
      <c r="F139" s="390" t="s">
        <v>1925</v>
      </c>
      <c r="G139" s="103" t="s">
        <v>1960</v>
      </c>
      <c r="H139" s="381"/>
      <c r="I139" s="43"/>
      <c r="J139" s="383">
        <v>875</v>
      </c>
      <c r="K139" s="420">
        <v>1</v>
      </c>
      <c r="L139" s="422" t="s">
        <v>102</v>
      </c>
      <c r="M139" s="420">
        <v>1</v>
      </c>
      <c r="N139" s="396" t="s">
        <v>476</v>
      </c>
      <c r="O139" s="384">
        <f t="shared" si="1"/>
        <v>875</v>
      </c>
      <c r="P139" s="395" t="s">
        <v>1973</v>
      </c>
      <c r="Q139" s="395" t="s">
        <v>1974</v>
      </c>
      <c r="R139" s="385"/>
    </row>
    <row r="140" spans="1:19" ht="14.5" customHeight="1">
      <c r="A140" s="391"/>
      <c r="B140" s="391"/>
      <c r="C140" s="392" t="s">
        <v>28</v>
      </c>
      <c r="D140" s="393" t="s">
        <v>1748</v>
      </c>
      <c r="E140" s="70" t="s">
        <v>1749</v>
      </c>
      <c r="F140" s="390" t="s">
        <v>1925</v>
      </c>
      <c r="G140" s="103" t="s">
        <v>1927</v>
      </c>
      <c r="H140" s="381"/>
      <c r="I140" s="43"/>
      <c r="J140" s="383">
        <v>60</v>
      </c>
      <c r="K140" s="420">
        <v>1</v>
      </c>
      <c r="L140" s="422" t="s">
        <v>1968</v>
      </c>
      <c r="M140" s="420">
        <v>1</v>
      </c>
      <c r="N140" s="396" t="s">
        <v>476</v>
      </c>
      <c r="O140" s="384">
        <f t="shared" ref="O140:O146" si="3">IF(M140=0,K140*J140,M140*K140*J140)</f>
        <v>60</v>
      </c>
      <c r="P140" s="395" t="s">
        <v>1973</v>
      </c>
      <c r="Q140" s="395" t="s">
        <v>1974</v>
      </c>
      <c r="R140" s="385"/>
    </row>
    <row r="141" spans="1:19" ht="14.5" customHeight="1">
      <c r="A141" s="387"/>
      <c r="B141" s="387"/>
      <c r="C141" s="388" t="s">
        <v>28</v>
      </c>
      <c r="D141" s="389" t="s">
        <v>1748</v>
      </c>
      <c r="E141" s="103" t="s">
        <v>1749</v>
      </c>
      <c r="F141" s="22" t="s">
        <v>1990</v>
      </c>
      <c r="G141" s="103" t="s">
        <v>1960</v>
      </c>
      <c r="H141" s="381"/>
      <c r="I141" s="161"/>
      <c r="J141" s="440">
        <v>950</v>
      </c>
      <c r="K141" s="420">
        <v>1</v>
      </c>
      <c r="L141" s="422" t="s">
        <v>102</v>
      </c>
      <c r="M141" s="420">
        <v>1</v>
      </c>
      <c r="N141" s="387" t="s">
        <v>476</v>
      </c>
      <c r="O141" s="384">
        <f t="shared" si="3"/>
        <v>950</v>
      </c>
      <c r="P141" s="395" t="s">
        <v>1973</v>
      </c>
      <c r="Q141" s="395" t="s">
        <v>1974</v>
      </c>
      <c r="R141" s="385"/>
    </row>
    <row r="142" spans="1:19" ht="14.5" customHeight="1">
      <c r="A142" s="387"/>
      <c r="B142" s="387"/>
      <c r="C142" s="388" t="s">
        <v>28</v>
      </c>
      <c r="D142" s="389" t="s">
        <v>1748</v>
      </c>
      <c r="E142" s="103" t="s">
        <v>1749</v>
      </c>
      <c r="F142" s="22" t="s">
        <v>1990</v>
      </c>
      <c r="G142" s="103" t="s">
        <v>1927</v>
      </c>
      <c r="H142" s="381"/>
      <c r="I142" s="161"/>
      <c r="J142" s="382">
        <v>65</v>
      </c>
      <c r="K142" s="420">
        <v>1</v>
      </c>
      <c r="L142" s="422" t="s">
        <v>1968</v>
      </c>
      <c r="M142" s="420">
        <v>1</v>
      </c>
      <c r="N142" s="387" t="s">
        <v>476</v>
      </c>
      <c r="O142" s="384">
        <f t="shared" si="3"/>
        <v>65</v>
      </c>
      <c r="P142" s="395" t="s">
        <v>1973</v>
      </c>
      <c r="Q142" s="395" t="s">
        <v>1974</v>
      </c>
      <c r="R142" s="385"/>
    </row>
    <row r="143" spans="1:19" ht="14.5" customHeight="1">
      <c r="A143" s="391"/>
      <c r="B143" s="391"/>
      <c r="C143" s="392" t="s">
        <v>28</v>
      </c>
      <c r="D143" s="393" t="s">
        <v>1748</v>
      </c>
      <c r="E143" s="70" t="s">
        <v>1749</v>
      </c>
      <c r="F143" s="22" t="s">
        <v>1994</v>
      </c>
      <c r="G143" s="103" t="s">
        <v>1960</v>
      </c>
      <c r="H143" s="381"/>
      <c r="I143" s="43"/>
      <c r="J143" s="435">
        <v>1692</v>
      </c>
      <c r="K143" s="420">
        <v>1</v>
      </c>
      <c r="L143" s="422" t="s">
        <v>102</v>
      </c>
      <c r="M143" s="420">
        <v>1</v>
      </c>
      <c r="N143" s="387" t="s">
        <v>476</v>
      </c>
      <c r="O143" s="384">
        <f t="shared" si="3"/>
        <v>1692</v>
      </c>
      <c r="P143" s="395" t="s">
        <v>1973</v>
      </c>
      <c r="Q143" s="395" t="s">
        <v>1974</v>
      </c>
      <c r="R143" s="385"/>
    </row>
    <row r="144" spans="1:19" ht="14.5" customHeight="1">
      <c r="A144" s="391"/>
      <c r="B144" s="391"/>
      <c r="C144" s="392" t="s">
        <v>28</v>
      </c>
      <c r="D144" s="393" t="s">
        <v>1748</v>
      </c>
      <c r="E144" s="70" t="s">
        <v>1749</v>
      </c>
      <c r="F144" s="22" t="s">
        <v>1994</v>
      </c>
      <c r="G144" s="103" t="s">
        <v>1927</v>
      </c>
      <c r="H144" s="381"/>
      <c r="I144" s="43"/>
      <c r="J144" s="383">
        <v>120</v>
      </c>
      <c r="K144" s="420">
        <v>1</v>
      </c>
      <c r="L144" s="422" t="s">
        <v>1968</v>
      </c>
      <c r="M144" s="420">
        <v>1</v>
      </c>
      <c r="N144" s="387" t="s">
        <v>476</v>
      </c>
      <c r="O144" s="384">
        <f t="shared" si="3"/>
        <v>120</v>
      </c>
      <c r="P144" s="395" t="s">
        <v>1973</v>
      </c>
      <c r="Q144" s="395" t="s">
        <v>1974</v>
      </c>
      <c r="R144" s="385"/>
    </row>
    <row r="145" spans="1:19" ht="14.5" customHeight="1">
      <c r="A145" s="387"/>
      <c r="B145" s="387"/>
      <c r="C145" s="388" t="s">
        <v>28</v>
      </c>
      <c r="D145" s="389" t="s">
        <v>1748</v>
      </c>
      <c r="E145" s="103" t="s">
        <v>1749</v>
      </c>
      <c r="F145" s="22" t="s">
        <v>1995</v>
      </c>
      <c r="G145" s="103" t="s">
        <v>1960</v>
      </c>
      <c r="H145" s="381"/>
      <c r="I145" s="161"/>
      <c r="J145" s="436">
        <v>1500</v>
      </c>
      <c r="K145" s="420">
        <v>1</v>
      </c>
      <c r="L145" s="422" t="s">
        <v>102</v>
      </c>
      <c r="M145" s="420">
        <v>1</v>
      </c>
      <c r="N145" s="387" t="s">
        <v>476</v>
      </c>
      <c r="O145" s="384">
        <f t="shared" si="3"/>
        <v>1500</v>
      </c>
      <c r="P145" s="395" t="s">
        <v>1973</v>
      </c>
      <c r="Q145" s="395" t="s">
        <v>1974</v>
      </c>
      <c r="R145" s="385">
        <v>1800</v>
      </c>
    </row>
    <row r="146" spans="1:19" ht="14.5" customHeight="1">
      <c r="A146" s="387"/>
      <c r="B146" s="387"/>
      <c r="C146" s="388" t="s">
        <v>28</v>
      </c>
      <c r="D146" s="389" t="s">
        <v>1748</v>
      </c>
      <c r="E146" s="103" t="s">
        <v>1749</v>
      </c>
      <c r="F146" s="22" t="s">
        <v>1995</v>
      </c>
      <c r="G146" s="103" t="s">
        <v>1927</v>
      </c>
      <c r="H146" s="381"/>
      <c r="I146" s="161"/>
      <c r="J146" s="382">
        <v>100</v>
      </c>
      <c r="K146" s="420">
        <v>1</v>
      </c>
      <c r="L146" s="422" t="s">
        <v>1968</v>
      </c>
      <c r="M146" s="420">
        <v>1</v>
      </c>
      <c r="N146" s="387" t="s">
        <v>476</v>
      </c>
      <c r="O146" s="384">
        <f t="shared" si="3"/>
        <v>100</v>
      </c>
      <c r="P146" s="395" t="s">
        <v>1973</v>
      </c>
      <c r="Q146" s="395" t="s">
        <v>1974</v>
      </c>
      <c r="R146" s="385"/>
    </row>
    <row r="147" spans="1:19" s="131" customFormat="1" ht="14.5" hidden="1" customHeight="1">
      <c r="A147" s="160"/>
      <c r="B147" s="160"/>
      <c r="C147" s="360" t="s">
        <v>28</v>
      </c>
      <c r="D147" s="361" t="s">
        <v>1748</v>
      </c>
      <c r="E147" s="362" t="s">
        <v>1749</v>
      </c>
      <c r="F147" s="22" t="s">
        <v>1756</v>
      </c>
      <c r="G147" s="362" t="s">
        <v>1751</v>
      </c>
      <c r="H147" s="23"/>
      <c r="I147" s="161"/>
      <c r="J147" s="155"/>
      <c r="K147" s="134"/>
      <c r="L147" s="160" t="s">
        <v>102</v>
      </c>
      <c r="M147" s="134"/>
      <c r="N147" s="160" t="s">
        <v>476</v>
      </c>
      <c r="O147" s="136">
        <f t="shared" ref="O147:O187" si="4">IF(M147=0,K147*J147,M147*K147*J147)</f>
        <v>0</v>
      </c>
      <c r="P147" s="32"/>
      <c r="Q147" s="32"/>
      <c r="R147" s="85"/>
      <c r="S147" s="355"/>
    </row>
    <row r="148" spans="1:19" ht="14.5" customHeight="1">
      <c r="A148" s="387"/>
      <c r="B148" s="387"/>
      <c r="C148" s="388" t="s">
        <v>28</v>
      </c>
      <c r="D148" s="389" t="s">
        <v>1748</v>
      </c>
      <c r="E148" s="103" t="s">
        <v>1749</v>
      </c>
      <c r="F148" s="89" t="s">
        <v>1993</v>
      </c>
      <c r="G148" s="103" t="s">
        <v>1960</v>
      </c>
      <c r="H148" s="381"/>
      <c r="I148" s="161"/>
      <c r="J148" s="382">
        <v>1950</v>
      </c>
      <c r="K148" s="420">
        <v>1</v>
      </c>
      <c r="L148" s="422" t="s">
        <v>102</v>
      </c>
      <c r="M148" s="420">
        <v>1</v>
      </c>
      <c r="N148" s="387" t="s">
        <v>476</v>
      </c>
      <c r="O148" s="384">
        <f t="shared" si="4"/>
        <v>1950</v>
      </c>
      <c r="P148" s="395" t="s">
        <v>1973</v>
      </c>
      <c r="Q148" s="395" t="s">
        <v>1974</v>
      </c>
      <c r="R148" s="385"/>
    </row>
    <row r="149" spans="1:19" ht="14.5" customHeight="1">
      <c r="A149" s="387"/>
      <c r="B149" s="387"/>
      <c r="C149" s="388" t="s">
        <v>28</v>
      </c>
      <c r="D149" s="389" t="s">
        <v>1748</v>
      </c>
      <c r="E149" s="103" t="s">
        <v>1749</v>
      </c>
      <c r="F149" s="89" t="s">
        <v>1993</v>
      </c>
      <c r="G149" s="103" t="s">
        <v>1927</v>
      </c>
      <c r="H149" s="381"/>
      <c r="I149" s="161"/>
      <c r="J149" s="382">
        <v>150</v>
      </c>
      <c r="K149" s="420">
        <v>1</v>
      </c>
      <c r="L149" s="422" t="s">
        <v>1968</v>
      </c>
      <c r="M149" s="420">
        <v>1</v>
      </c>
      <c r="N149" s="387" t="s">
        <v>476</v>
      </c>
      <c r="O149" s="384">
        <f t="shared" si="4"/>
        <v>150</v>
      </c>
      <c r="P149" s="395" t="s">
        <v>1973</v>
      </c>
      <c r="Q149" s="395" t="s">
        <v>1974</v>
      </c>
      <c r="R149" s="385"/>
    </row>
    <row r="150" spans="1:19" s="131" customFormat="1" ht="14.5" hidden="1" customHeight="1">
      <c r="A150" s="160"/>
      <c r="B150" s="160"/>
      <c r="C150" s="360" t="s">
        <v>28</v>
      </c>
      <c r="D150" s="361" t="s">
        <v>1748</v>
      </c>
      <c r="E150" s="362" t="s">
        <v>1749</v>
      </c>
      <c r="F150" s="22" t="s">
        <v>1757</v>
      </c>
      <c r="G150" s="362" t="s">
        <v>1751</v>
      </c>
      <c r="H150" s="23"/>
      <c r="I150" s="161"/>
      <c r="J150" s="155"/>
      <c r="K150" s="134"/>
      <c r="L150" s="160" t="s">
        <v>102</v>
      </c>
      <c r="M150" s="134"/>
      <c r="N150" s="160" t="s">
        <v>476</v>
      </c>
      <c r="O150" s="136">
        <f t="shared" si="4"/>
        <v>0</v>
      </c>
      <c r="P150" s="32"/>
      <c r="Q150" s="32"/>
      <c r="R150" s="85"/>
      <c r="S150" s="355"/>
    </row>
    <row r="151" spans="1:19" s="131" customFormat="1" ht="14.5" hidden="1" customHeight="1">
      <c r="A151" s="160"/>
      <c r="B151" s="160"/>
      <c r="C151" s="360" t="s">
        <v>28</v>
      </c>
      <c r="D151" s="361" t="s">
        <v>1748</v>
      </c>
      <c r="E151" s="362" t="s">
        <v>1749</v>
      </c>
      <c r="F151" s="22" t="s">
        <v>1758</v>
      </c>
      <c r="G151" s="362" t="s">
        <v>1751</v>
      </c>
      <c r="H151" s="23"/>
      <c r="I151" s="161"/>
      <c r="J151" s="155"/>
      <c r="K151" s="134"/>
      <c r="L151" s="160" t="s">
        <v>102</v>
      </c>
      <c r="M151" s="134"/>
      <c r="N151" s="160" t="s">
        <v>476</v>
      </c>
      <c r="O151" s="136">
        <f t="shared" si="4"/>
        <v>0</v>
      </c>
      <c r="P151" s="32"/>
      <c r="Q151" s="32"/>
      <c r="R151" s="85"/>
      <c r="S151" s="355"/>
    </row>
    <row r="152" spans="1:19" s="7" customFormat="1" ht="14.5" hidden="1" customHeight="1">
      <c r="A152" s="18"/>
      <c r="B152" s="18"/>
      <c r="C152" s="19" t="s">
        <v>28</v>
      </c>
      <c r="D152" s="20" t="s">
        <v>1748</v>
      </c>
      <c r="E152" s="21" t="s">
        <v>1749</v>
      </c>
      <c r="F152" s="22" t="s">
        <v>1759</v>
      </c>
      <c r="G152" s="362" t="s">
        <v>1751</v>
      </c>
      <c r="H152" s="23"/>
      <c r="I152" s="43"/>
      <c r="J152" s="134"/>
      <c r="K152" s="134"/>
      <c r="L152" s="32" t="s">
        <v>102</v>
      </c>
      <c r="M152" s="134"/>
      <c r="N152" s="32" t="s">
        <v>476</v>
      </c>
      <c r="O152" s="136">
        <f t="shared" si="4"/>
        <v>0</v>
      </c>
      <c r="P152" s="32"/>
      <c r="Q152" s="32"/>
      <c r="R152" s="85"/>
      <c r="S152" s="355"/>
    </row>
    <row r="153" spans="1:19" s="66" customFormat="1" ht="17" hidden="1">
      <c r="A153" s="104"/>
      <c r="B153" s="104"/>
      <c r="C153" s="360" t="s">
        <v>28</v>
      </c>
      <c r="D153" s="361" t="s">
        <v>1748</v>
      </c>
      <c r="E153" s="362" t="s">
        <v>1760</v>
      </c>
      <c r="F153" s="22" t="s">
        <v>479</v>
      </c>
      <c r="G153" s="21"/>
      <c r="H153" s="71"/>
      <c r="I153" s="90"/>
      <c r="J153" s="162"/>
      <c r="K153" s="163"/>
      <c r="L153" s="104" t="s">
        <v>102</v>
      </c>
      <c r="M153" s="164"/>
      <c r="N153" s="104" t="s">
        <v>476</v>
      </c>
      <c r="O153" s="136">
        <f t="shared" si="4"/>
        <v>0</v>
      </c>
      <c r="P153" s="71"/>
      <c r="Q153" s="71"/>
      <c r="R153" s="63" t="str">
        <f>_xlfn.XLOOKUP(C153&amp;D153&amp;E153&amp;F153,[1]报价模版!$X:$X,[1]报价模版!$Y:$Y,"",0)</f>
        <v/>
      </c>
    </row>
    <row r="154" spans="1:19" s="66" customFormat="1" ht="17" hidden="1">
      <c r="A154" s="104"/>
      <c r="B154" s="104"/>
      <c r="C154" s="360" t="s">
        <v>28</v>
      </c>
      <c r="D154" s="361" t="s">
        <v>1748</v>
      </c>
      <c r="E154" s="362" t="s">
        <v>1760</v>
      </c>
      <c r="F154" s="22" t="s">
        <v>1761</v>
      </c>
      <c r="G154" s="21"/>
      <c r="H154" s="71"/>
      <c r="I154" s="90"/>
      <c r="J154" s="162"/>
      <c r="K154" s="163"/>
      <c r="L154" s="104" t="s">
        <v>102</v>
      </c>
      <c r="M154" s="164"/>
      <c r="N154" s="104" t="s">
        <v>476</v>
      </c>
      <c r="O154" s="136">
        <f t="shared" si="4"/>
        <v>0</v>
      </c>
      <c r="P154" s="71"/>
      <c r="Q154" s="71"/>
      <c r="R154" s="63" t="str">
        <f>_xlfn.XLOOKUP(C154&amp;D154&amp;E154&amp;F154,[1]报价模版!$X:$X,[1]报价模版!$Y:$Y,"",0)</f>
        <v/>
      </c>
    </row>
    <row r="155" spans="1:19" s="66" customFormat="1" ht="17" hidden="1">
      <c r="A155" s="104"/>
      <c r="B155" s="104"/>
      <c r="C155" s="360" t="s">
        <v>28</v>
      </c>
      <c r="D155" s="361" t="s">
        <v>1748</v>
      </c>
      <c r="E155" s="362" t="s">
        <v>1760</v>
      </c>
      <c r="F155" s="22" t="s">
        <v>1762</v>
      </c>
      <c r="G155" s="21"/>
      <c r="H155" s="71"/>
      <c r="I155" s="90"/>
      <c r="J155" s="162"/>
      <c r="K155" s="163"/>
      <c r="L155" s="104" t="s">
        <v>102</v>
      </c>
      <c r="M155" s="164"/>
      <c r="N155" s="104" t="s">
        <v>476</v>
      </c>
      <c r="O155" s="136">
        <f t="shared" si="4"/>
        <v>0</v>
      </c>
      <c r="P155" s="71"/>
      <c r="Q155" s="71"/>
      <c r="R155" s="63" t="str">
        <f>_xlfn.XLOOKUP(C155&amp;D155&amp;E155&amp;F155,[1]报价模版!$X:$X,[1]报价模版!$Y:$Y,"",0)</f>
        <v/>
      </c>
    </row>
    <row r="156" spans="1:19" s="66" customFormat="1" ht="17" hidden="1">
      <c r="A156" s="104"/>
      <c r="B156" s="104"/>
      <c r="C156" s="360" t="s">
        <v>28</v>
      </c>
      <c r="D156" s="361" t="s">
        <v>1748</v>
      </c>
      <c r="E156" s="362" t="s">
        <v>1760</v>
      </c>
      <c r="F156" s="22" t="s">
        <v>1763</v>
      </c>
      <c r="G156" s="21"/>
      <c r="H156" s="71"/>
      <c r="I156" s="90"/>
      <c r="J156" s="162"/>
      <c r="K156" s="163"/>
      <c r="L156" s="104" t="s">
        <v>102</v>
      </c>
      <c r="M156" s="164"/>
      <c r="N156" s="104" t="s">
        <v>476</v>
      </c>
      <c r="O156" s="136">
        <f t="shared" si="4"/>
        <v>0</v>
      </c>
      <c r="P156" s="71"/>
      <c r="Q156" s="71"/>
      <c r="R156" s="63" t="str">
        <f>_xlfn.XLOOKUP(C156&amp;D156&amp;E156&amp;F156,[1]报价模版!$X:$X,[1]报价模版!$Y:$Y,"",0)</f>
        <v/>
      </c>
    </row>
    <row r="157" spans="1:19" s="7" customFormat="1" ht="14.5" hidden="1" customHeight="1">
      <c r="A157" s="18"/>
      <c r="B157" s="18"/>
      <c r="C157" s="19" t="s">
        <v>28</v>
      </c>
      <c r="D157" s="20" t="s">
        <v>1748</v>
      </c>
      <c r="E157" s="21" t="s">
        <v>1764</v>
      </c>
      <c r="F157" s="22" t="s">
        <v>1765</v>
      </c>
      <c r="G157" s="21" t="s">
        <v>1766</v>
      </c>
      <c r="H157" s="23"/>
      <c r="I157" s="43"/>
      <c r="J157" s="134"/>
      <c r="K157" s="134"/>
      <c r="L157" s="32" t="s">
        <v>1752</v>
      </c>
      <c r="M157" s="134"/>
      <c r="N157" s="32" t="s">
        <v>476</v>
      </c>
      <c r="O157" s="136">
        <f t="shared" si="4"/>
        <v>0</v>
      </c>
      <c r="P157" s="32"/>
      <c r="Q157" s="32"/>
      <c r="R157" s="85"/>
      <c r="S157" s="355"/>
    </row>
    <row r="158" spans="1:19" s="7" customFormat="1" ht="14.5" hidden="1" customHeight="1">
      <c r="A158" s="18"/>
      <c r="B158" s="18"/>
      <c r="C158" s="19" t="s">
        <v>28</v>
      </c>
      <c r="D158" s="20" t="s">
        <v>1748</v>
      </c>
      <c r="E158" s="21" t="s">
        <v>1764</v>
      </c>
      <c r="F158" s="22" t="s">
        <v>1767</v>
      </c>
      <c r="G158" s="21"/>
      <c r="H158" s="23"/>
      <c r="I158" s="43"/>
      <c r="J158" s="134"/>
      <c r="K158" s="134"/>
      <c r="L158" s="32" t="s">
        <v>1752</v>
      </c>
      <c r="M158" s="134"/>
      <c r="N158" s="32" t="s">
        <v>476</v>
      </c>
      <c r="O158" s="136">
        <f t="shared" si="4"/>
        <v>0</v>
      </c>
      <c r="P158" s="32"/>
      <c r="Q158" s="32"/>
      <c r="R158" s="85"/>
      <c r="S158" s="355"/>
    </row>
    <row r="159" spans="1:19" s="7" customFormat="1" ht="14.5" hidden="1" customHeight="1">
      <c r="A159" s="18"/>
      <c r="B159" s="18"/>
      <c r="C159" s="19" t="s">
        <v>28</v>
      </c>
      <c r="D159" s="20" t="s">
        <v>1748</v>
      </c>
      <c r="E159" s="21" t="s">
        <v>1764</v>
      </c>
      <c r="F159" s="22" t="s">
        <v>1768</v>
      </c>
      <c r="G159" s="21"/>
      <c r="H159" s="23"/>
      <c r="I159" s="43" t="s">
        <v>1769</v>
      </c>
      <c r="J159" s="134"/>
      <c r="K159" s="134"/>
      <c r="L159" s="32" t="s">
        <v>1752</v>
      </c>
      <c r="M159" s="134"/>
      <c r="N159" s="32" t="s">
        <v>476</v>
      </c>
      <c r="O159" s="136">
        <f t="shared" si="4"/>
        <v>0</v>
      </c>
      <c r="P159" s="32"/>
      <c r="Q159" s="32"/>
      <c r="R159" s="85"/>
      <c r="S159" s="355"/>
    </row>
    <row r="160" spans="1:19" s="65" customFormat="1" ht="14.5" hidden="1" customHeight="1">
      <c r="A160" s="86"/>
      <c r="B160" s="86"/>
      <c r="C160" s="363" t="s">
        <v>28</v>
      </c>
      <c r="D160" s="87" t="s">
        <v>1748</v>
      </c>
      <c r="E160" s="88" t="s">
        <v>1764</v>
      </c>
      <c r="F160" s="89" t="s">
        <v>1770</v>
      </c>
      <c r="G160" s="88"/>
      <c r="H160" s="23"/>
      <c r="I160" s="92" t="s">
        <v>1769</v>
      </c>
      <c r="J160" s="134"/>
      <c r="K160" s="134"/>
      <c r="L160" s="156" t="s">
        <v>1752</v>
      </c>
      <c r="M160" s="134"/>
      <c r="N160" s="156" t="s">
        <v>476</v>
      </c>
      <c r="O160" s="136">
        <f t="shared" si="4"/>
        <v>0</v>
      </c>
      <c r="P160" s="32"/>
      <c r="Q160" s="32"/>
      <c r="R160" s="85"/>
      <c r="S160" s="355"/>
    </row>
    <row r="161" spans="1:19" s="66" customFormat="1" ht="14.5" hidden="1" customHeight="1">
      <c r="A161" s="147"/>
      <c r="B161" s="147"/>
      <c r="C161" s="19" t="s">
        <v>28</v>
      </c>
      <c r="D161" s="20" t="s">
        <v>1748</v>
      </c>
      <c r="E161" s="21" t="s">
        <v>1764</v>
      </c>
      <c r="F161" s="22" t="s">
        <v>1771</v>
      </c>
      <c r="G161" s="21"/>
      <c r="H161" s="23"/>
      <c r="I161" s="144"/>
      <c r="J161" s="153"/>
      <c r="K161" s="134"/>
      <c r="L161" s="104" t="s">
        <v>1752</v>
      </c>
      <c r="M161" s="134"/>
      <c r="N161" s="152" t="s">
        <v>476</v>
      </c>
      <c r="O161" s="136">
        <f t="shared" si="4"/>
        <v>0</v>
      </c>
      <c r="P161" s="32"/>
      <c r="Q161" s="32"/>
      <c r="R161" s="85"/>
      <c r="S161" s="355"/>
    </row>
    <row r="162" spans="1:19" s="66" customFormat="1" ht="14.5" hidden="1" customHeight="1">
      <c r="A162" s="147"/>
      <c r="B162" s="147"/>
      <c r="C162" s="19" t="s">
        <v>28</v>
      </c>
      <c r="D162" s="20" t="s">
        <v>1748</v>
      </c>
      <c r="E162" s="21" t="s">
        <v>1764</v>
      </c>
      <c r="F162" s="22" t="s">
        <v>1772</v>
      </c>
      <c r="G162" s="21"/>
      <c r="H162" s="23"/>
      <c r="I162" s="144"/>
      <c r="J162" s="153"/>
      <c r="K162" s="134"/>
      <c r="L162" s="104" t="s">
        <v>1752</v>
      </c>
      <c r="M162" s="134"/>
      <c r="N162" s="152" t="s">
        <v>476</v>
      </c>
      <c r="O162" s="136">
        <f t="shared" si="4"/>
        <v>0</v>
      </c>
      <c r="P162" s="32"/>
      <c r="Q162" s="32"/>
      <c r="R162" s="85"/>
      <c r="S162" s="355"/>
    </row>
    <row r="163" spans="1:19" s="66" customFormat="1" ht="14.5" hidden="1" customHeight="1">
      <c r="A163" s="147"/>
      <c r="B163" s="147"/>
      <c r="C163" s="19" t="s">
        <v>28</v>
      </c>
      <c r="D163" s="20" t="s">
        <v>1748</v>
      </c>
      <c r="E163" s="21" t="s">
        <v>1764</v>
      </c>
      <c r="F163" s="22" t="s">
        <v>1773</v>
      </c>
      <c r="G163" s="21"/>
      <c r="H163" s="23"/>
      <c r="I163" s="144"/>
      <c r="J163" s="153"/>
      <c r="K163" s="134"/>
      <c r="L163" s="104" t="s">
        <v>1752</v>
      </c>
      <c r="M163" s="134"/>
      <c r="N163" s="152" t="s">
        <v>476</v>
      </c>
      <c r="O163" s="136">
        <f t="shared" si="4"/>
        <v>0</v>
      </c>
      <c r="P163" s="32"/>
      <c r="Q163" s="32"/>
      <c r="R163" s="85"/>
      <c r="S163" s="355"/>
    </row>
    <row r="164" spans="1:19" s="66" customFormat="1" ht="14.5" hidden="1" customHeight="1">
      <c r="A164" s="147"/>
      <c r="B164" s="147"/>
      <c r="C164" s="19" t="s">
        <v>28</v>
      </c>
      <c r="D164" s="20" t="s">
        <v>1748</v>
      </c>
      <c r="E164" s="21" t="s">
        <v>1764</v>
      </c>
      <c r="F164" s="22" t="s">
        <v>1774</v>
      </c>
      <c r="G164" s="21"/>
      <c r="H164" s="23"/>
      <c r="I164" s="144"/>
      <c r="J164" s="153"/>
      <c r="K164" s="134"/>
      <c r="L164" s="104" t="s">
        <v>1752</v>
      </c>
      <c r="M164" s="134"/>
      <c r="N164" s="152" t="s">
        <v>476</v>
      </c>
      <c r="O164" s="136">
        <f t="shared" si="4"/>
        <v>0</v>
      </c>
      <c r="P164" s="32"/>
      <c r="Q164" s="32"/>
      <c r="R164" s="85"/>
      <c r="S164" s="355"/>
    </row>
    <row r="165" spans="1:19" s="66" customFormat="1" ht="14.5" hidden="1" customHeight="1">
      <c r="A165" s="147"/>
      <c r="B165" s="147"/>
      <c r="C165" s="19" t="s">
        <v>28</v>
      </c>
      <c r="D165" s="20" t="s">
        <v>1748</v>
      </c>
      <c r="E165" s="21" t="s">
        <v>1775</v>
      </c>
      <c r="F165" s="22" t="s">
        <v>1765</v>
      </c>
      <c r="G165" s="21"/>
      <c r="H165" s="23"/>
      <c r="I165" s="144"/>
      <c r="J165" s="153"/>
      <c r="K165" s="134"/>
      <c r="L165" s="104" t="s">
        <v>1776</v>
      </c>
      <c r="M165" s="134"/>
      <c r="N165" s="152" t="s">
        <v>476</v>
      </c>
      <c r="O165" s="136">
        <f t="shared" si="4"/>
        <v>0</v>
      </c>
      <c r="P165" s="32"/>
      <c r="Q165" s="32"/>
      <c r="R165" s="85"/>
      <c r="S165" s="355"/>
    </row>
    <row r="166" spans="1:19" s="66" customFormat="1" ht="14.5" hidden="1" customHeight="1">
      <c r="A166" s="147"/>
      <c r="B166" s="147"/>
      <c r="C166" s="19" t="s">
        <v>28</v>
      </c>
      <c r="D166" s="20" t="s">
        <v>1748</v>
      </c>
      <c r="E166" s="21" t="s">
        <v>1775</v>
      </c>
      <c r="F166" s="22" t="s">
        <v>1767</v>
      </c>
      <c r="G166" s="21"/>
      <c r="H166" s="23"/>
      <c r="I166" s="144"/>
      <c r="J166" s="153"/>
      <c r="K166" s="134"/>
      <c r="L166" s="104" t="s">
        <v>1776</v>
      </c>
      <c r="M166" s="134"/>
      <c r="N166" s="152" t="s">
        <v>476</v>
      </c>
      <c r="O166" s="136">
        <f t="shared" si="4"/>
        <v>0</v>
      </c>
      <c r="P166" s="32"/>
      <c r="Q166" s="32"/>
      <c r="R166" s="85"/>
      <c r="S166" s="355"/>
    </row>
    <row r="167" spans="1:19" s="66" customFormat="1" ht="14.5" hidden="1" customHeight="1">
      <c r="A167" s="147"/>
      <c r="B167" s="147"/>
      <c r="C167" s="19" t="s">
        <v>28</v>
      </c>
      <c r="D167" s="20" t="s">
        <v>1748</v>
      </c>
      <c r="E167" s="21" t="s">
        <v>1775</v>
      </c>
      <c r="F167" s="22" t="s">
        <v>1768</v>
      </c>
      <c r="G167" s="21"/>
      <c r="H167" s="23"/>
      <c r="I167" s="144"/>
      <c r="J167" s="153"/>
      <c r="K167" s="134"/>
      <c r="L167" s="104" t="s">
        <v>1776</v>
      </c>
      <c r="M167" s="134"/>
      <c r="N167" s="152" t="s">
        <v>476</v>
      </c>
      <c r="O167" s="136">
        <f t="shared" si="4"/>
        <v>0</v>
      </c>
      <c r="P167" s="32"/>
      <c r="Q167" s="32"/>
      <c r="R167" s="85"/>
      <c r="S167" s="355"/>
    </row>
    <row r="168" spans="1:19" s="66" customFormat="1" ht="14.5" hidden="1" customHeight="1">
      <c r="A168" s="147"/>
      <c r="B168" s="147"/>
      <c r="C168" s="19" t="s">
        <v>28</v>
      </c>
      <c r="D168" s="20" t="s">
        <v>1748</v>
      </c>
      <c r="E168" s="21" t="s">
        <v>1775</v>
      </c>
      <c r="F168" s="22" t="s">
        <v>1771</v>
      </c>
      <c r="G168" s="21"/>
      <c r="H168" s="23"/>
      <c r="I168" s="144"/>
      <c r="J168" s="153"/>
      <c r="K168" s="134"/>
      <c r="L168" s="104" t="s">
        <v>1776</v>
      </c>
      <c r="M168" s="134"/>
      <c r="N168" s="152" t="s">
        <v>476</v>
      </c>
      <c r="O168" s="136">
        <f t="shared" si="4"/>
        <v>0</v>
      </c>
      <c r="P168" s="32"/>
      <c r="Q168" s="32"/>
      <c r="R168" s="85"/>
      <c r="S168" s="355"/>
    </row>
    <row r="169" spans="1:19" s="66" customFormat="1" ht="14.5" hidden="1" customHeight="1">
      <c r="A169" s="147"/>
      <c r="B169" s="147"/>
      <c r="C169" s="19" t="s">
        <v>28</v>
      </c>
      <c r="D169" s="20" t="s">
        <v>1748</v>
      </c>
      <c r="E169" s="21" t="s">
        <v>1775</v>
      </c>
      <c r="F169" s="22" t="s">
        <v>1772</v>
      </c>
      <c r="G169" s="21"/>
      <c r="H169" s="23"/>
      <c r="I169" s="144"/>
      <c r="J169" s="153"/>
      <c r="K169" s="134"/>
      <c r="L169" s="104" t="s">
        <v>1776</v>
      </c>
      <c r="M169" s="134"/>
      <c r="N169" s="152" t="s">
        <v>476</v>
      </c>
      <c r="O169" s="136">
        <f t="shared" si="4"/>
        <v>0</v>
      </c>
      <c r="P169" s="32"/>
      <c r="Q169" s="32"/>
      <c r="R169" s="85"/>
      <c r="S169" s="355"/>
    </row>
    <row r="170" spans="1:19" s="66" customFormat="1" ht="14.5" hidden="1" customHeight="1">
      <c r="A170" s="147"/>
      <c r="B170" s="147"/>
      <c r="C170" s="19" t="s">
        <v>28</v>
      </c>
      <c r="D170" s="20" t="s">
        <v>1748</v>
      </c>
      <c r="E170" s="21" t="s">
        <v>1775</v>
      </c>
      <c r="F170" s="22" t="s">
        <v>1774</v>
      </c>
      <c r="G170" s="21"/>
      <c r="H170" s="23"/>
      <c r="I170" s="144"/>
      <c r="J170" s="153"/>
      <c r="K170" s="134"/>
      <c r="L170" s="104" t="s">
        <v>1776</v>
      </c>
      <c r="M170" s="134"/>
      <c r="N170" s="152" t="s">
        <v>476</v>
      </c>
      <c r="O170" s="136">
        <f t="shared" si="4"/>
        <v>0</v>
      </c>
      <c r="P170" s="32"/>
      <c r="Q170" s="32"/>
      <c r="R170" s="85"/>
      <c r="S170" s="355"/>
    </row>
    <row r="171" spans="1:19" s="3" customFormat="1" ht="14.5" hidden="1" customHeight="1">
      <c r="A171" s="71"/>
      <c r="B171" s="24"/>
      <c r="C171" s="360" t="s">
        <v>28</v>
      </c>
      <c r="D171" s="361" t="s">
        <v>1748</v>
      </c>
      <c r="E171" s="362" t="s">
        <v>1777</v>
      </c>
      <c r="F171" s="22" t="s">
        <v>1778</v>
      </c>
      <c r="G171" s="258" t="s">
        <v>1779</v>
      </c>
      <c r="H171" s="91"/>
      <c r="I171" s="139"/>
      <c r="J171" s="137"/>
      <c r="K171" s="134"/>
      <c r="L171" s="24" t="s">
        <v>80</v>
      </c>
      <c r="M171" s="166"/>
      <c r="N171" s="167"/>
      <c r="O171" s="136">
        <f t="shared" si="4"/>
        <v>0</v>
      </c>
      <c r="P171" s="23"/>
      <c r="Q171" s="32"/>
      <c r="R171" s="85"/>
      <c r="S171" s="355"/>
    </row>
    <row r="172" spans="1:19" s="66" customFormat="1" ht="14.5" hidden="1" customHeight="1">
      <c r="A172" s="71"/>
      <c r="B172" s="147"/>
      <c r="C172" s="19" t="s">
        <v>28</v>
      </c>
      <c r="D172" s="20" t="s">
        <v>1748</v>
      </c>
      <c r="E172" s="21" t="s">
        <v>1777</v>
      </c>
      <c r="F172" s="22" t="s">
        <v>1780</v>
      </c>
      <c r="G172" s="258" t="s">
        <v>1779</v>
      </c>
      <c r="H172" s="91"/>
      <c r="I172" s="139"/>
      <c r="J172" s="153"/>
      <c r="K172" s="134"/>
      <c r="L172" s="24" t="s">
        <v>80</v>
      </c>
      <c r="M172" s="166"/>
      <c r="N172" s="167"/>
      <c r="O172" s="136">
        <f t="shared" si="4"/>
        <v>0</v>
      </c>
      <c r="P172" s="23"/>
      <c r="Q172" s="32"/>
      <c r="R172" s="85"/>
      <c r="S172" s="355"/>
    </row>
    <row r="173" spans="1:19" s="7" customFormat="1" ht="14.5" hidden="1" customHeight="1">
      <c r="A173" s="18"/>
      <c r="B173" s="18"/>
      <c r="C173" s="19" t="s">
        <v>28</v>
      </c>
      <c r="D173" s="20" t="s">
        <v>1748</v>
      </c>
      <c r="E173" s="21" t="s">
        <v>1777</v>
      </c>
      <c r="F173" s="22" t="s">
        <v>1781</v>
      </c>
      <c r="G173" s="258"/>
      <c r="H173" s="23"/>
      <c r="I173" s="43"/>
      <c r="J173" s="145"/>
      <c r="K173" s="146"/>
      <c r="L173" s="32" t="s">
        <v>118</v>
      </c>
      <c r="M173" s="168"/>
      <c r="N173" s="135" t="s">
        <v>102</v>
      </c>
      <c r="O173" s="136">
        <f t="shared" si="4"/>
        <v>0</v>
      </c>
      <c r="P173" s="23"/>
      <c r="Q173" s="23"/>
      <c r="R173" s="63" t="str">
        <f>_xlfn.XLOOKUP(C173&amp;D173&amp;E173&amp;F173,[1]报价模版!$X:$X,[1]报价模版!$Y:$Y,"",0)</f>
        <v/>
      </c>
    </row>
    <row r="174" spans="1:19" s="7" customFormat="1" ht="14.5" hidden="1" customHeight="1">
      <c r="A174" s="18"/>
      <c r="B174" s="18"/>
      <c r="C174" s="19" t="s">
        <v>28</v>
      </c>
      <c r="D174" s="20" t="s">
        <v>1748</v>
      </c>
      <c r="E174" s="21" t="s">
        <v>1777</v>
      </c>
      <c r="F174" s="22" t="s">
        <v>1782</v>
      </c>
      <c r="G174" s="258" t="s">
        <v>1779</v>
      </c>
      <c r="H174" s="91"/>
      <c r="I174" s="139"/>
      <c r="J174" s="134"/>
      <c r="K174" s="134"/>
      <c r="L174" s="24" t="s">
        <v>80</v>
      </c>
      <c r="M174" s="169"/>
      <c r="N174" s="168"/>
      <c r="O174" s="136">
        <f t="shared" si="4"/>
        <v>0</v>
      </c>
      <c r="P174" s="23"/>
      <c r="Q174" s="32"/>
      <c r="R174" s="85"/>
      <c r="S174" s="355"/>
    </row>
    <row r="175" spans="1:19" s="7" customFormat="1" ht="14.5" hidden="1" customHeight="1">
      <c r="A175" s="18"/>
      <c r="B175" s="18"/>
      <c r="C175" s="19" t="s">
        <v>28</v>
      </c>
      <c r="D175" s="380" t="s">
        <v>1748</v>
      </c>
      <c r="E175" s="380" t="s">
        <v>1783</v>
      </c>
      <c r="F175" s="380" t="s">
        <v>1784</v>
      </c>
      <c r="G175" s="21"/>
      <c r="H175" s="91"/>
      <c r="I175" s="43"/>
      <c r="J175" s="134"/>
      <c r="K175" s="134"/>
      <c r="L175" s="32" t="s">
        <v>101</v>
      </c>
      <c r="M175" s="169"/>
      <c r="N175" s="168"/>
      <c r="O175" s="136">
        <f t="shared" si="4"/>
        <v>0</v>
      </c>
      <c r="P175" s="23"/>
      <c r="Q175" s="32"/>
      <c r="R175" s="85"/>
      <c r="S175" s="355"/>
    </row>
    <row r="176" spans="1:19" s="7" customFormat="1" ht="14.5" hidden="1" customHeight="1">
      <c r="A176" s="18"/>
      <c r="B176" s="18"/>
      <c r="C176" s="19" t="s">
        <v>28</v>
      </c>
      <c r="D176" s="380" t="s">
        <v>1748</v>
      </c>
      <c r="E176" s="380" t="s">
        <v>1783</v>
      </c>
      <c r="F176" s="380" t="s">
        <v>1785</v>
      </c>
      <c r="G176" s="21"/>
      <c r="H176" s="91"/>
      <c r="I176" s="43"/>
      <c r="J176" s="134"/>
      <c r="K176" s="134"/>
      <c r="L176" s="32" t="s">
        <v>101</v>
      </c>
      <c r="M176" s="169"/>
      <c r="N176" s="168"/>
      <c r="O176" s="136">
        <f t="shared" si="4"/>
        <v>0</v>
      </c>
      <c r="P176" s="23"/>
      <c r="Q176" s="32"/>
      <c r="R176" s="85"/>
      <c r="S176" s="355"/>
    </row>
    <row r="177" spans="1:19" s="7" customFormat="1" ht="14.5" hidden="1" customHeight="1">
      <c r="A177" s="18"/>
      <c r="B177" s="18"/>
      <c r="C177" s="19" t="s">
        <v>28</v>
      </c>
      <c r="D177" s="20" t="s">
        <v>1786</v>
      </c>
      <c r="E177" s="21" t="s">
        <v>1787</v>
      </c>
      <c r="F177" s="22" t="s">
        <v>1788</v>
      </c>
      <c r="G177" s="21"/>
      <c r="H177" s="23"/>
      <c r="I177" s="43"/>
      <c r="J177" s="145"/>
      <c r="K177" s="146"/>
      <c r="L177" s="32" t="s">
        <v>80</v>
      </c>
      <c r="M177" s="170"/>
      <c r="N177" s="168"/>
      <c r="O177" s="136">
        <f t="shared" si="4"/>
        <v>0</v>
      </c>
      <c r="P177" s="23"/>
      <c r="Q177" s="23"/>
      <c r="R177" s="63" t="str">
        <f>_xlfn.XLOOKUP(C177&amp;D177&amp;E177&amp;F177,[1]报价模版!$X:$X,[1]报价模版!$Y:$Y,"",0)</f>
        <v/>
      </c>
    </row>
    <row r="178" spans="1:19" s="7" customFormat="1" ht="14.5" hidden="1" customHeight="1">
      <c r="A178" s="18"/>
      <c r="B178" s="18"/>
      <c r="C178" s="19" t="s">
        <v>28</v>
      </c>
      <c r="D178" s="20" t="s">
        <v>1786</v>
      </c>
      <c r="E178" s="21" t="s">
        <v>1787</v>
      </c>
      <c r="F178" s="22" t="s">
        <v>1789</v>
      </c>
      <c r="G178" s="21"/>
      <c r="H178" s="23"/>
      <c r="I178" s="43"/>
      <c r="J178" s="145"/>
      <c r="K178" s="146"/>
      <c r="L178" s="32" t="s">
        <v>80</v>
      </c>
      <c r="M178" s="170"/>
      <c r="N178" s="168"/>
      <c r="O178" s="136">
        <f t="shared" si="4"/>
        <v>0</v>
      </c>
      <c r="P178" s="23"/>
      <c r="Q178" s="23"/>
      <c r="R178" s="63" t="str">
        <f>_xlfn.XLOOKUP(C178&amp;D178&amp;E178&amp;F178,[1]报价模版!$X:$X,[1]报价模版!$Y:$Y,"",0)</f>
        <v/>
      </c>
    </row>
    <row r="179" spans="1:19" s="7" customFormat="1" ht="14.5" hidden="1" customHeight="1">
      <c r="A179" s="18"/>
      <c r="B179" s="18"/>
      <c r="C179" s="19" t="s">
        <v>28</v>
      </c>
      <c r="D179" s="20" t="s">
        <v>1786</v>
      </c>
      <c r="E179" s="21" t="s">
        <v>1790</v>
      </c>
      <c r="F179" s="22" t="s">
        <v>1791</v>
      </c>
      <c r="G179" s="21"/>
      <c r="H179" s="23"/>
      <c r="I179" s="43"/>
      <c r="J179" s="145"/>
      <c r="K179" s="146"/>
      <c r="L179" s="32" t="s">
        <v>80</v>
      </c>
      <c r="M179" s="170"/>
      <c r="N179" s="168"/>
      <c r="O179" s="136">
        <f t="shared" si="4"/>
        <v>0</v>
      </c>
      <c r="P179" s="23"/>
      <c r="Q179" s="23"/>
      <c r="R179" s="63" t="str">
        <f>_xlfn.XLOOKUP(C179&amp;D179&amp;E179&amp;F179,[1]报价模版!$X:$X,[1]报价模版!$Y:$Y,"",0)</f>
        <v/>
      </c>
    </row>
    <row r="180" spans="1:19" s="7" customFormat="1" ht="14.5" hidden="1" customHeight="1">
      <c r="A180" s="18"/>
      <c r="B180" s="18"/>
      <c r="C180" s="19" t="s">
        <v>28</v>
      </c>
      <c r="D180" s="20" t="s">
        <v>1786</v>
      </c>
      <c r="E180" s="21" t="s">
        <v>1790</v>
      </c>
      <c r="F180" s="22" t="s">
        <v>1792</v>
      </c>
      <c r="G180" s="21"/>
      <c r="H180" s="23"/>
      <c r="I180" s="43"/>
      <c r="J180" s="145"/>
      <c r="K180" s="146"/>
      <c r="L180" s="32" t="s">
        <v>80</v>
      </c>
      <c r="M180" s="170"/>
      <c r="N180" s="168"/>
      <c r="O180" s="136">
        <f t="shared" si="4"/>
        <v>0</v>
      </c>
      <c r="P180" s="23"/>
      <c r="Q180" s="23"/>
      <c r="R180" s="63"/>
    </row>
    <row r="181" spans="1:19" s="7" customFormat="1" ht="14.5" hidden="1" customHeight="1">
      <c r="A181" s="18"/>
      <c r="B181" s="18"/>
      <c r="C181" s="19" t="s">
        <v>28</v>
      </c>
      <c r="D181" s="20" t="s">
        <v>1793</v>
      </c>
      <c r="E181" s="21" t="s">
        <v>1794</v>
      </c>
      <c r="F181" s="22" t="s">
        <v>1794</v>
      </c>
      <c r="G181" s="21"/>
      <c r="H181" s="91"/>
      <c r="I181" s="139"/>
      <c r="J181" s="134"/>
      <c r="K181" s="134"/>
      <c r="L181" s="32" t="s">
        <v>101</v>
      </c>
      <c r="M181" s="134"/>
      <c r="N181" s="135" t="s">
        <v>1645</v>
      </c>
      <c r="O181" s="136">
        <f t="shared" si="4"/>
        <v>0</v>
      </c>
      <c r="P181" s="23"/>
      <c r="Q181" s="32"/>
      <c r="R181" s="85"/>
      <c r="S181" s="355"/>
    </row>
    <row r="182" spans="1:19" s="7" customFormat="1" ht="14.5" hidden="1" customHeight="1">
      <c r="A182" s="18"/>
      <c r="B182" s="18"/>
      <c r="C182" s="19" t="s">
        <v>28</v>
      </c>
      <c r="D182" s="20" t="s">
        <v>1793</v>
      </c>
      <c r="E182" s="21" t="s">
        <v>1795</v>
      </c>
      <c r="F182" s="22" t="s">
        <v>1796</v>
      </c>
      <c r="G182" s="21"/>
      <c r="H182" s="91"/>
      <c r="I182" s="43"/>
      <c r="J182" s="134"/>
      <c r="K182" s="134"/>
      <c r="L182" s="32" t="s">
        <v>391</v>
      </c>
      <c r="M182" s="134"/>
      <c r="N182" s="135" t="s">
        <v>102</v>
      </c>
      <c r="O182" s="136">
        <f t="shared" si="4"/>
        <v>0</v>
      </c>
      <c r="P182" s="23"/>
      <c r="Q182" s="32"/>
      <c r="R182" s="85"/>
      <c r="S182" s="355"/>
    </row>
    <row r="183" spans="1:19" s="3" customFormat="1" ht="14.5" hidden="1" customHeight="1">
      <c r="A183" s="24"/>
      <c r="B183" s="24"/>
      <c r="C183" s="360" t="s">
        <v>28</v>
      </c>
      <c r="D183" s="361" t="s">
        <v>1793</v>
      </c>
      <c r="E183" s="362" t="s">
        <v>1795</v>
      </c>
      <c r="F183" s="22" t="s">
        <v>1797</v>
      </c>
      <c r="G183" s="362"/>
      <c r="H183" s="91"/>
      <c r="I183" s="98"/>
      <c r="J183" s="137"/>
      <c r="K183" s="134"/>
      <c r="L183" s="24" t="s">
        <v>391</v>
      </c>
      <c r="M183" s="134"/>
      <c r="N183" s="138" t="s">
        <v>102</v>
      </c>
      <c r="O183" s="136">
        <f t="shared" si="4"/>
        <v>0</v>
      </c>
      <c r="P183" s="23"/>
      <c r="Q183" s="32"/>
      <c r="R183" s="85"/>
      <c r="S183" s="355"/>
    </row>
    <row r="184" spans="1:19" s="3" customFormat="1" ht="14.5" hidden="1" customHeight="1">
      <c r="A184" s="24"/>
      <c r="B184" s="24"/>
      <c r="C184" s="360" t="s">
        <v>28</v>
      </c>
      <c r="D184" s="361" t="s">
        <v>1793</v>
      </c>
      <c r="E184" s="362" t="s">
        <v>1795</v>
      </c>
      <c r="F184" s="22" t="s">
        <v>1798</v>
      </c>
      <c r="G184" s="362"/>
      <c r="H184" s="91"/>
      <c r="I184" s="98"/>
      <c r="J184" s="139"/>
      <c r="K184" s="140"/>
      <c r="L184" s="24" t="s">
        <v>391</v>
      </c>
      <c r="M184" s="140"/>
      <c r="N184" s="138" t="s">
        <v>102</v>
      </c>
      <c r="O184" s="136">
        <f t="shared" si="4"/>
        <v>0</v>
      </c>
      <c r="P184" s="91"/>
      <c r="Q184" s="91"/>
      <c r="R184" s="63"/>
    </row>
    <row r="185" spans="1:19" s="7" customFormat="1" ht="14.5" hidden="1" customHeight="1">
      <c r="A185" s="18"/>
      <c r="B185" s="18"/>
      <c r="C185" s="19" t="s">
        <v>28</v>
      </c>
      <c r="D185" s="20" t="s">
        <v>1748</v>
      </c>
      <c r="E185" s="21" t="s">
        <v>1749</v>
      </c>
      <c r="F185" s="362" t="s">
        <v>1799</v>
      </c>
      <c r="G185" s="21" t="s">
        <v>1800</v>
      </c>
      <c r="H185" s="91"/>
      <c r="I185" s="150"/>
      <c r="J185" s="171"/>
      <c r="K185" s="134"/>
      <c r="L185" s="32" t="s">
        <v>80</v>
      </c>
      <c r="M185" s="166"/>
      <c r="N185" s="168"/>
      <c r="O185" s="136">
        <f t="shared" si="4"/>
        <v>0</v>
      </c>
      <c r="P185" s="23"/>
      <c r="Q185" s="23"/>
      <c r="R185" s="85"/>
      <c r="S185" s="355"/>
    </row>
    <row r="186" spans="1:19" s="7" customFormat="1" ht="17" hidden="1">
      <c r="A186" s="32"/>
      <c r="B186" s="32"/>
      <c r="C186" s="19" t="s">
        <v>28</v>
      </c>
      <c r="D186" s="20" t="s">
        <v>1748</v>
      </c>
      <c r="E186" s="21" t="s">
        <v>1749</v>
      </c>
      <c r="F186" s="362" t="s">
        <v>1801</v>
      </c>
      <c r="G186" s="21" t="s">
        <v>1800</v>
      </c>
      <c r="H186" s="91"/>
      <c r="I186" s="150"/>
      <c r="J186" s="171"/>
      <c r="K186" s="134"/>
      <c r="L186" s="32" t="s">
        <v>80</v>
      </c>
      <c r="M186" s="166"/>
      <c r="N186" s="168"/>
      <c r="O186" s="136">
        <f t="shared" si="4"/>
        <v>0</v>
      </c>
      <c r="P186" s="32"/>
      <c r="Q186" s="32"/>
      <c r="R186" s="85"/>
      <c r="S186" s="355"/>
    </row>
    <row r="187" spans="1:19" s="7" customFormat="1" ht="17" hidden="1">
      <c r="A187" s="32"/>
      <c r="B187" s="32"/>
      <c r="C187" s="208" t="s">
        <v>28</v>
      </c>
      <c r="D187" s="232" t="s">
        <v>1706</v>
      </c>
      <c r="E187" s="149" t="s">
        <v>1712</v>
      </c>
      <c r="F187" s="33" t="s">
        <v>1742</v>
      </c>
      <c r="G187" s="21"/>
      <c r="H187" s="91"/>
      <c r="I187" s="19"/>
      <c r="J187" s="172"/>
      <c r="K187" s="134"/>
      <c r="L187" s="32" t="s">
        <v>1802</v>
      </c>
      <c r="M187" s="169"/>
      <c r="N187" s="168"/>
      <c r="O187" s="136">
        <f t="shared" si="4"/>
        <v>0</v>
      </c>
      <c r="P187" s="32"/>
      <c r="Q187" s="32"/>
      <c r="R187" s="85"/>
      <c r="S187" s="355"/>
    </row>
    <row r="188" spans="1:19" s="7" customFormat="1" hidden="1">
      <c r="A188" s="32"/>
      <c r="B188" s="32"/>
      <c r="C188" s="208"/>
      <c r="D188" s="20"/>
      <c r="E188" s="20"/>
      <c r="F188" s="33"/>
      <c r="G188" s="21"/>
      <c r="H188" s="21"/>
      <c r="I188" s="19"/>
      <c r="J188" s="173" t="s">
        <v>1920</v>
      </c>
      <c r="K188" s="174"/>
      <c r="L188" s="32"/>
      <c r="M188" s="175"/>
      <c r="N188" s="32"/>
      <c r="O188" s="136"/>
      <c r="P188" s="21"/>
      <c r="Q188" s="21"/>
      <c r="R188" s="63" t="str">
        <f>_xlfn.XLOOKUP(C188&amp;D188&amp;E188&amp;F188,[1]报价模版!$X:$X,[1]报价模版!$Y:$Y,"",0)</f>
        <v/>
      </c>
    </row>
    <row r="189" spans="1:19" s="7" customFormat="1" hidden="1">
      <c r="A189" s="32"/>
      <c r="B189" s="32"/>
      <c r="C189" s="33"/>
      <c r="D189" s="20"/>
      <c r="E189" s="20"/>
      <c r="F189" s="33"/>
      <c r="G189" s="21"/>
      <c r="H189" s="21"/>
      <c r="I189" s="19"/>
      <c r="J189" s="173" t="s">
        <v>1920</v>
      </c>
      <c r="K189" s="174"/>
      <c r="L189" s="32"/>
      <c r="M189" s="175"/>
      <c r="N189" s="32"/>
      <c r="O189" s="136"/>
      <c r="P189" s="21"/>
      <c r="Q189" s="21"/>
      <c r="R189" s="63" t="str">
        <f>_xlfn.XLOOKUP(C189&amp;D189&amp;E189&amp;F189,[1]报价模版!$X:$X,[1]报价模版!$Y:$Y,"",0)</f>
        <v/>
      </c>
    </row>
    <row r="190" spans="1:19" s="7" customFormat="1" hidden="1">
      <c r="A190" s="32"/>
      <c r="B190" s="32"/>
      <c r="C190" s="33"/>
      <c r="D190" s="20"/>
      <c r="E190" s="20"/>
      <c r="F190" s="33"/>
      <c r="G190" s="21"/>
      <c r="H190" s="21"/>
      <c r="I190" s="19"/>
      <c r="J190" s="173" t="s">
        <v>1920</v>
      </c>
      <c r="K190" s="174"/>
      <c r="L190" s="32"/>
      <c r="M190" s="175"/>
      <c r="N190" s="32"/>
      <c r="O190" s="136"/>
      <c r="P190" s="21"/>
      <c r="Q190" s="21"/>
      <c r="R190" s="63" t="str">
        <f>_xlfn.XLOOKUP(C190&amp;D190&amp;E190&amp;F190,[1]报价模版!$X:$X,[1]报价模版!$Y:$Y,"",0)</f>
        <v/>
      </c>
    </row>
    <row r="191" spans="1:19" s="7" customFormat="1" hidden="1">
      <c r="A191" s="32"/>
      <c r="B191" s="32"/>
      <c r="C191" s="33"/>
      <c r="D191" s="20"/>
      <c r="E191" s="20"/>
      <c r="F191" s="33"/>
      <c r="G191" s="21"/>
      <c r="H191" s="21"/>
      <c r="I191" s="19"/>
      <c r="J191" s="173"/>
      <c r="K191" s="174"/>
      <c r="L191" s="32"/>
      <c r="M191" s="175"/>
      <c r="N191" s="32"/>
      <c r="O191" s="136">
        <f t="shared" ref="O191:O203" si="5">IF(M191=0,K191*J191,M191*K191*J191)</f>
        <v>0</v>
      </c>
      <c r="P191" s="21"/>
      <c r="Q191" s="21"/>
      <c r="R191" s="63" t="str">
        <f>_xlfn.XLOOKUP(C191&amp;D191&amp;E191&amp;F191,[1]报价模版!$X:$X,[1]报价模版!$Y:$Y,"",0)</f>
        <v/>
      </c>
    </row>
    <row r="192" spans="1:19" s="7" customFormat="1" hidden="1">
      <c r="A192" s="32"/>
      <c r="B192" s="32"/>
      <c r="C192" s="33"/>
      <c r="D192" s="20"/>
      <c r="E192" s="20"/>
      <c r="F192" s="33"/>
      <c r="G192" s="21"/>
      <c r="H192" s="21"/>
      <c r="I192" s="19"/>
      <c r="J192" s="173"/>
      <c r="K192" s="174"/>
      <c r="L192" s="32"/>
      <c r="M192" s="175"/>
      <c r="N192" s="32"/>
      <c r="O192" s="136">
        <f t="shared" si="5"/>
        <v>0</v>
      </c>
      <c r="P192" s="21"/>
      <c r="Q192" s="21"/>
      <c r="R192" s="63" t="str">
        <f>_xlfn.XLOOKUP(C192&amp;D192&amp;E192&amp;F192,[1]报价模版!$X:$X,[1]报价模版!$Y:$Y,"",0)</f>
        <v/>
      </c>
    </row>
    <row r="193" spans="1:18" s="7" customFormat="1" hidden="1">
      <c r="A193" s="32"/>
      <c r="B193" s="32"/>
      <c r="C193" s="33"/>
      <c r="D193" s="20"/>
      <c r="E193" s="20"/>
      <c r="F193" s="33"/>
      <c r="G193" s="21"/>
      <c r="H193" s="21"/>
      <c r="I193" s="19"/>
      <c r="J193" s="173"/>
      <c r="K193" s="174"/>
      <c r="L193" s="32"/>
      <c r="M193" s="175"/>
      <c r="N193" s="32"/>
      <c r="O193" s="136">
        <f t="shared" si="5"/>
        <v>0</v>
      </c>
      <c r="P193" s="21"/>
      <c r="Q193" s="21"/>
      <c r="R193" s="63" t="str">
        <f>_xlfn.XLOOKUP(C193&amp;D193&amp;E193&amp;F193,[1]报价模版!$X:$X,[1]报价模版!$Y:$Y,"",0)</f>
        <v/>
      </c>
    </row>
    <row r="194" spans="1:18" s="7" customFormat="1" hidden="1">
      <c r="A194" s="32"/>
      <c r="B194" s="32"/>
      <c r="C194" s="33"/>
      <c r="D194" s="20"/>
      <c r="E194" s="20"/>
      <c r="F194" s="33"/>
      <c r="G194" s="21"/>
      <c r="H194" s="21"/>
      <c r="I194" s="19"/>
      <c r="J194" s="173"/>
      <c r="K194" s="174"/>
      <c r="L194" s="32"/>
      <c r="M194" s="175"/>
      <c r="N194" s="32"/>
      <c r="O194" s="136">
        <f t="shared" si="5"/>
        <v>0</v>
      </c>
      <c r="P194" s="21"/>
      <c r="Q194" s="21"/>
      <c r="R194" s="63" t="str">
        <f>_xlfn.XLOOKUP(C194&amp;D194&amp;E194&amp;F194,[1]报价模版!$X:$X,[1]报价模版!$Y:$Y,"",0)</f>
        <v/>
      </c>
    </row>
    <row r="195" spans="1:18" s="7" customFormat="1" hidden="1">
      <c r="A195" s="32"/>
      <c r="B195" s="32"/>
      <c r="C195" s="33"/>
      <c r="D195" s="20"/>
      <c r="E195" s="20"/>
      <c r="F195" s="33"/>
      <c r="G195" s="21"/>
      <c r="H195" s="21"/>
      <c r="I195" s="19"/>
      <c r="J195" s="173"/>
      <c r="K195" s="174"/>
      <c r="L195" s="32"/>
      <c r="M195" s="175"/>
      <c r="N195" s="32"/>
      <c r="O195" s="136">
        <f t="shared" si="5"/>
        <v>0</v>
      </c>
      <c r="P195" s="21"/>
      <c r="Q195" s="21"/>
      <c r="R195" s="63" t="str">
        <f>_xlfn.XLOOKUP(C195&amp;D195&amp;E195&amp;F195,[1]报价模版!$X:$X,[1]报价模版!$Y:$Y,"",0)</f>
        <v/>
      </c>
    </row>
    <row r="196" spans="1:18" s="7" customFormat="1" hidden="1">
      <c r="A196" s="32"/>
      <c r="B196" s="32"/>
      <c r="C196" s="33"/>
      <c r="D196" s="20"/>
      <c r="E196" s="20"/>
      <c r="F196" s="33"/>
      <c r="G196" s="21"/>
      <c r="H196" s="21"/>
      <c r="I196" s="19"/>
      <c r="J196" s="173"/>
      <c r="K196" s="174"/>
      <c r="L196" s="32"/>
      <c r="M196" s="175"/>
      <c r="N196" s="32"/>
      <c r="O196" s="136">
        <f t="shared" si="5"/>
        <v>0</v>
      </c>
      <c r="P196" s="21"/>
      <c r="Q196" s="21"/>
      <c r="R196" s="63" t="str">
        <f>_xlfn.XLOOKUP(C196&amp;D196&amp;E196&amp;F196,[1]报价模版!$X:$X,[1]报价模版!$Y:$Y,"",0)</f>
        <v/>
      </c>
    </row>
    <row r="197" spans="1:18" s="7" customFormat="1" hidden="1">
      <c r="A197" s="32"/>
      <c r="B197" s="32"/>
      <c r="C197" s="33"/>
      <c r="D197" s="20"/>
      <c r="E197" s="20"/>
      <c r="F197" s="33"/>
      <c r="G197" s="21"/>
      <c r="H197" s="21"/>
      <c r="I197" s="19"/>
      <c r="J197" s="173"/>
      <c r="K197" s="174"/>
      <c r="L197" s="32"/>
      <c r="M197" s="175"/>
      <c r="N197" s="32"/>
      <c r="O197" s="136">
        <f t="shared" si="5"/>
        <v>0</v>
      </c>
      <c r="P197" s="21"/>
      <c r="Q197" s="21"/>
      <c r="R197" s="63" t="str">
        <f>_xlfn.XLOOKUP(C197&amp;D197&amp;E197&amp;F197,[1]报价模版!$X:$X,[1]报价模版!$Y:$Y,"",0)</f>
        <v/>
      </c>
    </row>
    <row r="198" spans="1:18" s="7" customFormat="1" hidden="1">
      <c r="A198" s="32"/>
      <c r="B198" s="32"/>
      <c r="C198" s="33"/>
      <c r="D198" s="20"/>
      <c r="E198" s="20"/>
      <c r="F198" s="33"/>
      <c r="G198" s="21"/>
      <c r="H198" s="21"/>
      <c r="I198" s="19"/>
      <c r="J198" s="173"/>
      <c r="K198" s="174"/>
      <c r="L198" s="32"/>
      <c r="M198" s="175"/>
      <c r="N198" s="32"/>
      <c r="O198" s="136">
        <f t="shared" si="5"/>
        <v>0</v>
      </c>
      <c r="P198" s="21"/>
      <c r="Q198" s="21"/>
      <c r="R198" s="63" t="str">
        <f>_xlfn.XLOOKUP(C198&amp;D198&amp;E198&amp;F198,[1]报价模版!$X:$X,[1]报价模版!$Y:$Y,"",0)</f>
        <v/>
      </c>
    </row>
    <row r="199" spans="1:18" s="7" customFormat="1" hidden="1">
      <c r="A199" s="32"/>
      <c r="B199" s="32"/>
      <c r="C199" s="33"/>
      <c r="D199" s="20"/>
      <c r="E199" s="20"/>
      <c r="F199" s="33"/>
      <c r="G199" s="21"/>
      <c r="H199" s="21"/>
      <c r="I199" s="19"/>
      <c r="J199" s="173"/>
      <c r="K199" s="174"/>
      <c r="L199" s="32"/>
      <c r="M199" s="175"/>
      <c r="N199" s="32"/>
      <c r="O199" s="136">
        <f t="shared" si="5"/>
        <v>0</v>
      </c>
      <c r="P199" s="21"/>
      <c r="Q199" s="21"/>
      <c r="R199" s="63" t="str">
        <f>_xlfn.XLOOKUP(C199&amp;D199&amp;E199&amp;F199,[1]报价模版!$X:$X,[1]报价模版!$Y:$Y,"",0)</f>
        <v/>
      </c>
    </row>
    <row r="200" spans="1:18" s="7" customFormat="1" hidden="1">
      <c r="A200" s="32"/>
      <c r="B200" s="32"/>
      <c r="C200" s="33"/>
      <c r="D200" s="20"/>
      <c r="E200" s="20"/>
      <c r="F200" s="33"/>
      <c r="G200" s="21"/>
      <c r="H200" s="21"/>
      <c r="I200" s="19"/>
      <c r="J200" s="173"/>
      <c r="K200" s="174"/>
      <c r="L200" s="32"/>
      <c r="M200" s="175"/>
      <c r="N200" s="32"/>
      <c r="O200" s="136">
        <f t="shared" si="5"/>
        <v>0</v>
      </c>
      <c r="P200" s="21"/>
      <c r="Q200" s="21"/>
      <c r="R200" s="63" t="str">
        <f>_xlfn.XLOOKUP(C200&amp;D200&amp;E200&amp;F200,[1]报价模版!$X:$X,[1]报价模版!$Y:$Y,"",0)</f>
        <v/>
      </c>
    </row>
    <row r="201" spans="1:18" s="7" customFormat="1" hidden="1">
      <c r="A201" s="32"/>
      <c r="B201" s="32"/>
      <c r="C201" s="33"/>
      <c r="D201" s="20"/>
      <c r="E201" s="20"/>
      <c r="F201" s="33"/>
      <c r="G201" s="21"/>
      <c r="H201" s="21"/>
      <c r="I201" s="19"/>
      <c r="J201" s="173"/>
      <c r="K201" s="174"/>
      <c r="L201" s="32"/>
      <c r="M201" s="175"/>
      <c r="N201" s="32"/>
      <c r="O201" s="136">
        <f t="shared" si="5"/>
        <v>0</v>
      </c>
      <c r="P201" s="21"/>
      <c r="Q201" s="21"/>
      <c r="R201" s="63" t="str">
        <f>_xlfn.XLOOKUP(C201&amp;D201&amp;E201&amp;F201,[1]报价模版!$X:$X,[1]报价模版!$Y:$Y,"",0)</f>
        <v/>
      </c>
    </row>
    <row r="202" spans="1:18" s="7" customFormat="1" hidden="1">
      <c r="A202" s="32"/>
      <c r="B202" s="32"/>
      <c r="C202" s="33"/>
      <c r="D202" s="20"/>
      <c r="E202" s="20"/>
      <c r="F202" s="33"/>
      <c r="G202" s="21"/>
      <c r="H202" s="21"/>
      <c r="I202" s="19"/>
      <c r="J202" s="173"/>
      <c r="K202" s="174"/>
      <c r="L202" s="32"/>
      <c r="M202" s="175"/>
      <c r="N202" s="32"/>
      <c r="O202" s="136">
        <f t="shared" si="5"/>
        <v>0</v>
      </c>
      <c r="P202" s="21"/>
      <c r="Q202" s="21"/>
      <c r="R202" s="63" t="str">
        <f>_xlfn.XLOOKUP(C202&amp;D202&amp;E202&amp;F202,[1]报价模版!$X:$X,[1]报价模版!$Y:$Y,"",0)</f>
        <v/>
      </c>
    </row>
    <row r="203" spans="1:18" ht="17">
      <c r="A203" s="398"/>
      <c r="B203" s="398"/>
      <c r="C203" s="398" t="s">
        <v>1956</v>
      </c>
      <c r="D203" s="398" t="s">
        <v>1956</v>
      </c>
      <c r="E203" s="398" t="s">
        <v>1956</v>
      </c>
      <c r="F203" s="398" t="s">
        <v>1956</v>
      </c>
      <c r="G203" s="398" t="s">
        <v>1956</v>
      </c>
      <c r="H203" s="398"/>
      <c r="I203" s="433"/>
      <c r="J203" s="399">
        <v>525</v>
      </c>
      <c r="K203" s="420">
        <v>1</v>
      </c>
      <c r="L203" s="398" t="s">
        <v>1928</v>
      </c>
      <c r="M203" s="398">
        <v>1</v>
      </c>
      <c r="N203" s="398" t="s">
        <v>1929</v>
      </c>
      <c r="O203" s="384">
        <f t="shared" si="5"/>
        <v>525</v>
      </c>
      <c r="P203" s="395" t="s">
        <v>1973</v>
      </c>
      <c r="Q203" s="395" t="s">
        <v>1973</v>
      </c>
      <c r="R203" s="398" t="s">
        <v>1958</v>
      </c>
    </row>
  </sheetData>
  <sheetProtection sheet="1" formatCells="0" formatColumns="0" formatRows="0" insertRows="0" deleteRows="0" sort="0" autoFilter="0" pivotTables="0"/>
  <autoFilter ref="A3:R202" xr:uid="{00000000-0009-0000-0000-000006000000}">
    <filterColumn colId="4">
      <colorFilter dxfId="10"/>
    </filterColumn>
    <filterColumn colId="5">
      <colorFilter dxfId="9"/>
    </filterColumn>
  </autoFilter>
  <mergeCells count="2">
    <mergeCell ref="A2:N2"/>
    <mergeCell ref="P2:Q2"/>
  </mergeCells>
  <phoneticPr fontId="29" type="noConversion"/>
  <dataValidations count="2">
    <dataValidation type="list" allowBlank="1" showInputMessage="1" showErrorMessage="1" sqref="Q170:Q171 P4:Q169 P172:Q203" xr:uid="{00000000-0002-0000-0600-000001000000}">
      <formula1>"是,否"</formula1>
    </dataValidation>
    <dataValidation type="list" allowBlank="1" showInputMessage="1" showErrorMessage="1" sqref="H4:H203" xr:uid="{00000000-0002-0000-0600-000000000000}">
      <formula1>"购买,租赁"</formula1>
    </dataValidation>
  </dataValidations>
  <pageMargins left="0.7" right="0.7" top="0.75" bottom="0.75" header="0.3" footer="0.3"/>
  <pageSetup paperSize="9" scale="48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 filterMode="1">
    <pageSetUpPr fitToPage="1"/>
  </sheetPr>
  <dimension ref="A1:S189"/>
  <sheetViews>
    <sheetView showGridLines="0" topLeftCell="D1" zoomScale="106" zoomScaleNormal="74" workbookViewId="0">
      <pane ySplit="3" topLeftCell="A34" activePane="bottomLeft" state="frozen"/>
      <selection pane="bottomLeft" activeCell="G188" sqref="G188"/>
    </sheetView>
  </sheetViews>
  <sheetFormatPr baseColWidth="10" defaultColWidth="8.83203125" defaultRowHeight="16"/>
  <cols>
    <col min="1" max="2" width="10.6640625" style="4" customWidth="1"/>
    <col min="3" max="3" width="16.6640625" style="5" customWidth="1"/>
    <col min="4" max="5" width="16.6640625" style="6" customWidth="1"/>
    <col min="6" max="6" width="30.5" style="5" customWidth="1"/>
    <col min="7" max="7" width="50.1640625" style="7" customWidth="1"/>
    <col min="8" max="8" width="17.6640625" style="7" customWidth="1"/>
    <col min="9" max="9" width="24.6640625" style="8" customWidth="1"/>
    <col min="10" max="10" width="13.83203125" style="67" customWidth="1"/>
    <col min="11" max="11" width="8.6640625" style="67" customWidth="1"/>
    <col min="12" max="12" width="8.6640625" style="4" customWidth="1"/>
    <col min="13" max="13" width="9.83203125" style="68" customWidth="1"/>
    <col min="14" max="14" width="8.83203125" style="5" customWidth="1"/>
    <col min="15" max="15" width="15.33203125" style="12" customWidth="1"/>
    <col min="16" max="17" width="11.1640625" style="7" customWidth="1"/>
    <col min="18" max="18" width="20.83203125" style="7" customWidth="1"/>
    <col min="19" max="19" width="15.6640625" style="7" customWidth="1"/>
    <col min="20" max="16384" width="8.83203125" style="7"/>
  </cols>
  <sheetData>
    <row r="1" spans="1:18" s="1" customFormat="1">
      <c r="A1" s="13" t="s">
        <v>58</v>
      </c>
      <c r="B1" s="14"/>
      <c r="C1" s="14"/>
      <c r="F1" s="13"/>
      <c r="J1" s="72"/>
      <c r="K1" s="72"/>
      <c r="L1" s="14"/>
      <c r="M1" s="73"/>
      <c r="N1" s="13"/>
      <c r="O1" s="37"/>
    </row>
    <row r="2" spans="1:18" s="1" customFormat="1" ht="114.5" customHeight="1">
      <c r="A2" s="479" t="s">
        <v>1803</v>
      </c>
      <c r="B2" s="479"/>
      <c r="C2" s="479"/>
      <c r="D2" s="479"/>
      <c r="E2" s="479"/>
      <c r="F2" s="479"/>
      <c r="G2" s="479"/>
      <c r="H2" s="479"/>
      <c r="I2" s="479"/>
      <c r="J2" s="480"/>
      <c r="K2" s="480"/>
      <c r="L2" s="479"/>
      <c r="M2" s="480"/>
      <c r="N2" s="479"/>
      <c r="O2" s="38"/>
      <c r="P2" s="481" t="s">
        <v>60</v>
      </c>
      <c r="Q2" s="481"/>
      <c r="R2" s="62"/>
    </row>
    <row r="3" spans="1:18" s="64" customFormat="1" ht="30" customHeight="1">
      <c r="A3" s="69" t="s">
        <v>61</v>
      </c>
      <c r="B3" s="69" t="s">
        <v>62</v>
      </c>
      <c r="C3" s="69" t="s">
        <v>18</v>
      </c>
      <c r="D3" s="69" t="s">
        <v>63</v>
      </c>
      <c r="E3" s="69" t="s">
        <v>64</v>
      </c>
      <c r="F3" s="69" t="s">
        <v>65</v>
      </c>
      <c r="G3" s="16" t="s">
        <v>66</v>
      </c>
      <c r="H3" s="16" t="s">
        <v>67</v>
      </c>
      <c r="I3" s="16" t="s">
        <v>1804</v>
      </c>
      <c r="J3" s="74" t="s">
        <v>69</v>
      </c>
      <c r="K3" s="75" t="s">
        <v>70</v>
      </c>
      <c r="L3" s="76" t="s">
        <v>71</v>
      </c>
      <c r="M3" s="75" t="s">
        <v>72</v>
      </c>
      <c r="N3" s="76" t="s">
        <v>73</v>
      </c>
      <c r="O3" s="77" t="s">
        <v>74</v>
      </c>
      <c r="P3" s="16" t="s">
        <v>75</v>
      </c>
      <c r="Q3" s="16" t="s">
        <v>76</v>
      </c>
      <c r="R3" s="69" t="s">
        <v>20</v>
      </c>
    </row>
    <row r="4" spans="1:18" ht="14.5" hidden="1" customHeight="1">
      <c r="A4" s="18"/>
      <c r="B4" s="18"/>
      <c r="C4" s="19" t="s">
        <v>30</v>
      </c>
      <c r="D4" s="20" t="s">
        <v>1805</v>
      </c>
      <c r="E4" s="21" t="s">
        <v>1806</v>
      </c>
      <c r="F4" s="22" t="s">
        <v>1807</v>
      </c>
      <c r="G4" s="21" t="s">
        <v>1779</v>
      </c>
      <c r="H4" s="23"/>
      <c r="I4" s="21"/>
      <c r="J4" s="78"/>
      <c r="K4" s="78"/>
      <c r="L4" s="79" t="s">
        <v>101</v>
      </c>
      <c r="M4" s="78"/>
      <c r="N4" s="80" t="s">
        <v>374</v>
      </c>
      <c r="O4" s="49">
        <f t="shared" ref="O4:O65" si="0">IF(M4=0,K4*J4,M4*K4*J4)</f>
        <v>0</v>
      </c>
      <c r="P4" s="23"/>
      <c r="Q4" s="23"/>
      <c r="R4" s="85"/>
    </row>
    <row r="5" spans="1:18" ht="14.5" hidden="1" customHeight="1">
      <c r="A5" s="18"/>
      <c r="B5" s="18"/>
      <c r="C5" s="19" t="s">
        <v>30</v>
      </c>
      <c r="D5" s="20" t="s">
        <v>1805</v>
      </c>
      <c r="E5" s="21" t="s">
        <v>1806</v>
      </c>
      <c r="F5" s="22" t="s">
        <v>1808</v>
      </c>
      <c r="G5" s="21"/>
      <c r="H5" s="23"/>
      <c r="I5" s="21"/>
      <c r="J5" s="44"/>
      <c r="K5" s="44"/>
      <c r="L5" s="46" t="s">
        <v>101</v>
      </c>
      <c r="M5" s="81"/>
      <c r="N5" s="82" t="s">
        <v>374</v>
      </c>
      <c r="O5" s="49">
        <f t="shared" ref="O5:O37" si="1">IF(M5=0,K5*J5,M5*K5*J5)</f>
        <v>0</v>
      </c>
      <c r="P5" s="23"/>
      <c r="Q5" s="23"/>
      <c r="R5" s="63" t="str">
        <f>_xlfn.XLOOKUP(C5&amp;D5&amp;E5&amp;F5,[1]报价模版!$X:$X,[1]报价模版!$Y:$Y,"",0)</f>
        <v/>
      </c>
    </row>
    <row r="6" spans="1:18" s="397" customFormat="1" ht="34">
      <c r="A6" s="391"/>
      <c r="B6" s="391"/>
      <c r="C6" s="392" t="s">
        <v>30</v>
      </c>
      <c r="D6" s="393" t="s">
        <v>1805</v>
      </c>
      <c r="E6" s="70" t="s">
        <v>1806</v>
      </c>
      <c r="F6" s="390" t="s">
        <v>1931</v>
      </c>
      <c r="G6" s="70" t="s">
        <v>1962</v>
      </c>
      <c r="H6" s="381"/>
      <c r="I6" s="70"/>
      <c r="J6" s="423"/>
      <c r="K6" s="411">
        <v>1</v>
      </c>
      <c r="L6" s="412" t="s">
        <v>101</v>
      </c>
      <c r="M6" s="413">
        <v>1</v>
      </c>
      <c r="N6" s="402" t="s">
        <v>374</v>
      </c>
      <c r="O6" s="403">
        <f t="shared" si="1"/>
        <v>0</v>
      </c>
      <c r="P6" s="381" t="s">
        <v>1973</v>
      </c>
      <c r="Q6" s="381" t="s">
        <v>1955</v>
      </c>
      <c r="R6" s="426" t="s">
        <v>1981</v>
      </c>
    </row>
    <row r="7" spans="1:18" s="397" customFormat="1" ht="34">
      <c r="A7" s="391"/>
      <c r="B7" s="391"/>
      <c r="C7" s="392" t="s">
        <v>30</v>
      </c>
      <c r="D7" s="393" t="s">
        <v>1805</v>
      </c>
      <c r="E7" s="70" t="s">
        <v>1932</v>
      </c>
      <c r="F7" s="390" t="s">
        <v>1931</v>
      </c>
      <c r="G7" s="70" t="s">
        <v>1962</v>
      </c>
      <c r="H7" s="381"/>
      <c r="I7" s="70"/>
      <c r="J7" s="423"/>
      <c r="K7" s="411">
        <v>1</v>
      </c>
      <c r="L7" s="412" t="s">
        <v>101</v>
      </c>
      <c r="M7" s="413">
        <v>1</v>
      </c>
      <c r="N7" s="402" t="s">
        <v>374</v>
      </c>
      <c r="O7" s="403">
        <f t="shared" si="1"/>
        <v>0</v>
      </c>
      <c r="P7" s="381" t="s">
        <v>1973</v>
      </c>
      <c r="Q7" s="381" t="s">
        <v>1955</v>
      </c>
      <c r="R7" s="426" t="s">
        <v>1981</v>
      </c>
    </row>
    <row r="8" spans="1:18" s="397" customFormat="1" ht="14.5" customHeight="1">
      <c r="A8" s="391"/>
      <c r="B8" s="391"/>
      <c r="C8" s="392" t="s">
        <v>30</v>
      </c>
      <c r="D8" s="393" t="s">
        <v>1805</v>
      </c>
      <c r="E8" s="70" t="s">
        <v>1806</v>
      </c>
      <c r="F8" s="390" t="s">
        <v>1933</v>
      </c>
      <c r="G8" s="70" t="s">
        <v>1962</v>
      </c>
      <c r="H8" s="381"/>
      <c r="I8" s="70"/>
      <c r="J8" s="403"/>
      <c r="K8" s="411">
        <v>1</v>
      </c>
      <c r="L8" s="412" t="s">
        <v>101</v>
      </c>
      <c r="M8" s="413">
        <v>1</v>
      </c>
      <c r="N8" s="402" t="s">
        <v>374</v>
      </c>
      <c r="O8" s="403">
        <f t="shared" si="1"/>
        <v>0</v>
      </c>
      <c r="P8" s="381" t="s">
        <v>1973</v>
      </c>
      <c r="Q8" s="381" t="s">
        <v>1955</v>
      </c>
      <c r="R8" s="405" t="str">
        <f>_xlfn.XLOOKUP(C8&amp;D8&amp;E8&amp;F8,[1]报价模版!$X:$X,[1]报价模版!$Y:$Y,"",0)</f>
        <v/>
      </c>
    </row>
    <row r="9" spans="1:18" s="397" customFormat="1" ht="14.5" customHeight="1">
      <c r="A9" s="391"/>
      <c r="B9" s="391"/>
      <c r="C9" s="392" t="s">
        <v>30</v>
      </c>
      <c r="D9" s="393" t="s">
        <v>1805</v>
      </c>
      <c r="E9" s="70" t="s">
        <v>1932</v>
      </c>
      <c r="F9" s="390" t="s">
        <v>1933</v>
      </c>
      <c r="G9" s="70" t="s">
        <v>1962</v>
      </c>
      <c r="H9" s="381"/>
      <c r="I9" s="70"/>
      <c r="J9" s="403"/>
      <c r="K9" s="411">
        <v>1</v>
      </c>
      <c r="L9" s="412" t="s">
        <v>101</v>
      </c>
      <c r="M9" s="413">
        <v>1</v>
      </c>
      <c r="N9" s="402" t="s">
        <v>374</v>
      </c>
      <c r="O9" s="403">
        <f t="shared" si="1"/>
        <v>0</v>
      </c>
      <c r="P9" s="381" t="s">
        <v>1973</v>
      </c>
      <c r="Q9" s="381" t="s">
        <v>1955</v>
      </c>
      <c r="R9" s="405" t="str">
        <f>_xlfn.XLOOKUP(C9&amp;D9&amp;E9&amp;F9,[1]报价模版!$X:$X,[1]报价模版!$Y:$Y,"",0)</f>
        <v/>
      </c>
    </row>
    <row r="10" spans="1:18" s="397" customFormat="1" ht="14.5" customHeight="1">
      <c r="A10" s="391"/>
      <c r="B10" s="391"/>
      <c r="C10" s="392" t="s">
        <v>30</v>
      </c>
      <c r="D10" s="393" t="s">
        <v>1805</v>
      </c>
      <c r="E10" s="70" t="s">
        <v>1806</v>
      </c>
      <c r="F10" s="390" t="s">
        <v>1934</v>
      </c>
      <c r="G10" s="70" t="s">
        <v>1962</v>
      </c>
      <c r="H10" s="381"/>
      <c r="I10" s="70"/>
      <c r="J10" s="403"/>
      <c r="K10" s="411">
        <v>1</v>
      </c>
      <c r="L10" s="412" t="s">
        <v>101</v>
      </c>
      <c r="M10" s="413">
        <v>1</v>
      </c>
      <c r="N10" s="402" t="s">
        <v>374</v>
      </c>
      <c r="O10" s="403">
        <f t="shared" si="1"/>
        <v>0</v>
      </c>
      <c r="P10" s="381" t="s">
        <v>1973</v>
      </c>
      <c r="Q10" s="381" t="s">
        <v>1955</v>
      </c>
      <c r="R10" s="405" t="str">
        <f>_xlfn.XLOOKUP(C10&amp;D10&amp;E10&amp;F10,[1]报价模版!$X:$X,[1]报价模版!$Y:$Y,"",0)</f>
        <v/>
      </c>
    </row>
    <row r="11" spans="1:18" s="397" customFormat="1" ht="14.5" customHeight="1">
      <c r="A11" s="391"/>
      <c r="B11" s="391"/>
      <c r="C11" s="392" t="s">
        <v>30</v>
      </c>
      <c r="D11" s="393" t="s">
        <v>1805</v>
      </c>
      <c r="E11" s="70" t="s">
        <v>1932</v>
      </c>
      <c r="F11" s="390" t="s">
        <v>1934</v>
      </c>
      <c r="G11" s="70" t="s">
        <v>1962</v>
      </c>
      <c r="H11" s="381"/>
      <c r="I11" s="70"/>
      <c r="J11" s="403"/>
      <c r="K11" s="411">
        <v>1</v>
      </c>
      <c r="L11" s="412" t="s">
        <v>101</v>
      </c>
      <c r="M11" s="413">
        <v>1</v>
      </c>
      <c r="N11" s="402" t="s">
        <v>374</v>
      </c>
      <c r="O11" s="403">
        <f t="shared" si="1"/>
        <v>0</v>
      </c>
      <c r="P11" s="381" t="s">
        <v>1973</v>
      </c>
      <c r="Q11" s="381" t="s">
        <v>1955</v>
      </c>
      <c r="R11" s="405" t="str">
        <f>_xlfn.XLOOKUP(C11&amp;D11&amp;E11&amp;F11,[1]报价模版!$X:$X,[1]报价模版!$Y:$Y,"",0)</f>
        <v/>
      </c>
    </row>
    <row r="12" spans="1:18" s="397" customFormat="1" ht="14.5" customHeight="1">
      <c r="A12" s="391"/>
      <c r="B12" s="391"/>
      <c r="C12" s="392" t="s">
        <v>30</v>
      </c>
      <c r="D12" s="393" t="s">
        <v>1805</v>
      </c>
      <c r="E12" s="70" t="s">
        <v>1806</v>
      </c>
      <c r="F12" s="390" t="s">
        <v>1935</v>
      </c>
      <c r="G12" s="70" t="s">
        <v>1962</v>
      </c>
      <c r="H12" s="381"/>
      <c r="I12" s="70"/>
      <c r="J12" s="403"/>
      <c r="K12" s="411">
        <v>1</v>
      </c>
      <c r="L12" s="412" t="s">
        <v>101</v>
      </c>
      <c r="M12" s="413">
        <v>1</v>
      </c>
      <c r="N12" s="402" t="s">
        <v>374</v>
      </c>
      <c r="O12" s="403">
        <f t="shared" si="1"/>
        <v>0</v>
      </c>
      <c r="P12" s="381" t="s">
        <v>1973</v>
      </c>
      <c r="Q12" s="381" t="s">
        <v>1955</v>
      </c>
      <c r="R12" s="405" t="str">
        <f>_xlfn.XLOOKUP(C12&amp;D12&amp;E12&amp;F12,[1]报价模版!$X:$X,[1]报价模版!$Y:$Y,"",0)</f>
        <v/>
      </c>
    </row>
    <row r="13" spans="1:18" s="397" customFormat="1" ht="14.5" customHeight="1">
      <c r="A13" s="391"/>
      <c r="B13" s="391"/>
      <c r="C13" s="392" t="s">
        <v>30</v>
      </c>
      <c r="D13" s="393" t="s">
        <v>1805</v>
      </c>
      <c r="E13" s="70" t="s">
        <v>1932</v>
      </c>
      <c r="F13" s="390" t="s">
        <v>1935</v>
      </c>
      <c r="G13" s="70" t="s">
        <v>1962</v>
      </c>
      <c r="H13" s="381"/>
      <c r="I13" s="70"/>
      <c r="J13" s="403"/>
      <c r="K13" s="411">
        <v>1</v>
      </c>
      <c r="L13" s="412" t="s">
        <v>101</v>
      </c>
      <c r="M13" s="413">
        <v>1</v>
      </c>
      <c r="N13" s="402" t="s">
        <v>374</v>
      </c>
      <c r="O13" s="403">
        <f t="shared" si="1"/>
        <v>0</v>
      </c>
      <c r="P13" s="381" t="s">
        <v>1973</v>
      </c>
      <c r="Q13" s="381" t="s">
        <v>1955</v>
      </c>
      <c r="R13" s="405" t="str">
        <f>_xlfn.XLOOKUP(C13&amp;D13&amp;E13&amp;F13,[1]报价模版!$X:$X,[1]报价模版!$Y:$Y,"",0)</f>
        <v/>
      </c>
    </row>
    <row r="14" spans="1:18" s="397" customFormat="1" ht="14.5" customHeight="1">
      <c r="A14" s="391"/>
      <c r="B14" s="391"/>
      <c r="C14" s="392" t="s">
        <v>30</v>
      </c>
      <c r="D14" s="393" t="s">
        <v>1805</v>
      </c>
      <c r="E14" s="70" t="s">
        <v>1806</v>
      </c>
      <c r="F14" s="390" t="s">
        <v>1936</v>
      </c>
      <c r="G14" s="70" t="s">
        <v>1963</v>
      </c>
      <c r="H14" s="381"/>
      <c r="I14" s="70"/>
      <c r="J14" s="403"/>
      <c r="K14" s="411">
        <v>1</v>
      </c>
      <c r="L14" s="412" t="s">
        <v>101</v>
      </c>
      <c r="M14" s="413">
        <v>1</v>
      </c>
      <c r="N14" s="402" t="s">
        <v>374</v>
      </c>
      <c r="O14" s="403">
        <f t="shared" si="1"/>
        <v>0</v>
      </c>
      <c r="P14" s="381" t="s">
        <v>1973</v>
      </c>
      <c r="Q14" s="381" t="s">
        <v>1955</v>
      </c>
      <c r="R14" s="405" t="str">
        <f>_xlfn.XLOOKUP(C14&amp;D14&amp;E14&amp;F14,[1]报价模版!$X:$X,[1]报价模版!$Y:$Y,"",0)</f>
        <v/>
      </c>
    </row>
    <row r="15" spans="1:18" s="397" customFormat="1" ht="14.5" customHeight="1">
      <c r="A15" s="391"/>
      <c r="B15" s="391"/>
      <c r="C15" s="392" t="s">
        <v>30</v>
      </c>
      <c r="D15" s="393" t="s">
        <v>1805</v>
      </c>
      <c r="E15" s="70" t="s">
        <v>1932</v>
      </c>
      <c r="F15" s="390" t="s">
        <v>1936</v>
      </c>
      <c r="G15" s="70" t="s">
        <v>1963</v>
      </c>
      <c r="H15" s="381"/>
      <c r="I15" s="70"/>
      <c r="J15" s="403"/>
      <c r="K15" s="411">
        <v>1</v>
      </c>
      <c r="L15" s="412" t="s">
        <v>101</v>
      </c>
      <c r="M15" s="413">
        <v>1</v>
      </c>
      <c r="N15" s="402" t="s">
        <v>374</v>
      </c>
      <c r="O15" s="403">
        <f t="shared" si="1"/>
        <v>0</v>
      </c>
      <c r="P15" s="381" t="s">
        <v>1973</v>
      </c>
      <c r="Q15" s="381" t="s">
        <v>1955</v>
      </c>
      <c r="R15" s="405" t="str">
        <f>_xlfn.XLOOKUP(C15&amp;D15&amp;E15&amp;F15,[1]报价模版!$X:$X,[1]报价模版!$Y:$Y,"",0)</f>
        <v/>
      </c>
    </row>
    <row r="16" spans="1:18" s="397" customFormat="1" ht="14.5" customHeight="1">
      <c r="A16" s="391"/>
      <c r="B16" s="391"/>
      <c r="C16" s="392" t="s">
        <v>30</v>
      </c>
      <c r="D16" s="393" t="s">
        <v>1805</v>
      </c>
      <c r="E16" s="70" t="s">
        <v>1806</v>
      </c>
      <c r="F16" s="390" t="s">
        <v>1937</v>
      </c>
      <c r="G16" s="70" t="s">
        <v>1963</v>
      </c>
      <c r="H16" s="381"/>
      <c r="I16" s="70"/>
      <c r="J16" s="403"/>
      <c r="K16" s="411">
        <v>1</v>
      </c>
      <c r="L16" s="412" t="s">
        <v>101</v>
      </c>
      <c r="M16" s="413">
        <v>1</v>
      </c>
      <c r="N16" s="402" t="s">
        <v>374</v>
      </c>
      <c r="O16" s="403">
        <f t="shared" si="1"/>
        <v>0</v>
      </c>
      <c r="P16" s="381" t="s">
        <v>1973</v>
      </c>
      <c r="Q16" s="381" t="s">
        <v>1955</v>
      </c>
      <c r="R16" s="405" t="str">
        <f>_xlfn.XLOOKUP(C16&amp;D16&amp;E16&amp;F16,[1]报价模版!$X:$X,[1]报价模版!$Y:$Y,"",0)</f>
        <v/>
      </c>
    </row>
    <row r="17" spans="1:18" s="397" customFormat="1" ht="14.5" customHeight="1">
      <c r="A17" s="391"/>
      <c r="B17" s="391"/>
      <c r="C17" s="392" t="s">
        <v>30</v>
      </c>
      <c r="D17" s="393" t="s">
        <v>1805</v>
      </c>
      <c r="E17" s="70" t="s">
        <v>1932</v>
      </c>
      <c r="F17" s="390" t="s">
        <v>1937</v>
      </c>
      <c r="G17" s="70" t="s">
        <v>1963</v>
      </c>
      <c r="H17" s="381"/>
      <c r="I17" s="70"/>
      <c r="J17" s="403"/>
      <c r="K17" s="411">
        <v>1</v>
      </c>
      <c r="L17" s="412" t="s">
        <v>101</v>
      </c>
      <c r="M17" s="413">
        <v>1</v>
      </c>
      <c r="N17" s="402" t="s">
        <v>374</v>
      </c>
      <c r="O17" s="403">
        <f t="shared" si="1"/>
        <v>0</v>
      </c>
      <c r="P17" s="381" t="s">
        <v>1973</v>
      </c>
      <c r="Q17" s="381" t="s">
        <v>1955</v>
      </c>
      <c r="R17" s="405" t="str">
        <f>_xlfn.XLOOKUP(C17&amp;D17&amp;E17&amp;F17,[1]报价模版!$X:$X,[1]报价模版!$Y:$Y,"",0)</f>
        <v/>
      </c>
    </row>
    <row r="18" spans="1:18" s="397" customFormat="1" ht="14.5" customHeight="1">
      <c r="A18" s="391"/>
      <c r="B18" s="391"/>
      <c r="C18" s="392" t="s">
        <v>30</v>
      </c>
      <c r="D18" s="393" t="s">
        <v>1805</v>
      </c>
      <c r="E18" s="70" t="s">
        <v>1806</v>
      </c>
      <c r="F18" s="390" t="s">
        <v>1938</v>
      </c>
      <c r="G18" s="70" t="s">
        <v>1963</v>
      </c>
      <c r="H18" s="381"/>
      <c r="I18" s="70"/>
      <c r="J18" s="403"/>
      <c r="K18" s="411">
        <v>1</v>
      </c>
      <c r="L18" s="412" t="s">
        <v>101</v>
      </c>
      <c r="M18" s="413">
        <v>1</v>
      </c>
      <c r="N18" s="402" t="s">
        <v>374</v>
      </c>
      <c r="O18" s="403">
        <f t="shared" si="1"/>
        <v>0</v>
      </c>
      <c r="P18" s="381" t="s">
        <v>1973</v>
      </c>
      <c r="Q18" s="381" t="s">
        <v>1955</v>
      </c>
      <c r="R18" s="405" t="str">
        <f>_xlfn.XLOOKUP(C18&amp;D18&amp;E18&amp;F18,[1]报价模版!$X:$X,[1]报价模版!$Y:$Y,"",0)</f>
        <v/>
      </c>
    </row>
    <row r="19" spans="1:18" s="397" customFormat="1" ht="14.5" customHeight="1">
      <c r="A19" s="391"/>
      <c r="B19" s="391"/>
      <c r="C19" s="392" t="s">
        <v>30</v>
      </c>
      <c r="D19" s="393" t="s">
        <v>1805</v>
      </c>
      <c r="E19" s="70" t="s">
        <v>1932</v>
      </c>
      <c r="F19" s="390" t="s">
        <v>1938</v>
      </c>
      <c r="G19" s="70" t="s">
        <v>1963</v>
      </c>
      <c r="H19" s="381"/>
      <c r="I19" s="70"/>
      <c r="J19" s="403"/>
      <c r="K19" s="411">
        <v>1</v>
      </c>
      <c r="L19" s="412" t="s">
        <v>101</v>
      </c>
      <c r="M19" s="413">
        <v>1</v>
      </c>
      <c r="N19" s="402" t="s">
        <v>374</v>
      </c>
      <c r="O19" s="403">
        <f t="shared" si="1"/>
        <v>0</v>
      </c>
      <c r="P19" s="381" t="s">
        <v>1973</v>
      </c>
      <c r="Q19" s="381" t="s">
        <v>1955</v>
      </c>
      <c r="R19" s="405" t="str">
        <f>_xlfn.XLOOKUP(C19&amp;D19&amp;E19&amp;F19,[1]报价模版!$X:$X,[1]报价模版!$Y:$Y,"",0)</f>
        <v/>
      </c>
    </row>
    <row r="20" spans="1:18" s="397" customFormat="1" ht="14.5" customHeight="1">
      <c r="A20" s="391"/>
      <c r="B20" s="391"/>
      <c r="C20" s="392" t="s">
        <v>30</v>
      </c>
      <c r="D20" s="393" t="s">
        <v>1805</v>
      </c>
      <c r="E20" s="70" t="s">
        <v>1806</v>
      </c>
      <c r="F20" s="390" t="s">
        <v>1939</v>
      </c>
      <c r="G20" s="70" t="s">
        <v>1963</v>
      </c>
      <c r="H20" s="381"/>
      <c r="I20" s="70"/>
      <c r="J20" s="403"/>
      <c r="K20" s="411">
        <v>1</v>
      </c>
      <c r="L20" s="412" t="s">
        <v>101</v>
      </c>
      <c r="M20" s="413">
        <v>1</v>
      </c>
      <c r="N20" s="402" t="s">
        <v>374</v>
      </c>
      <c r="O20" s="403">
        <f t="shared" si="1"/>
        <v>0</v>
      </c>
      <c r="P20" s="381" t="s">
        <v>1973</v>
      </c>
      <c r="Q20" s="381" t="s">
        <v>1955</v>
      </c>
      <c r="R20" s="405" t="str">
        <f>_xlfn.XLOOKUP(C20&amp;D20&amp;E20&amp;F20,[1]报价模版!$X:$X,[1]报价模版!$Y:$Y,"",0)</f>
        <v/>
      </c>
    </row>
    <row r="21" spans="1:18" s="397" customFormat="1" ht="14.5" customHeight="1">
      <c r="A21" s="391"/>
      <c r="B21" s="391"/>
      <c r="C21" s="392" t="s">
        <v>30</v>
      </c>
      <c r="D21" s="393" t="s">
        <v>1805</v>
      </c>
      <c r="E21" s="70" t="s">
        <v>1932</v>
      </c>
      <c r="F21" s="390" t="s">
        <v>1939</v>
      </c>
      <c r="G21" s="70" t="s">
        <v>1963</v>
      </c>
      <c r="H21" s="381"/>
      <c r="I21" s="70"/>
      <c r="J21" s="403"/>
      <c r="K21" s="411">
        <v>1</v>
      </c>
      <c r="L21" s="412" t="s">
        <v>101</v>
      </c>
      <c r="M21" s="413">
        <v>1</v>
      </c>
      <c r="N21" s="402" t="s">
        <v>374</v>
      </c>
      <c r="O21" s="403">
        <f t="shared" si="1"/>
        <v>0</v>
      </c>
      <c r="P21" s="381" t="s">
        <v>1973</v>
      </c>
      <c r="Q21" s="381" t="s">
        <v>1955</v>
      </c>
      <c r="R21" s="405" t="str">
        <f>_xlfn.XLOOKUP(C21&amp;D21&amp;E21&amp;F21,[1]报价模版!$X:$X,[1]报价模版!$Y:$Y,"",0)</f>
        <v/>
      </c>
    </row>
    <row r="22" spans="1:18" s="397" customFormat="1" ht="14.5" customHeight="1">
      <c r="A22" s="391"/>
      <c r="B22" s="391"/>
      <c r="C22" s="392" t="s">
        <v>30</v>
      </c>
      <c r="D22" s="393" t="s">
        <v>1805</v>
      </c>
      <c r="E22" s="70" t="s">
        <v>1806</v>
      </c>
      <c r="F22" s="390" t="s">
        <v>1969</v>
      </c>
      <c r="G22" s="70" t="s">
        <v>1964</v>
      </c>
      <c r="H22" s="381"/>
      <c r="I22" s="70"/>
      <c r="J22" s="403"/>
      <c r="K22" s="411">
        <v>1</v>
      </c>
      <c r="L22" s="412" t="s">
        <v>101</v>
      </c>
      <c r="M22" s="413">
        <v>1</v>
      </c>
      <c r="N22" s="402" t="s">
        <v>374</v>
      </c>
      <c r="O22" s="403">
        <f t="shared" si="1"/>
        <v>0</v>
      </c>
      <c r="P22" s="381" t="s">
        <v>1973</v>
      </c>
      <c r="Q22" s="381" t="s">
        <v>1955</v>
      </c>
      <c r="R22" s="405" t="str">
        <f>_xlfn.XLOOKUP(C22&amp;D22&amp;E22&amp;F22,[1]报价模版!$X:$X,[1]报价模版!$Y:$Y,"",0)</f>
        <v/>
      </c>
    </row>
    <row r="23" spans="1:18" s="397" customFormat="1" ht="14.5" customHeight="1">
      <c r="A23" s="391"/>
      <c r="B23" s="391"/>
      <c r="C23" s="392" t="s">
        <v>30</v>
      </c>
      <c r="D23" s="393" t="s">
        <v>1805</v>
      </c>
      <c r="E23" s="70" t="s">
        <v>1932</v>
      </c>
      <c r="F23" s="390" t="s">
        <v>1969</v>
      </c>
      <c r="G23" s="70" t="s">
        <v>1964</v>
      </c>
      <c r="H23" s="381"/>
      <c r="I23" s="70"/>
      <c r="J23" s="403"/>
      <c r="K23" s="411">
        <v>1</v>
      </c>
      <c r="L23" s="412" t="s">
        <v>101</v>
      </c>
      <c r="M23" s="413">
        <v>1</v>
      </c>
      <c r="N23" s="402" t="s">
        <v>374</v>
      </c>
      <c r="O23" s="403">
        <f t="shared" si="1"/>
        <v>0</v>
      </c>
      <c r="P23" s="381" t="s">
        <v>1973</v>
      </c>
      <c r="Q23" s="381" t="s">
        <v>1955</v>
      </c>
      <c r="R23" s="405" t="str">
        <f>_xlfn.XLOOKUP(C23&amp;D23&amp;E23&amp;F23,[1]报价模版!$X:$X,[1]报价模版!$Y:$Y,"",0)</f>
        <v/>
      </c>
    </row>
    <row r="24" spans="1:18" s="397" customFormat="1" ht="14.5" customHeight="1">
      <c r="A24" s="391"/>
      <c r="B24" s="391"/>
      <c r="C24" s="392" t="s">
        <v>30</v>
      </c>
      <c r="D24" s="393" t="s">
        <v>1805</v>
      </c>
      <c r="E24" s="70" t="s">
        <v>1806</v>
      </c>
      <c r="F24" s="390" t="s">
        <v>1970</v>
      </c>
      <c r="G24" s="70" t="s">
        <v>1964</v>
      </c>
      <c r="H24" s="381"/>
      <c r="I24" s="70"/>
      <c r="J24" s="403"/>
      <c r="K24" s="411">
        <v>1</v>
      </c>
      <c r="L24" s="412" t="s">
        <v>101</v>
      </c>
      <c r="M24" s="413">
        <v>1</v>
      </c>
      <c r="N24" s="402" t="s">
        <v>374</v>
      </c>
      <c r="O24" s="403">
        <f t="shared" si="1"/>
        <v>0</v>
      </c>
      <c r="P24" s="381" t="s">
        <v>1973</v>
      </c>
      <c r="Q24" s="381" t="s">
        <v>1955</v>
      </c>
      <c r="R24" s="405" t="str">
        <f>_xlfn.XLOOKUP(C24&amp;D24&amp;E24&amp;F24,[1]报价模版!$X:$X,[1]报价模版!$Y:$Y,"",0)</f>
        <v/>
      </c>
    </row>
    <row r="25" spans="1:18" s="397" customFormat="1" ht="14.5" customHeight="1">
      <c r="A25" s="391"/>
      <c r="B25" s="391"/>
      <c r="C25" s="392" t="s">
        <v>30</v>
      </c>
      <c r="D25" s="393" t="s">
        <v>1805</v>
      </c>
      <c r="E25" s="70" t="s">
        <v>1932</v>
      </c>
      <c r="F25" s="390" t="s">
        <v>1970</v>
      </c>
      <c r="G25" s="70" t="s">
        <v>1964</v>
      </c>
      <c r="H25" s="381"/>
      <c r="I25" s="70"/>
      <c r="J25" s="403"/>
      <c r="K25" s="411">
        <v>1</v>
      </c>
      <c r="L25" s="412" t="s">
        <v>101</v>
      </c>
      <c r="M25" s="413">
        <v>1</v>
      </c>
      <c r="N25" s="402" t="s">
        <v>374</v>
      </c>
      <c r="O25" s="403">
        <f t="shared" si="1"/>
        <v>0</v>
      </c>
      <c r="P25" s="381" t="s">
        <v>1973</v>
      </c>
      <c r="Q25" s="381" t="s">
        <v>1955</v>
      </c>
      <c r="R25" s="405" t="str">
        <f>_xlfn.XLOOKUP(C25&amp;D25&amp;E25&amp;F25,[1]报价模版!$X:$X,[1]报价模版!$Y:$Y,"",0)</f>
        <v/>
      </c>
    </row>
    <row r="26" spans="1:18" s="397" customFormat="1" ht="14.5" customHeight="1">
      <c r="A26" s="391"/>
      <c r="B26" s="391"/>
      <c r="C26" s="392" t="s">
        <v>30</v>
      </c>
      <c r="D26" s="393" t="s">
        <v>1805</v>
      </c>
      <c r="E26" s="70" t="s">
        <v>1806</v>
      </c>
      <c r="F26" s="390" t="s">
        <v>1971</v>
      </c>
      <c r="G26" s="70" t="s">
        <v>1964</v>
      </c>
      <c r="H26" s="381"/>
      <c r="I26" s="70"/>
      <c r="J26" s="403"/>
      <c r="K26" s="411">
        <v>1</v>
      </c>
      <c r="L26" s="412" t="s">
        <v>101</v>
      </c>
      <c r="M26" s="413">
        <v>1</v>
      </c>
      <c r="N26" s="402" t="s">
        <v>374</v>
      </c>
      <c r="O26" s="403">
        <f t="shared" si="1"/>
        <v>0</v>
      </c>
      <c r="P26" s="381" t="s">
        <v>1973</v>
      </c>
      <c r="Q26" s="381" t="s">
        <v>1955</v>
      </c>
      <c r="R26" s="405" t="str">
        <f>_xlfn.XLOOKUP(C26&amp;D26&amp;E26&amp;F26,[1]报价模版!$X:$X,[1]报价模版!$Y:$Y,"",0)</f>
        <v/>
      </c>
    </row>
    <row r="27" spans="1:18" s="397" customFormat="1" ht="14.5" customHeight="1">
      <c r="A27" s="391"/>
      <c r="B27" s="391"/>
      <c r="C27" s="392" t="s">
        <v>30</v>
      </c>
      <c r="D27" s="393" t="s">
        <v>1805</v>
      </c>
      <c r="E27" s="70" t="s">
        <v>1932</v>
      </c>
      <c r="F27" s="390" t="s">
        <v>1971</v>
      </c>
      <c r="G27" s="70" t="s">
        <v>1964</v>
      </c>
      <c r="H27" s="381"/>
      <c r="I27" s="70"/>
      <c r="J27" s="403"/>
      <c r="K27" s="411">
        <v>1</v>
      </c>
      <c r="L27" s="412" t="s">
        <v>101</v>
      </c>
      <c r="M27" s="413">
        <v>1</v>
      </c>
      <c r="N27" s="402" t="s">
        <v>374</v>
      </c>
      <c r="O27" s="403">
        <f t="shared" si="1"/>
        <v>0</v>
      </c>
      <c r="P27" s="381" t="s">
        <v>1973</v>
      </c>
      <c r="Q27" s="381" t="s">
        <v>1955</v>
      </c>
      <c r="R27" s="405" t="str">
        <f>_xlfn.XLOOKUP(C27&amp;D27&amp;E27&amp;F27,[1]报价模版!$X:$X,[1]报价模版!$Y:$Y,"",0)</f>
        <v/>
      </c>
    </row>
    <row r="28" spans="1:18" s="397" customFormat="1" ht="14.5" customHeight="1">
      <c r="A28" s="391"/>
      <c r="B28" s="391"/>
      <c r="C28" s="392" t="s">
        <v>30</v>
      </c>
      <c r="D28" s="393" t="s">
        <v>1805</v>
      </c>
      <c r="E28" s="70" t="s">
        <v>1806</v>
      </c>
      <c r="F28" s="390" t="s">
        <v>1972</v>
      </c>
      <c r="G28" s="70" t="s">
        <v>1964</v>
      </c>
      <c r="H28" s="381"/>
      <c r="I28" s="70"/>
      <c r="J28" s="403"/>
      <c r="K28" s="411">
        <v>1</v>
      </c>
      <c r="L28" s="412" t="s">
        <v>101</v>
      </c>
      <c r="M28" s="413">
        <v>1</v>
      </c>
      <c r="N28" s="402" t="s">
        <v>374</v>
      </c>
      <c r="O28" s="403">
        <f t="shared" si="1"/>
        <v>0</v>
      </c>
      <c r="P28" s="381" t="s">
        <v>1973</v>
      </c>
      <c r="Q28" s="381" t="s">
        <v>1955</v>
      </c>
      <c r="R28" s="405" t="str">
        <f>_xlfn.XLOOKUP(C28&amp;D28&amp;E28&amp;F28,[1]报价模版!$X:$X,[1]报价模版!$Y:$Y,"",0)</f>
        <v/>
      </c>
    </row>
    <row r="29" spans="1:18" s="397" customFormat="1" ht="14.5" customHeight="1">
      <c r="A29" s="391"/>
      <c r="B29" s="391"/>
      <c r="C29" s="392" t="s">
        <v>30</v>
      </c>
      <c r="D29" s="393" t="s">
        <v>1805</v>
      </c>
      <c r="E29" s="70" t="s">
        <v>1932</v>
      </c>
      <c r="F29" s="390" t="s">
        <v>1972</v>
      </c>
      <c r="G29" s="70" t="s">
        <v>1964</v>
      </c>
      <c r="H29" s="381"/>
      <c r="I29" s="70"/>
      <c r="J29" s="403"/>
      <c r="K29" s="411">
        <v>1</v>
      </c>
      <c r="L29" s="412" t="s">
        <v>101</v>
      </c>
      <c r="M29" s="413">
        <v>1</v>
      </c>
      <c r="N29" s="402" t="s">
        <v>374</v>
      </c>
      <c r="O29" s="403">
        <f t="shared" si="1"/>
        <v>0</v>
      </c>
      <c r="P29" s="381" t="s">
        <v>1973</v>
      </c>
      <c r="Q29" s="381" t="s">
        <v>1955</v>
      </c>
      <c r="R29" s="405" t="str">
        <f>_xlfn.XLOOKUP(C29&amp;D29&amp;E29&amp;F29,[1]报价模版!$X:$X,[1]报价模版!$Y:$Y,"",0)</f>
        <v/>
      </c>
    </row>
    <row r="30" spans="1:18" s="397" customFormat="1" ht="14.5" customHeight="1">
      <c r="A30" s="391"/>
      <c r="B30" s="391"/>
      <c r="C30" s="392" t="s">
        <v>30</v>
      </c>
      <c r="D30" s="393" t="s">
        <v>1805</v>
      </c>
      <c r="E30" s="70" t="s">
        <v>1806</v>
      </c>
      <c r="F30" s="390" t="s">
        <v>1940</v>
      </c>
      <c r="G30" s="70" t="s">
        <v>1965</v>
      </c>
      <c r="H30" s="381"/>
      <c r="I30" s="70"/>
      <c r="J30" s="403"/>
      <c r="K30" s="411">
        <v>1</v>
      </c>
      <c r="L30" s="412" t="s">
        <v>101</v>
      </c>
      <c r="M30" s="413">
        <v>1</v>
      </c>
      <c r="N30" s="402" t="s">
        <v>374</v>
      </c>
      <c r="O30" s="403">
        <f t="shared" si="1"/>
        <v>0</v>
      </c>
      <c r="P30" s="381" t="s">
        <v>1973</v>
      </c>
      <c r="Q30" s="381" t="s">
        <v>1955</v>
      </c>
      <c r="R30" s="405" t="str">
        <f>_xlfn.XLOOKUP(C30&amp;D30&amp;E30&amp;F30,[1]报价模版!$X:$X,[1]报价模版!$Y:$Y,"",0)</f>
        <v/>
      </c>
    </row>
    <row r="31" spans="1:18" s="397" customFormat="1" ht="14.5" customHeight="1">
      <c r="A31" s="391"/>
      <c r="B31" s="391"/>
      <c r="C31" s="392" t="s">
        <v>30</v>
      </c>
      <c r="D31" s="393" t="s">
        <v>1805</v>
      </c>
      <c r="E31" s="70" t="s">
        <v>1932</v>
      </c>
      <c r="F31" s="390" t="s">
        <v>1940</v>
      </c>
      <c r="G31" s="70" t="s">
        <v>1965</v>
      </c>
      <c r="H31" s="381"/>
      <c r="I31" s="70"/>
      <c r="J31" s="403"/>
      <c r="K31" s="411">
        <v>1</v>
      </c>
      <c r="L31" s="412" t="s">
        <v>101</v>
      </c>
      <c r="M31" s="413">
        <v>1</v>
      </c>
      <c r="N31" s="402" t="s">
        <v>374</v>
      </c>
      <c r="O31" s="403">
        <f t="shared" si="1"/>
        <v>0</v>
      </c>
      <c r="P31" s="381" t="s">
        <v>1973</v>
      </c>
      <c r="Q31" s="381" t="s">
        <v>1955</v>
      </c>
      <c r="R31" s="405" t="str">
        <f>_xlfn.XLOOKUP(C31&amp;D31&amp;E31&amp;F31,[1]报价模版!$X:$X,[1]报价模版!$Y:$Y,"",0)</f>
        <v/>
      </c>
    </row>
    <row r="32" spans="1:18" s="397" customFormat="1" ht="14.5" customHeight="1">
      <c r="A32" s="391"/>
      <c r="B32" s="391"/>
      <c r="C32" s="392" t="s">
        <v>30</v>
      </c>
      <c r="D32" s="393" t="s">
        <v>1805</v>
      </c>
      <c r="E32" s="70" t="s">
        <v>1806</v>
      </c>
      <c r="F32" s="390" t="s">
        <v>1941</v>
      </c>
      <c r="G32" s="70" t="s">
        <v>1965</v>
      </c>
      <c r="H32" s="381"/>
      <c r="I32" s="70"/>
      <c r="J32" s="403"/>
      <c r="K32" s="411">
        <v>1</v>
      </c>
      <c r="L32" s="412" t="s">
        <v>101</v>
      </c>
      <c r="M32" s="413">
        <v>1</v>
      </c>
      <c r="N32" s="402" t="s">
        <v>374</v>
      </c>
      <c r="O32" s="403">
        <f t="shared" si="1"/>
        <v>0</v>
      </c>
      <c r="P32" s="381" t="s">
        <v>1973</v>
      </c>
      <c r="Q32" s="381" t="s">
        <v>1955</v>
      </c>
      <c r="R32" s="405" t="str">
        <f>_xlfn.XLOOKUP(C32&amp;D32&amp;E32&amp;F32,[1]报价模版!$X:$X,[1]报价模版!$Y:$Y,"",0)</f>
        <v/>
      </c>
    </row>
    <row r="33" spans="1:18" s="397" customFormat="1" ht="14.5" customHeight="1">
      <c r="A33" s="391"/>
      <c r="B33" s="391"/>
      <c r="C33" s="392" t="s">
        <v>30</v>
      </c>
      <c r="D33" s="393" t="s">
        <v>1805</v>
      </c>
      <c r="E33" s="70" t="s">
        <v>1932</v>
      </c>
      <c r="F33" s="390" t="s">
        <v>1941</v>
      </c>
      <c r="G33" s="70" t="s">
        <v>1965</v>
      </c>
      <c r="H33" s="381"/>
      <c r="I33" s="70"/>
      <c r="J33" s="403"/>
      <c r="K33" s="411">
        <v>1</v>
      </c>
      <c r="L33" s="412" t="s">
        <v>101</v>
      </c>
      <c r="M33" s="413">
        <v>1</v>
      </c>
      <c r="N33" s="402" t="s">
        <v>374</v>
      </c>
      <c r="O33" s="403">
        <f t="shared" si="1"/>
        <v>0</v>
      </c>
      <c r="P33" s="381" t="s">
        <v>1973</v>
      </c>
      <c r="Q33" s="381" t="s">
        <v>1955</v>
      </c>
      <c r="R33" s="405" t="str">
        <f>_xlfn.XLOOKUP(C33&amp;D33&amp;E33&amp;F33,[1]报价模版!$X:$X,[1]报价模版!$Y:$Y,"",0)</f>
        <v/>
      </c>
    </row>
    <row r="34" spans="1:18" s="397" customFormat="1" ht="14.5" customHeight="1">
      <c r="A34" s="391"/>
      <c r="B34" s="391"/>
      <c r="C34" s="392" t="s">
        <v>30</v>
      </c>
      <c r="D34" s="393" t="s">
        <v>1805</v>
      </c>
      <c r="E34" s="70" t="s">
        <v>1806</v>
      </c>
      <c r="F34" s="390" t="s">
        <v>1942</v>
      </c>
      <c r="G34" s="70" t="s">
        <v>1965</v>
      </c>
      <c r="H34" s="381"/>
      <c r="I34" s="70"/>
      <c r="J34" s="403"/>
      <c r="K34" s="411">
        <v>1</v>
      </c>
      <c r="L34" s="412" t="s">
        <v>101</v>
      </c>
      <c r="M34" s="413">
        <v>1</v>
      </c>
      <c r="N34" s="402" t="s">
        <v>374</v>
      </c>
      <c r="O34" s="403">
        <f t="shared" si="1"/>
        <v>0</v>
      </c>
      <c r="P34" s="381" t="s">
        <v>1973</v>
      </c>
      <c r="Q34" s="381" t="s">
        <v>1955</v>
      </c>
      <c r="R34" s="405" t="str">
        <f>_xlfn.XLOOKUP(C34&amp;D34&amp;E34&amp;F34,[1]报价模版!$X:$X,[1]报价模版!$Y:$Y,"",0)</f>
        <v/>
      </c>
    </row>
    <row r="35" spans="1:18" s="397" customFormat="1" ht="14.5" customHeight="1">
      <c r="A35" s="391"/>
      <c r="B35" s="391"/>
      <c r="C35" s="392" t="s">
        <v>30</v>
      </c>
      <c r="D35" s="393" t="s">
        <v>1805</v>
      </c>
      <c r="E35" s="70" t="s">
        <v>1932</v>
      </c>
      <c r="F35" s="390" t="s">
        <v>1942</v>
      </c>
      <c r="G35" s="70" t="s">
        <v>1965</v>
      </c>
      <c r="H35" s="381"/>
      <c r="I35" s="70"/>
      <c r="J35" s="403"/>
      <c r="K35" s="411">
        <v>1</v>
      </c>
      <c r="L35" s="412" t="s">
        <v>101</v>
      </c>
      <c r="M35" s="413">
        <v>1</v>
      </c>
      <c r="N35" s="402" t="s">
        <v>374</v>
      </c>
      <c r="O35" s="403">
        <f t="shared" si="1"/>
        <v>0</v>
      </c>
      <c r="P35" s="381" t="s">
        <v>1973</v>
      </c>
      <c r="Q35" s="381" t="s">
        <v>1955</v>
      </c>
      <c r="R35" s="405" t="str">
        <f>_xlfn.XLOOKUP(C35&amp;D35&amp;E35&amp;F35,[1]报价模版!$X:$X,[1]报价模版!$Y:$Y,"",0)</f>
        <v/>
      </c>
    </row>
    <row r="36" spans="1:18" s="397" customFormat="1" ht="14.5" customHeight="1">
      <c r="A36" s="391"/>
      <c r="B36" s="391"/>
      <c r="C36" s="392" t="s">
        <v>30</v>
      </c>
      <c r="D36" s="393" t="s">
        <v>1805</v>
      </c>
      <c r="E36" s="70" t="s">
        <v>1806</v>
      </c>
      <c r="F36" s="390" t="s">
        <v>1943</v>
      </c>
      <c r="G36" s="70" t="s">
        <v>1965</v>
      </c>
      <c r="H36" s="381"/>
      <c r="I36" s="70"/>
      <c r="J36" s="403"/>
      <c r="K36" s="411">
        <v>1</v>
      </c>
      <c r="L36" s="412" t="s">
        <v>101</v>
      </c>
      <c r="M36" s="413">
        <v>1</v>
      </c>
      <c r="N36" s="402" t="s">
        <v>374</v>
      </c>
      <c r="O36" s="403">
        <f t="shared" si="1"/>
        <v>0</v>
      </c>
      <c r="P36" s="381" t="s">
        <v>1973</v>
      </c>
      <c r="Q36" s="381" t="s">
        <v>1955</v>
      </c>
      <c r="R36" s="405" t="str">
        <f>_xlfn.XLOOKUP(C36&amp;D36&amp;E36&amp;F36,[1]报价模版!$X:$X,[1]报价模版!$Y:$Y,"",0)</f>
        <v/>
      </c>
    </row>
    <row r="37" spans="1:18" s="397" customFormat="1" ht="14.5" customHeight="1">
      <c r="A37" s="391"/>
      <c r="B37" s="391"/>
      <c r="C37" s="392" t="s">
        <v>30</v>
      </c>
      <c r="D37" s="393" t="s">
        <v>1805</v>
      </c>
      <c r="E37" s="70" t="s">
        <v>1932</v>
      </c>
      <c r="F37" s="390" t="s">
        <v>1943</v>
      </c>
      <c r="G37" s="70" t="s">
        <v>1965</v>
      </c>
      <c r="H37" s="381"/>
      <c r="I37" s="70"/>
      <c r="J37" s="403"/>
      <c r="K37" s="411">
        <v>1</v>
      </c>
      <c r="L37" s="412" t="s">
        <v>101</v>
      </c>
      <c r="M37" s="413">
        <v>1</v>
      </c>
      <c r="N37" s="402" t="s">
        <v>374</v>
      </c>
      <c r="O37" s="403">
        <f t="shared" si="1"/>
        <v>0</v>
      </c>
      <c r="P37" s="381" t="s">
        <v>1973</v>
      </c>
      <c r="Q37" s="381" t="s">
        <v>1955</v>
      </c>
      <c r="R37" s="405" t="str">
        <f>_xlfn.XLOOKUP(C37&amp;D37&amp;E37&amp;F37,[1]报价模版!$X:$X,[1]报价模版!$Y:$Y,"",0)</f>
        <v/>
      </c>
    </row>
    <row r="38" spans="1:18" ht="14.5" hidden="1" customHeight="1">
      <c r="A38" s="18"/>
      <c r="B38" s="18"/>
      <c r="C38" s="19" t="s">
        <v>30</v>
      </c>
      <c r="D38" s="20" t="s">
        <v>1805</v>
      </c>
      <c r="E38" s="21" t="s">
        <v>1806</v>
      </c>
      <c r="F38" s="22" t="s">
        <v>1809</v>
      </c>
      <c r="G38" s="21"/>
      <c r="H38" s="23"/>
      <c r="I38" s="43"/>
      <c r="J38" s="44"/>
      <c r="K38" s="44"/>
      <c r="L38" s="46" t="s">
        <v>101</v>
      </c>
      <c r="M38" s="81"/>
      <c r="N38" s="82" t="s">
        <v>374</v>
      </c>
      <c r="O38" s="49">
        <f t="shared" si="0"/>
        <v>0</v>
      </c>
      <c r="P38" s="23"/>
      <c r="Q38" s="23"/>
      <c r="R38" s="63" t="str">
        <f>_xlfn.XLOOKUP(C38&amp;D38&amp;E38&amp;F38,[1]报价模版!$X:$X,[1]报价模版!$Y:$Y,"",0)</f>
        <v/>
      </c>
    </row>
    <row r="39" spans="1:18" ht="14.5" hidden="1" customHeight="1">
      <c r="A39" s="18"/>
      <c r="B39" s="18"/>
      <c r="C39" s="19" t="s">
        <v>30</v>
      </c>
      <c r="D39" s="20" t="s">
        <v>1805</v>
      </c>
      <c r="E39" s="21" t="s">
        <v>1806</v>
      </c>
      <c r="F39" s="22" t="s">
        <v>1810</v>
      </c>
      <c r="G39" s="21"/>
      <c r="H39" s="23"/>
      <c r="I39" s="43"/>
      <c r="J39" s="44"/>
      <c r="K39" s="44"/>
      <c r="L39" s="46" t="s">
        <v>101</v>
      </c>
      <c r="M39" s="81"/>
      <c r="N39" s="82" t="s">
        <v>374</v>
      </c>
      <c r="O39" s="49">
        <f t="shared" si="0"/>
        <v>0</v>
      </c>
      <c r="P39" s="23"/>
      <c r="Q39" s="23"/>
      <c r="R39" s="63" t="str">
        <f>_xlfn.XLOOKUP(C39&amp;D39&amp;E39&amp;F39,[1]报价模版!$X:$X,[1]报价模版!$Y:$Y,"",0)</f>
        <v/>
      </c>
    </row>
    <row r="40" spans="1:18" ht="14.5" hidden="1" customHeight="1">
      <c r="A40" s="18"/>
      <c r="B40" s="18"/>
      <c r="C40" s="19" t="s">
        <v>30</v>
      </c>
      <c r="D40" s="20" t="s">
        <v>1805</v>
      </c>
      <c r="E40" s="21" t="s">
        <v>1806</v>
      </c>
      <c r="F40" s="22" t="s">
        <v>1811</v>
      </c>
      <c r="G40" s="21"/>
      <c r="H40" s="23"/>
      <c r="I40" s="43"/>
      <c r="J40" s="44"/>
      <c r="K40" s="44"/>
      <c r="L40" s="46" t="s">
        <v>101</v>
      </c>
      <c r="M40" s="81"/>
      <c r="N40" s="82" t="s">
        <v>374</v>
      </c>
      <c r="O40" s="49">
        <f t="shared" si="0"/>
        <v>0</v>
      </c>
      <c r="P40" s="23"/>
      <c r="Q40" s="23"/>
      <c r="R40" s="63" t="str">
        <f>_xlfn.XLOOKUP(C40&amp;D40&amp;E40&amp;F40,[1]报价模版!$X:$X,[1]报价模版!$Y:$Y,"",0)</f>
        <v/>
      </c>
    </row>
    <row r="41" spans="1:18" ht="14.5" hidden="1" customHeight="1">
      <c r="A41" s="18"/>
      <c r="B41" s="18"/>
      <c r="C41" s="19" t="s">
        <v>30</v>
      </c>
      <c r="D41" s="20" t="s">
        <v>1805</v>
      </c>
      <c r="E41" s="21" t="s">
        <v>1812</v>
      </c>
      <c r="F41" s="22" t="s">
        <v>1808</v>
      </c>
      <c r="G41" s="21"/>
      <c r="H41" s="23"/>
      <c r="I41" s="43"/>
      <c r="J41" s="44"/>
      <c r="K41" s="44"/>
      <c r="L41" s="46" t="s">
        <v>101</v>
      </c>
      <c r="M41" s="81"/>
      <c r="N41" s="82" t="s">
        <v>374</v>
      </c>
      <c r="O41" s="49">
        <f t="shared" si="0"/>
        <v>0</v>
      </c>
      <c r="P41" s="23"/>
      <c r="Q41" s="23"/>
      <c r="R41" s="63" t="str">
        <f>_xlfn.XLOOKUP(C41&amp;D41&amp;E41&amp;F41,[1]报价模版!$X:$X,[1]报价模版!$Y:$Y,"",0)</f>
        <v/>
      </c>
    </row>
    <row r="42" spans="1:18" ht="14.5" hidden="1" customHeight="1">
      <c r="A42" s="18"/>
      <c r="B42" s="18"/>
      <c r="C42" s="19" t="s">
        <v>30</v>
      </c>
      <c r="D42" s="20" t="s">
        <v>1805</v>
      </c>
      <c r="E42" s="21" t="s">
        <v>1813</v>
      </c>
      <c r="F42" s="22" t="s">
        <v>1808</v>
      </c>
      <c r="G42" s="21"/>
      <c r="H42" s="23"/>
      <c r="I42" s="43"/>
      <c r="J42" s="44"/>
      <c r="K42" s="44"/>
      <c r="L42" s="46" t="s">
        <v>101</v>
      </c>
      <c r="M42" s="81"/>
      <c r="N42" s="82" t="s">
        <v>374</v>
      </c>
      <c r="O42" s="49">
        <f t="shared" si="0"/>
        <v>0</v>
      </c>
      <c r="P42" s="23"/>
      <c r="Q42" s="23"/>
      <c r="R42" s="63" t="str">
        <f>_xlfn.XLOOKUP(C42&amp;D42&amp;E42&amp;F42,[1]报价模版!$X:$X,[1]报价模版!$Y:$Y,"",0)</f>
        <v/>
      </c>
    </row>
    <row r="43" spans="1:18" ht="14.5" hidden="1" customHeight="1">
      <c r="A43" s="18"/>
      <c r="B43" s="18"/>
      <c r="C43" s="19" t="s">
        <v>30</v>
      </c>
      <c r="D43" s="20" t="s">
        <v>1805</v>
      </c>
      <c r="E43" s="21" t="s">
        <v>1814</v>
      </c>
      <c r="F43" s="22" t="s">
        <v>1808</v>
      </c>
      <c r="G43" s="21"/>
      <c r="H43" s="23"/>
      <c r="I43" s="43"/>
      <c r="J43" s="44"/>
      <c r="K43" s="44"/>
      <c r="L43" s="46" t="s">
        <v>101</v>
      </c>
      <c r="M43" s="81"/>
      <c r="N43" s="82" t="s">
        <v>374</v>
      </c>
      <c r="O43" s="49">
        <f t="shared" si="0"/>
        <v>0</v>
      </c>
      <c r="P43" s="23"/>
      <c r="Q43" s="23"/>
      <c r="R43" s="63" t="str">
        <f>_xlfn.XLOOKUP(C43&amp;D43&amp;E43&amp;F43,[1]报价模版!$X:$X,[1]报价模版!$Y:$Y,"",0)</f>
        <v/>
      </c>
    </row>
    <row r="44" spans="1:18" ht="14.5" hidden="1" customHeight="1">
      <c r="A44" s="18"/>
      <c r="B44" s="18"/>
      <c r="C44" s="19" t="s">
        <v>30</v>
      </c>
      <c r="D44" s="20" t="s">
        <v>1805</v>
      </c>
      <c r="E44" s="21" t="s">
        <v>1815</v>
      </c>
      <c r="F44" s="22" t="s">
        <v>1807</v>
      </c>
      <c r="G44" s="21" t="s">
        <v>1779</v>
      </c>
      <c r="H44" s="23"/>
      <c r="I44" s="21"/>
      <c r="J44" s="78"/>
      <c r="K44" s="78"/>
      <c r="L44" s="46" t="s">
        <v>101</v>
      </c>
      <c r="M44" s="78"/>
      <c r="N44" s="82" t="s">
        <v>374</v>
      </c>
      <c r="O44" s="49">
        <f t="shared" si="0"/>
        <v>0</v>
      </c>
      <c r="P44" s="23"/>
      <c r="Q44" s="23"/>
      <c r="R44" s="85"/>
    </row>
    <row r="45" spans="1:18" ht="14.5" hidden="1" customHeight="1">
      <c r="A45" s="18"/>
      <c r="B45" s="18"/>
      <c r="C45" s="19" t="s">
        <v>30</v>
      </c>
      <c r="D45" s="20" t="s">
        <v>1805</v>
      </c>
      <c r="E45" s="21" t="s">
        <v>1815</v>
      </c>
      <c r="F45" s="22" t="s">
        <v>1808</v>
      </c>
      <c r="G45" s="21"/>
      <c r="H45" s="23"/>
      <c r="I45" s="21"/>
      <c r="J45" s="44"/>
      <c r="K45" s="44"/>
      <c r="L45" s="46" t="s">
        <v>101</v>
      </c>
      <c r="M45" s="81"/>
      <c r="N45" s="82" t="s">
        <v>374</v>
      </c>
      <c r="O45" s="49">
        <f t="shared" si="0"/>
        <v>0</v>
      </c>
      <c r="P45" s="23"/>
      <c r="Q45" s="23"/>
      <c r="R45" s="63" t="str">
        <f>_xlfn.XLOOKUP(C45&amp;D45&amp;E45&amp;F45,[1]报价模版!$X:$X,[1]报价模版!$Y:$Y,"",0)</f>
        <v/>
      </c>
    </row>
    <row r="46" spans="1:18" ht="14.5" hidden="1" customHeight="1">
      <c r="A46" s="18"/>
      <c r="B46" s="18"/>
      <c r="C46" s="19" t="s">
        <v>30</v>
      </c>
      <c r="D46" s="20" t="s">
        <v>1805</v>
      </c>
      <c r="E46" s="21" t="s">
        <v>1815</v>
      </c>
      <c r="F46" s="22" t="s">
        <v>1809</v>
      </c>
      <c r="G46" s="21"/>
      <c r="H46" s="23"/>
      <c r="I46" s="43"/>
      <c r="J46" s="44"/>
      <c r="K46" s="44"/>
      <c r="L46" s="46" t="s">
        <v>101</v>
      </c>
      <c r="M46" s="81"/>
      <c r="N46" s="82" t="s">
        <v>374</v>
      </c>
      <c r="O46" s="49">
        <f t="shared" si="0"/>
        <v>0</v>
      </c>
      <c r="P46" s="23"/>
      <c r="Q46" s="23"/>
      <c r="R46" s="63" t="str">
        <f>_xlfn.XLOOKUP(C46&amp;D46&amp;E46&amp;F46,[1]报价模版!$X:$X,[1]报价模版!$Y:$Y,"",0)</f>
        <v/>
      </c>
    </row>
    <row r="47" spans="1:18" ht="14.5" hidden="1" customHeight="1">
      <c r="A47" s="18"/>
      <c r="B47" s="18"/>
      <c r="C47" s="19" t="s">
        <v>30</v>
      </c>
      <c r="D47" s="20" t="s">
        <v>1805</v>
      </c>
      <c r="E47" s="21" t="s">
        <v>1815</v>
      </c>
      <c r="F47" s="22" t="s">
        <v>1810</v>
      </c>
      <c r="G47" s="21"/>
      <c r="H47" s="23"/>
      <c r="I47" s="43"/>
      <c r="J47" s="44"/>
      <c r="K47" s="44"/>
      <c r="L47" s="46" t="s">
        <v>101</v>
      </c>
      <c r="M47" s="81"/>
      <c r="N47" s="82" t="s">
        <v>374</v>
      </c>
      <c r="O47" s="49">
        <f t="shared" si="0"/>
        <v>0</v>
      </c>
      <c r="P47" s="23"/>
      <c r="Q47" s="23"/>
      <c r="R47" s="63" t="str">
        <f>_xlfn.XLOOKUP(C47&amp;D47&amp;E47&amp;F47,[1]报价模版!$X:$X,[1]报价模版!$Y:$Y,"",0)</f>
        <v/>
      </c>
    </row>
    <row r="48" spans="1:18" ht="14.5" hidden="1" customHeight="1">
      <c r="A48" s="18"/>
      <c r="B48" s="18"/>
      <c r="C48" s="19" t="s">
        <v>30</v>
      </c>
      <c r="D48" s="20" t="s">
        <v>1805</v>
      </c>
      <c r="E48" s="21" t="s">
        <v>1815</v>
      </c>
      <c r="F48" s="22" t="s">
        <v>1816</v>
      </c>
      <c r="G48" s="21"/>
      <c r="H48" s="23"/>
      <c r="I48" s="43"/>
      <c r="J48" s="44"/>
      <c r="K48" s="44"/>
      <c r="L48" s="46" t="s">
        <v>101</v>
      </c>
      <c r="M48" s="81"/>
      <c r="N48" s="82" t="s">
        <v>374</v>
      </c>
      <c r="O48" s="49">
        <f t="shared" si="0"/>
        <v>0</v>
      </c>
      <c r="P48" s="23"/>
      <c r="Q48" s="23"/>
      <c r="R48" s="63" t="str">
        <f>_xlfn.XLOOKUP(C48&amp;D48&amp;E48&amp;F48,[1]报价模版!$X:$X,[1]报价模版!$Y:$Y,"",0)</f>
        <v/>
      </c>
    </row>
    <row r="49" spans="1:19" ht="14.5" hidden="1" customHeight="1">
      <c r="A49" s="18"/>
      <c r="B49" s="18"/>
      <c r="C49" s="19" t="s">
        <v>30</v>
      </c>
      <c r="D49" s="20" t="s">
        <v>1805</v>
      </c>
      <c r="E49" s="21" t="s">
        <v>1817</v>
      </c>
      <c r="F49" s="22" t="s">
        <v>1807</v>
      </c>
      <c r="G49" s="21"/>
      <c r="H49" s="23"/>
      <c r="I49" s="43"/>
      <c r="J49" s="44"/>
      <c r="K49" s="44"/>
      <c r="L49" s="46" t="s">
        <v>101</v>
      </c>
      <c r="M49" s="81"/>
      <c r="N49" s="82" t="s">
        <v>374</v>
      </c>
      <c r="O49" s="49">
        <f t="shared" si="0"/>
        <v>0</v>
      </c>
      <c r="P49" s="23"/>
      <c r="Q49" s="23"/>
      <c r="R49" s="63" t="str">
        <f>_xlfn.XLOOKUP(C49&amp;D49&amp;E49&amp;F49,[1]报价模版!$X:$X,[1]报价模版!$Y:$Y,"",0)</f>
        <v/>
      </c>
    </row>
    <row r="50" spans="1:19" ht="14.5" hidden="1" customHeight="1">
      <c r="A50" s="18"/>
      <c r="B50" s="18"/>
      <c r="C50" s="19" t="s">
        <v>30</v>
      </c>
      <c r="D50" s="20" t="s">
        <v>1805</v>
      </c>
      <c r="E50" s="21" t="s">
        <v>1817</v>
      </c>
      <c r="F50" s="22" t="s">
        <v>1808</v>
      </c>
      <c r="G50" s="21"/>
      <c r="H50" s="23"/>
      <c r="I50" s="43"/>
      <c r="J50" s="44"/>
      <c r="K50" s="44"/>
      <c r="L50" s="46" t="s">
        <v>101</v>
      </c>
      <c r="M50" s="81"/>
      <c r="N50" s="82" t="s">
        <v>374</v>
      </c>
      <c r="O50" s="49">
        <f t="shared" si="0"/>
        <v>0</v>
      </c>
      <c r="P50" s="23"/>
      <c r="Q50" s="23"/>
      <c r="R50" s="63" t="str">
        <f>_xlfn.XLOOKUP(C50&amp;D50&amp;E50&amp;F50,[1]报价模版!$X:$X,[1]报价模版!$Y:$Y,"",0)</f>
        <v/>
      </c>
    </row>
    <row r="51" spans="1:19" ht="14.5" hidden="1" customHeight="1">
      <c r="A51" s="18"/>
      <c r="B51" s="18"/>
      <c r="C51" s="19" t="s">
        <v>30</v>
      </c>
      <c r="D51" s="20" t="s">
        <v>1805</v>
      </c>
      <c r="E51" s="21" t="s">
        <v>1817</v>
      </c>
      <c r="F51" s="22" t="s">
        <v>1809</v>
      </c>
      <c r="G51" s="21"/>
      <c r="H51" s="23"/>
      <c r="I51" s="43"/>
      <c r="J51" s="44"/>
      <c r="K51" s="44"/>
      <c r="L51" s="46" t="s">
        <v>101</v>
      </c>
      <c r="M51" s="81"/>
      <c r="N51" s="82" t="s">
        <v>374</v>
      </c>
      <c r="O51" s="49">
        <f t="shared" si="0"/>
        <v>0</v>
      </c>
      <c r="P51" s="23"/>
      <c r="Q51" s="23"/>
      <c r="R51" s="63" t="str">
        <f>_xlfn.XLOOKUP(C51&amp;D51&amp;E51&amp;F51,[1]报价模版!$X:$X,[1]报价模版!$Y:$Y,"",0)</f>
        <v/>
      </c>
    </row>
    <row r="52" spans="1:19" ht="14.5" hidden="1" customHeight="1">
      <c r="A52" s="18"/>
      <c r="B52" s="18"/>
      <c r="C52" s="19" t="s">
        <v>30</v>
      </c>
      <c r="D52" s="20" t="s">
        <v>1805</v>
      </c>
      <c r="E52" s="21" t="s">
        <v>1817</v>
      </c>
      <c r="F52" s="22" t="s">
        <v>1810</v>
      </c>
      <c r="G52" s="21"/>
      <c r="H52" s="23"/>
      <c r="I52" s="43"/>
      <c r="J52" s="44"/>
      <c r="K52" s="44"/>
      <c r="L52" s="46" t="s">
        <v>101</v>
      </c>
      <c r="M52" s="81"/>
      <c r="N52" s="82" t="s">
        <v>374</v>
      </c>
      <c r="O52" s="49">
        <f t="shared" si="0"/>
        <v>0</v>
      </c>
      <c r="P52" s="23"/>
      <c r="Q52" s="23"/>
      <c r="R52" s="63" t="str">
        <f>_xlfn.XLOOKUP(C52&amp;D52&amp;E52&amp;F52,[1]报价模版!$X:$X,[1]报价模版!$Y:$Y,"",0)</f>
        <v/>
      </c>
    </row>
    <row r="53" spans="1:19" ht="14.5" hidden="1" customHeight="1">
      <c r="A53" s="18"/>
      <c r="B53" s="18"/>
      <c r="C53" s="19" t="s">
        <v>30</v>
      </c>
      <c r="D53" s="20" t="s">
        <v>1805</v>
      </c>
      <c r="E53" s="21" t="s">
        <v>1817</v>
      </c>
      <c r="F53" s="22" t="s">
        <v>1816</v>
      </c>
      <c r="G53" s="21"/>
      <c r="H53" s="23"/>
      <c r="I53" s="43"/>
      <c r="J53" s="44"/>
      <c r="K53" s="44"/>
      <c r="L53" s="46" t="s">
        <v>101</v>
      </c>
      <c r="M53" s="81"/>
      <c r="N53" s="82" t="s">
        <v>374</v>
      </c>
      <c r="O53" s="49">
        <f t="shared" si="0"/>
        <v>0</v>
      </c>
      <c r="P53" s="23"/>
      <c r="Q53" s="23"/>
      <c r="R53" s="63" t="str">
        <f>_xlfn.XLOOKUP(C53&amp;D53&amp;E53&amp;F53,[1]报价模版!$X:$X,[1]报价模版!$Y:$Y,"",0)</f>
        <v/>
      </c>
    </row>
    <row r="54" spans="1:19" ht="14.5" hidden="1" customHeight="1">
      <c r="A54" s="18"/>
      <c r="B54" s="18"/>
      <c r="C54" s="19" t="s">
        <v>30</v>
      </c>
      <c r="D54" s="20" t="s">
        <v>1805</v>
      </c>
      <c r="E54" s="21" t="s">
        <v>1818</v>
      </c>
      <c r="F54" s="22" t="s">
        <v>1808</v>
      </c>
      <c r="G54" s="21"/>
      <c r="H54" s="23"/>
      <c r="I54" s="43"/>
      <c r="J54" s="44"/>
      <c r="K54" s="44"/>
      <c r="L54" s="46" t="s">
        <v>80</v>
      </c>
      <c r="M54" s="83"/>
      <c r="N54" s="48"/>
      <c r="O54" s="49">
        <f t="shared" si="0"/>
        <v>0</v>
      </c>
      <c r="P54" s="23"/>
      <c r="Q54" s="23"/>
      <c r="R54" s="63" t="str">
        <f>_xlfn.XLOOKUP(C54&amp;D54&amp;E54&amp;F54,[1]报价模版!$X:$X,[1]报价模版!$Y:$Y,"",0)</f>
        <v/>
      </c>
    </row>
    <row r="55" spans="1:19" ht="14.5" hidden="1" customHeight="1">
      <c r="A55" s="18"/>
      <c r="B55" s="18"/>
      <c r="C55" s="19" t="s">
        <v>30</v>
      </c>
      <c r="D55" s="20" t="s">
        <v>1819</v>
      </c>
      <c r="E55" s="21" t="s">
        <v>1820</v>
      </c>
      <c r="F55" s="22" t="s">
        <v>1821</v>
      </c>
      <c r="G55" s="21"/>
      <c r="H55" s="23"/>
      <c r="I55" s="43"/>
      <c r="J55" s="44"/>
      <c r="K55" s="44"/>
      <c r="L55" s="46" t="s">
        <v>1822</v>
      </c>
      <c r="M55" s="81"/>
      <c r="N55" s="82" t="s">
        <v>1823</v>
      </c>
      <c r="O55" s="49">
        <f t="shared" si="0"/>
        <v>0</v>
      </c>
      <c r="P55" s="23"/>
      <c r="Q55" s="23"/>
      <c r="R55" s="63" t="str">
        <f>_xlfn.XLOOKUP(C55&amp;D55&amp;E55&amp;F55,[1]报价模版!$X:$X,[1]报价模版!$Y:$Y,"",0)</f>
        <v/>
      </c>
    </row>
    <row r="56" spans="1:19" ht="14.5" hidden="1" customHeight="1">
      <c r="A56" s="18"/>
      <c r="B56" s="18"/>
      <c r="C56" s="19" t="s">
        <v>30</v>
      </c>
      <c r="D56" s="20" t="s">
        <v>1819</v>
      </c>
      <c r="E56" s="21" t="s">
        <v>1820</v>
      </c>
      <c r="F56" s="22" t="s">
        <v>1824</v>
      </c>
      <c r="G56" s="21"/>
      <c r="H56" s="23"/>
      <c r="I56" s="43"/>
      <c r="J56" s="44"/>
      <c r="K56" s="44"/>
      <c r="L56" s="46" t="s">
        <v>1822</v>
      </c>
      <c r="M56" s="81"/>
      <c r="N56" s="82" t="s">
        <v>1823</v>
      </c>
      <c r="O56" s="49">
        <f t="shared" si="0"/>
        <v>0</v>
      </c>
      <c r="P56" s="23"/>
      <c r="Q56" s="23"/>
      <c r="R56" s="63" t="str">
        <f>_xlfn.XLOOKUP(C56&amp;D56&amp;E56&amp;F56,[1]报价模版!$X:$X,[1]报价模版!$Y:$Y,"",0)</f>
        <v/>
      </c>
    </row>
    <row r="57" spans="1:19" ht="14.5" hidden="1" customHeight="1">
      <c r="A57" s="18"/>
      <c r="B57" s="18"/>
      <c r="C57" s="19" t="s">
        <v>30</v>
      </c>
      <c r="D57" s="20" t="s">
        <v>1819</v>
      </c>
      <c r="E57" s="21" t="s">
        <v>1820</v>
      </c>
      <c r="F57" s="22" t="s">
        <v>1825</v>
      </c>
      <c r="G57" s="21"/>
      <c r="H57" s="23"/>
      <c r="I57" s="43"/>
      <c r="J57" s="44"/>
      <c r="K57" s="44"/>
      <c r="L57" s="46" t="s">
        <v>1822</v>
      </c>
      <c r="M57" s="81"/>
      <c r="N57" s="82" t="s">
        <v>1823</v>
      </c>
      <c r="O57" s="49">
        <f t="shared" si="0"/>
        <v>0</v>
      </c>
      <c r="P57" s="23"/>
      <c r="Q57" s="23"/>
      <c r="R57" s="63" t="str">
        <f>_xlfn.XLOOKUP(C57&amp;D57&amp;E57&amp;F57,[1]报价模版!$X:$X,[1]报价模版!$Y:$Y,"",0)</f>
        <v/>
      </c>
    </row>
    <row r="58" spans="1:19" ht="14.5" hidden="1" customHeight="1">
      <c r="A58" s="18"/>
      <c r="B58" s="18"/>
      <c r="C58" s="19" t="s">
        <v>30</v>
      </c>
      <c r="D58" s="20" t="s">
        <v>1819</v>
      </c>
      <c r="E58" s="21" t="s">
        <v>1820</v>
      </c>
      <c r="F58" s="22" t="s">
        <v>1826</v>
      </c>
      <c r="G58" s="21"/>
      <c r="H58" s="23"/>
      <c r="I58" s="43"/>
      <c r="J58" s="44"/>
      <c r="K58" s="44"/>
      <c r="L58" s="46" t="s">
        <v>1822</v>
      </c>
      <c r="M58" s="81"/>
      <c r="N58" s="82" t="s">
        <v>1823</v>
      </c>
      <c r="O58" s="49">
        <f t="shared" si="0"/>
        <v>0</v>
      </c>
      <c r="P58" s="23"/>
      <c r="Q58" s="23"/>
      <c r="R58" s="63" t="str">
        <f>_xlfn.XLOOKUP(C58&amp;D58&amp;E58&amp;F58,[1]报价模版!$X:$X,[1]报价模版!$Y:$Y,"",0)</f>
        <v/>
      </c>
    </row>
    <row r="59" spans="1:19" ht="14.5" hidden="1" customHeight="1">
      <c r="A59" s="18"/>
      <c r="B59" s="18"/>
      <c r="C59" s="19" t="s">
        <v>30</v>
      </c>
      <c r="D59" s="20" t="s">
        <v>1819</v>
      </c>
      <c r="E59" s="21" t="s">
        <v>1820</v>
      </c>
      <c r="F59" s="22" t="s">
        <v>1827</v>
      </c>
      <c r="G59" s="21"/>
      <c r="H59" s="23"/>
      <c r="I59" s="43"/>
      <c r="J59" s="44"/>
      <c r="K59" s="44"/>
      <c r="L59" s="46" t="s">
        <v>1822</v>
      </c>
      <c r="M59" s="81"/>
      <c r="N59" s="82" t="s">
        <v>1823</v>
      </c>
      <c r="O59" s="49">
        <f t="shared" si="0"/>
        <v>0</v>
      </c>
      <c r="P59" s="23"/>
      <c r="Q59" s="23"/>
      <c r="R59" s="63" t="str">
        <f>_xlfn.XLOOKUP(C59&amp;D59&amp;E59&amp;F59,[1]报价模版!$X:$X,[1]报价模版!$Y:$Y,"",0)</f>
        <v/>
      </c>
    </row>
    <row r="60" spans="1:19" ht="14.5" hidden="1" customHeight="1">
      <c r="A60" s="18"/>
      <c r="B60" s="18"/>
      <c r="C60" s="19" t="s">
        <v>30</v>
      </c>
      <c r="D60" s="20" t="s">
        <v>1819</v>
      </c>
      <c r="E60" s="21" t="s">
        <v>1820</v>
      </c>
      <c r="F60" s="22" t="s">
        <v>1828</v>
      </c>
      <c r="G60" s="21"/>
      <c r="H60" s="23"/>
      <c r="I60" s="43"/>
      <c r="J60" s="44"/>
      <c r="K60" s="84"/>
      <c r="L60" s="46" t="s">
        <v>1822</v>
      </c>
      <c r="M60" s="81"/>
      <c r="N60" s="82" t="s">
        <v>1823</v>
      </c>
      <c r="O60" s="49">
        <f t="shared" si="0"/>
        <v>0</v>
      </c>
      <c r="P60" s="23"/>
      <c r="Q60" s="23"/>
      <c r="R60" s="63" t="str">
        <f>_xlfn.XLOOKUP(C60&amp;D60&amp;E60&amp;F60,[1]报价模版!$X:$X,[1]报价模版!$Y:$Y,"",0)</f>
        <v/>
      </c>
    </row>
    <row r="61" spans="1:19" ht="14.5" hidden="1" customHeight="1">
      <c r="A61" s="18"/>
      <c r="B61" s="18"/>
      <c r="C61" s="19" t="s">
        <v>30</v>
      </c>
      <c r="D61" s="20" t="s">
        <v>1819</v>
      </c>
      <c r="E61" s="21" t="s">
        <v>1820</v>
      </c>
      <c r="F61" s="22" t="s">
        <v>1829</v>
      </c>
      <c r="G61" s="21"/>
      <c r="H61" s="23"/>
      <c r="I61" s="43"/>
      <c r="J61" s="44"/>
      <c r="K61" s="84"/>
      <c r="L61" s="46" t="s">
        <v>1822</v>
      </c>
      <c r="M61" s="81"/>
      <c r="N61" s="82" t="s">
        <v>1823</v>
      </c>
      <c r="O61" s="49">
        <f t="shared" si="0"/>
        <v>0</v>
      </c>
      <c r="P61" s="23"/>
      <c r="Q61" s="23"/>
      <c r="R61" s="63" t="str">
        <f>_xlfn.XLOOKUP(C61&amp;D61&amp;E61&amp;F61,[1]报价模版!$X:$X,[1]报价模版!$Y:$Y,"",0)</f>
        <v/>
      </c>
    </row>
    <row r="62" spans="1:19" ht="14.5" hidden="1" customHeight="1">
      <c r="A62" s="18"/>
      <c r="B62" s="18"/>
      <c r="C62" s="19" t="s">
        <v>30</v>
      </c>
      <c r="D62" s="20" t="s">
        <v>1819</v>
      </c>
      <c r="E62" s="21" t="s">
        <v>1820</v>
      </c>
      <c r="F62" s="22" t="s">
        <v>1830</v>
      </c>
      <c r="G62" s="21"/>
      <c r="H62" s="23"/>
      <c r="I62" s="43"/>
      <c r="J62" s="44"/>
      <c r="K62" s="84"/>
      <c r="L62" s="46" t="s">
        <v>1822</v>
      </c>
      <c r="M62" s="81"/>
      <c r="N62" s="82" t="s">
        <v>1823</v>
      </c>
      <c r="O62" s="49">
        <f t="shared" si="0"/>
        <v>0</v>
      </c>
      <c r="P62" s="23"/>
      <c r="Q62" s="23"/>
      <c r="R62" s="63" t="str">
        <f>_xlfn.XLOOKUP(C62&amp;D62&amp;E62&amp;F62,[1]报价模版!$X:$X,[1]报价模版!$Y:$Y,"",0)</f>
        <v/>
      </c>
    </row>
    <row r="63" spans="1:19" ht="14.5" hidden="1" customHeight="1">
      <c r="A63" s="18"/>
      <c r="B63" s="18"/>
      <c r="C63" s="19" t="s">
        <v>30</v>
      </c>
      <c r="D63" s="20" t="s">
        <v>1819</v>
      </c>
      <c r="E63" s="21" t="s">
        <v>1820</v>
      </c>
      <c r="F63" s="22" t="s">
        <v>1831</v>
      </c>
      <c r="G63" s="21"/>
      <c r="H63" s="23"/>
      <c r="I63" s="43"/>
      <c r="J63" s="44"/>
      <c r="K63" s="44"/>
      <c r="L63" s="46" t="s">
        <v>1822</v>
      </c>
      <c r="M63" s="81"/>
      <c r="N63" s="82" t="s">
        <v>1823</v>
      </c>
      <c r="O63" s="49">
        <f t="shared" si="0"/>
        <v>0</v>
      </c>
      <c r="P63" s="23"/>
      <c r="Q63" s="23"/>
      <c r="R63" s="63" t="str">
        <f>_xlfn.XLOOKUP(C63&amp;D63&amp;E63&amp;F63,[1]报价模版!$X:$X,[1]报价模版!$Y:$Y,"",0)</f>
        <v/>
      </c>
    </row>
    <row r="64" spans="1:19" ht="14.5" hidden="1" customHeight="1">
      <c r="A64" s="18"/>
      <c r="B64" s="18"/>
      <c r="C64" s="19" t="s">
        <v>30</v>
      </c>
      <c r="D64" s="20" t="s">
        <v>1819</v>
      </c>
      <c r="E64" s="21" t="s">
        <v>1832</v>
      </c>
      <c r="F64" s="22" t="s">
        <v>1821</v>
      </c>
      <c r="G64" s="21"/>
      <c r="H64" s="23"/>
      <c r="I64" s="43"/>
      <c r="J64" s="78"/>
      <c r="K64" s="78"/>
      <c r="L64" s="46" t="s">
        <v>1822</v>
      </c>
      <c r="M64" s="78"/>
      <c r="N64" s="82" t="s">
        <v>1823</v>
      </c>
      <c r="O64" s="49">
        <f t="shared" si="0"/>
        <v>0</v>
      </c>
      <c r="P64" s="23"/>
      <c r="Q64" s="23"/>
      <c r="R64" s="85"/>
      <c r="S64" s="355"/>
    </row>
    <row r="65" spans="1:19" ht="14.5" hidden="1" customHeight="1">
      <c r="A65" s="18"/>
      <c r="B65" s="18"/>
      <c r="C65" s="19" t="s">
        <v>30</v>
      </c>
      <c r="D65" s="20" t="s">
        <v>1819</v>
      </c>
      <c r="E65" s="21" t="s">
        <v>1832</v>
      </c>
      <c r="F65" s="22" t="s">
        <v>1824</v>
      </c>
      <c r="G65" s="21"/>
      <c r="H65" s="23"/>
      <c r="I65" s="43"/>
      <c r="J65" s="78"/>
      <c r="K65" s="78"/>
      <c r="L65" s="46" t="s">
        <v>1822</v>
      </c>
      <c r="M65" s="78"/>
      <c r="N65" s="82" t="s">
        <v>1823</v>
      </c>
      <c r="O65" s="49">
        <f t="shared" si="0"/>
        <v>0</v>
      </c>
      <c r="P65" s="23"/>
      <c r="Q65" s="23"/>
      <c r="R65" s="85"/>
      <c r="S65" s="355"/>
    </row>
    <row r="66" spans="1:19" ht="14.5" hidden="1" customHeight="1">
      <c r="A66" s="18"/>
      <c r="B66" s="18"/>
      <c r="C66" s="19" t="s">
        <v>30</v>
      </c>
      <c r="D66" s="20" t="s">
        <v>1819</v>
      </c>
      <c r="E66" s="21" t="s">
        <v>1832</v>
      </c>
      <c r="F66" s="22" t="s">
        <v>1825</v>
      </c>
      <c r="G66" s="21"/>
      <c r="H66" s="23"/>
      <c r="I66" s="43"/>
      <c r="J66" s="44"/>
      <c r="K66" s="44"/>
      <c r="L66" s="46" t="s">
        <v>1822</v>
      </c>
      <c r="M66" s="81"/>
      <c r="N66" s="82" t="s">
        <v>1823</v>
      </c>
      <c r="O66" s="49">
        <f t="shared" ref="O66:O101" si="2">IF(M66=0,K66*J66,M66*K66*J66)</f>
        <v>0</v>
      </c>
      <c r="P66" s="23"/>
      <c r="Q66" s="23"/>
      <c r="R66" s="63" t="str">
        <f>_xlfn.XLOOKUP(C66&amp;D66&amp;E66&amp;F66,[1]报价模版!$X:$X,[1]报价模版!$Y:$Y,"",0)</f>
        <v/>
      </c>
      <c r="S66" s="355"/>
    </row>
    <row r="67" spans="1:19" s="397" customFormat="1" ht="14.5" customHeight="1">
      <c r="A67" s="391"/>
      <c r="B67" s="391"/>
      <c r="C67" s="392" t="s">
        <v>30</v>
      </c>
      <c r="D67" s="393" t="s">
        <v>1819</v>
      </c>
      <c r="E67" s="70" t="s">
        <v>1944</v>
      </c>
      <c r="F67" s="390" t="s">
        <v>1945</v>
      </c>
      <c r="G67" s="70" t="s">
        <v>1966</v>
      </c>
      <c r="H67" s="381"/>
      <c r="I67" s="394"/>
      <c r="J67" s="403"/>
      <c r="K67" s="411">
        <v>5</v>
      </c>
      <c r="L67" s="412" t="s">
        <v>1822</v>
      </c>
      <c r="M67" s="413">
        <v>2</v>
      </c>
      <c r="N67" s="402" t="s">
        <v>1823</v>
      </c>
      <c r="O67" s="403">
        <f t="shared" si="2"/>
        <v>0</v>
      </c>
      <c r="P67" s="381" t="s">
        <v>1973</v>
      </c>
      <c r="Q67" s="381" t="s">
        <v>1955</v>
      </c>
      <c r="R67" s="405" t="str">
        <f>_xlfn.XLOOKUP(C67&amp;D67&amp;E67&amp;F67,[1]报价模版!$X:$X,[1]报价模版!$Y:$Y,"",0)</f>
        <v/>
      </c>
      <c r="S67" s="386"/>
    </row>
    <row r="68" spans="1:19" s="397" customFormat="1" ht="14.5" customHeight="1">
      <c r="A68" s="391"/>
      <c r="B68" s="391"/>
      <c r="C68" s="392" t="s">
        <v>30</v>
      </c>
      <c r="D68" s="393" t="s">
        <v>1819</v>
      </c>
      <c r="E68" s="70" t="s">
        <v>1944</v>
      </c>
      <c r="F68" s="390" t="s">
        <v>1946</v>
      </c>
      <c r="G68" s="70" t="s">
        <v>1966</v>
      </c>
      <c r="H68" s="381"/>
      <c r="I68" s="394"/>
      <c r="J68" s="403"/>
      <c r="K68" s="411">
        <v>2</v>
      </c>
      <c r="L68" s="412" t="s">
        <v>1822</v>
      </c>
      <c r="M68" s="413">
        <v>2</v>
      </c>
      <c r="N68" s="402" t="s">
        <v>1823</v>
      </c>
      <c r="O68" s="403">
        <f t="shared" si="2"/>
        <v>0</v>
      </c>
      <c r="P68" s="381" t="s">
        <v>1973</v>
      </c>
      <c r="Q68" s="381" t="s">
        <v>1955</v>
      </c>
      <c r="R68" s="405" t="str">
        <f>_xlfn.XLOOKUP(C68&amp;D68&amp;E68&amp;F68,[1]报价模版!$X:$X,[1]报价模版!$Y:$Y,"",0)</f>
        <v/>
      </c>
      <c r="S68" s="386"/>
    </row>
    <row r="69" spans="1:19" s="397" customFormat="1" ht="14.5" customHeight="1">
      <c r="A69" s="391"/>
      <c r="B69" s="391"/>
      <c r="C69" s="392" t="s">
        <v>30</v>
      </c>
      <c r="D69" s="393" t="s">
        <v>1819</v>
      </c>
      <c r="E69" s="70" t="s">
        <v>1944</v>
      </c>
      <c r="F69" s="390" t="s">
        <v>1947</v>
      </c>
      <c r="G69" s="70" t="s">
        <v>1966</v>
      </c>
      <c r="H69" s="381"/>
      <c r="I69" s="394"/>
      <c r="J69" s="403"/>
      <c r="K69" s="411">
        <v>5</v>
      </c>
      <c r="L69" s="412" t="s">
        <v>1822</v>
      </c>
      <c r="M69" s="413">
        <v>2</v>
      </c>
      <c r="N69" s="402" t="s">
        <v>1823</v>
      </c>
      <c r="O69" s="403">
        <f t="shared" si="2"/>
        <v>0</v>
      </c>
      <c r="P69" s="381" t="s">
        <v>1973</v>
      </c>
      <c r="Q69" s="381" t="s">
        <v>1955</v>
      </c>
      <c r="R69" s="405" t="str">
        <f>_xlfn.XLOOKUP(C69&amp;D69&amp;E69&amp;F69,[1]报价模版!$X:$X,[1]报价模版!$Y:$Y,"",0)</f>
        <v/>
      </c>
      <c r="S69" s="386"/>
    </row>
    <row r="70" spans="1:19" s="397" customFormat="1" ht="14.5" customHeight="1">
      <c r="A70" s="391"/>
      <c r="B70" s="391"/>
      <c r="C70" s="392" t="s">
        <v>30</v>
      </c>
      <c r="D70" s="393" t="s">
        <v>1819</v>
      </c>
      <c r="E70" s="70" t="s">
        <v>1944</v>
      </c>
      <c r="F70" s="390" t="s">
        <v>1948</v>
      </c>
      <c r="G70" s="70" t="s">
        <v>1966</v>
      </c>
      <c r="H70" s="381"/>
      <c r="I70" s="394"/>
      <c r="J70" s="403"/>
      <c r="K70" s="411">
        <v>2</v>
      </c>
      <c r="L70" s="412" t="s">
        <v>1822</v>
      </c>
      <c r="M70" s="413">
        <v>2</v>
      </c>
      <c r="N70" s="402" t="s">
        <v>1823</v>
      </c>
      <c r="O70" s="403">
        <f t="shared" si="2"/>
        <v>0</v>
      </c>
      <c r="P70" s="381" t="s">
        <v>1973</v>
      </c>
      <c r="Q70" s="381" t="s">
        <v>1955</v>
      </c>
      <c r="R70" s="405" t="str">
        <f>_xlfn.XLOOKUP(C70&amp;D70&amp;E70&amp;F70,[1]报价模版!$X:$X,[1]报价模版!$Y:$Y,"",0)</f>
        <v/>
      </c>
      <c r="S70" s="386"/>
    </row>
    <row r="71" spans="1:19" s="397" customFormat="1" ht="14.5" customHeight="1">
      <c r="A71" s="391"/>
      <c r="B71" s="391"/>
      <c r="C71" s="392" t="s">
        <v>30</v>
      </c>
      <c r="D71" s="393" t="s">
        <v>1819</v>
      </c>
      <c r="E71" s="70" t="s">
        <v>1944</v>
      </c>
      <c r="F71" s="390" t="s">
        <v>1949</v>
      </c>
      <c r="G71" s="70" t="s">
        <v>1966</v>
      </c>
      <c r="H71" s="381"/>
      <c r="I71" s="394"/>
      <c r="J71" s="403"/>
      <c r="K71" s="411">
        <v>5</v>
      </c>
      <c r="L71" s="412" t="s">
        <v>1822</v>
      </c>
      <c r="M71" s="413">
        <v>2</v>
      </c>
      <c r="N71" s="402" t="s">
        <v>1823</v>
      </c>
      <c r="O71" s="403">
        <f t="shared" si="2"/>
        <v>0</v>
      </c>
      <c r="P71" s="381" t="s">
        <v>1973</v>
      </c>
      <c r="Q71" s="381" t="s">
        <v>1955</v>
      </c>
      <c r="R71" s="405" t="str">
        <f>_xlfn.XLOOKUP(C71&amp;D71&amp;E71&amp;F71,[1]报价模版!$X:$X,[1]报价模版!$Y:$Y,"",0)</f>
        <v/>
      </c>
      <c r="S71" s="386"/>
    </row>
    <row r="72" spans="1:19" s="397" customFormat="1" ht="14.5" customHeight="1">
      <c r="A72" s="391"/>
      <c r="B72" s="391"/>
      <c r="C72" s="392" t="s">
        <v>30</v>
      </c>
      <c r="D72" s="393" t="s">
        <v>1819</v>
      </c>
      <c r="E72" s="70" t="s">
        <v>1944</v>
      </c>
      <c r="F72" s="390" t="s">
        <v>1950</v>
      </c>
      <c r="G72" s="70" t="s">
        <v>1966</v>
      </c>
      <c r="H72" s="381"/>
      <c r="I72" s="394"/>
      <c r="J72" s="403"/>
      <c r="K72" s="411">
        <v>2</v>
      </c>
      <c r="L72" s="412" t="s">
        <v>1822</v>
      </c>
      <c r="M72" s="413">
        <v>2</v>
      </c>
      <c r="N72" s="402" t="s">
        <v>1823</v>
      </c>
      <c r="O72" s="403">
        <f t="shared" si="2"/>
        <v>0</v>
      </c>
      <c r="P72" s="381" t="s">
        <v>1973</v>
      </c>
      <c r="Q72" s="381" t="s">
        <v>1955</v>
      </c>
      <c r="R72" s="405" t="str">
        <f>_xlfn.XLOOKUP(C72&amp;D72&amp;E72&amp;F72,[1]报价模版!$X:$X,[1]报价模版!$Y:$Y,"",0)</f>
        <v/>
      </c>
      <c r="S72" s="386"/>
    </row>
    <row r="73" spans="1:19" s="397" customFormat="1" ht="14.5" customHeight="1">
      <c r="A73" s="391"/>
      <c r="B73" s="391"/>
      <c r="C73" s="392" t="s">
        <v>30</v>
      </c>
      <c r="D73" s="393" t="s">
        <v>1819</v>
      </c>
      <c r="E73" s="70" t="s">
        <v>1944</v>
      </c>
      <c r="F73" s="390" t="s">
        <v>1951</v>
      </c>
      <c r="G73" s="70" t="s">
        <v>1966</v>
      </c>
      <c r="H73" s="381"/>
      <c r="I73" s="394"/>
      <c r="J73" s="403"/>
      <c r="K73" s="411">
        <v>5</v>
      </c>
      <c r="L73" s="412" t="s">
        <v>1822</v>
      </c>
      <c r="M73" s="413">
        <v>2</v>
      </c>
      <c r="N73" s="402" t="s">
        <v>1823</v>
      </c>
      <c r="O73" s="403">
        <f t="shared" si="2"/>
        <v>0</v>
      </c>
      <c r="P73" s="381" t="s">
        <v>1973</v>
      </c>
      <c r="Q73" s="381" t="s">
        <v>1955</v>
      </c>
      <c r="R73" s="405" t="str">
        <f>_xlfn.XLOOKUP(C73&amp;D73&amp;E73&amp;F73,[1]报价模版!$X:$X,[1]报价模版!$Y:$Y,"",0)</f>
        <v/>
      </c>
      <c r="S73" s="386"/>
    </row>
    <row r="74" spans="1:19" s="397" customFormat="1" ht="14.5" customHeight="1">
      <c r="A74" s="391"/>
      <c r="B74" s="391"/>
      <c r="C74" s="392" t="s">
        <v>30</v>
      </c>
      <c r="D74" s="393" t="s">
        <v>1819</v>
      </c>
      <c r="E74" s="70" t="s">
        <v>1944</v>
      </c>
      <c r="F74" s="390" t="s">
        <v>1952</v>
      </c>
      <c r="G74" s="70" t="s">
        <v>1966</v>
      </c>
      <c r="H74" s="381"/>
      <c r="I74" s="394"/>
      <c r="J74" s="403"/>
      <c r="K74" s="411">
        <v>2</v>
      </c>
      <c r="L74" s="412" t="s">
        <v>1822</v>
      </c>
      <c r="M74" s="413">
        <v>2</v>
      </c>
      <c r="N74" s="402" t="s">
        <v>1823</v>
      </c>
      <c r="O74" s="403">
        <f t="shared" si="2"/>
        <v>0</v>
      </c>
      <c r="P74" s="381" t="s">
        <v>1973</v>
      </c>
      <c r="Q74" s="381" t="s">
        <v>1955</v>
      </c>
      <c r="R74" s="405" t="str">
        <f>_xlfn.XLOOKUP(C74&amp;D74&amp;E74&amp;F74,[1]报价模版!$X:$X,[1]报价模版!$Y:$Y,"",0)</f>
        <v/>
      </c>
      <c r="S74" s="386"/>
    </row>
    <row r="75" spans="1:19" s="397" customFormat="1" ht="14.5" customHeight="1">
      <c r="A75" s="391"/>
      <c r="B75" s="391"/>
      <c r="C75" s="392" t="s">
        <v>30</v>
      </c>
      <c r="D75" s="393" t="s">
        <v>1819</v>
      </c>
      <c r="E75" s="70" t="s">
        <v>1944</v>
      </c>
      <c r="F75" s="390" t="s">
        <v>1953</v>
      </c>
      <c r="G75" s="70" t="s">
        <v>1966</v>
      </c>
      <c r="H75" s="381"/>
      <c r="I75" s="394"/>
      <c r="J75" s="403"/>
      <c r="K75" s="411">
        <v>5</v>
      </c>
      <c r="L75" s="412" t="s">
        <v>1822</v>
      </c>
      <c r="M75" s="413">
        <v>2</v>
      </c>
      <c r="N75" s="402" t="s">
        <v>1823</v>
      </c>
      <c r="O75" s="403">
        <f t="shared" si="2"/>
        <v>0</v>
      </c>
      <c r="P75" s="381" t="s">
        <v>1973</v>
      </c>
      <c r="Q75" s="381" t="s">
        <v>1955</v>
      </c>
      <c r="R75" s="405" t="str">
        <f>_xlfn.XLOOKUP(C75&amp;D75&amp;E75&amp;F75,[1]报价模版!$X:$X,[1]报价模版!$Y:$Y,"",0)</f>
        <v/>
      </c>
      <c r="S75" s="386"/>
    </row>
    <row r="76" spans="1:19" s="397" customFormat="1" ht="14.5" customHeight="1">
      <c r="A76" s="391"/>
      <c r="B76" s="391"/>
      <c r="C76" s="392" t="s">
        <v>30</v>
      </c>
      <c r="D76" s="393" t="s">
        <v>1819</v>
      </c>
      <c r="E76" s="70" t="s">
        <v>1944</v>
      </c>
      <c r="F76" s="390" t="s">
        <v>1954</v>
      </c>
      <c r="G76" s="70" t="s">
        <v>1966</v>
      </c>
      <c r="H76" s="381"/>
      <c r="I76" s="394"/>
      <c r="J76" s="403"/>
      <c r="K76" s="411">
        <v>2</v>
      </c>
      <c r="L76" s="412" t="s">
        <v>1822</v>
      </c>
      <c r="M76" s="413">
        <v>2</v>
      </c>
      <c r="N76" s="402" t="s">
        <v>1823</v>
      </c>
      <c r="O76" s="403">
        <f t="shared" si="2"/>
        <v>0</v>
      </c>
      <c r="P76" s="381" t="s">
        <v>1973</v>
      </c>
      <c r="Q76" s="381" t="s">
        <v>1955</v>
      </c>
      <c r="R76" s="405" t="str">
        <f>_xlfn.XLOOKUP(C76&amp;D76&amp;E76&amp;F76,[1]报价模版!$X:$X,[1]报价模版!$Y:$Y,"",0)</f>
        <v/>
      </c>
      <c r="S76" s="386"/>
    </row>
    <row r="77" spans="1:19" ht="14.5" hidden="1" customHeight="1">
      <c r="A77" s="18"/>
      <c r="B77" s="18"/>
      <c r="C77" s="19" t="s">
        <v>30</v>
      </c>
      <c r="D77" s="20" t="s">
        <v>1819</v>
      </c>
      <c r="E77" s="21" t="s">
        <v>1832</v>
      </c>
      <c r="F77" s="22" t="s">
        <v>1827</v>
      </c>
      <c r="G77" s="21"/>
      <c r="H77" s="23"/>
      <c r="I77" s="43"/>
      <c r="J77" s="44"/>
      <c r="K77" s="44"/>
      <c r="L77" s="46" t="s">
        <v>1822</v>
      </c>
      <c r="M77" s="81"/>
      <c r="N77" s="82" t="s">
        <v>1823</v>
      </c>
      <c r="O77" s="49">
        <f t="shared" si="2"/>
        <v>0</v>
      </c>
      <c r="P77" s="23"/>
      <c r="Q77" s="23"/>
      <c r="R77" s="63" t="str">
        <f>_xlfn.XLOOKUP(C77&amp;D77&amp;E77&amp;F77,[1]报价模版!$X:$X,[1]报价模版!$Y:$Y,"",0)</f>
        <v/>
      </c>
      <c r="S77" s="355"/>
    </row>
    <row r="78" spans="1:19" ht="14.5" hidden="1" customHeight="1">
      <c r="A78" s="18"/>
      <c r="B78" s="18"/>
      <c r="C78" s="19" t="s">
        <v>30</v>
      </c>
      <c r="D78" s="20" t="s">
        <v>1819</v>
      </c>
      <c r="E78" s="21" t="s">
        <v>1832</v>
      </c>
      <c r="F78" s="22" t="s">
        <v>1828</v>
      </c>
      <c r="G78" s="21"/>
      <c r="H78" s="23"/>
      <c r="I78" s="43"/>
      <c r="J78" s="44"/>
      <c r="K78" s="44"/>
      <c r="L78" s="46" t="s">
        <v>1822</v>
      </c>
      <c r="M78" s="81"/>
      <c r="N78" s="82" t="s">
        <v>1823</v>
      </c>
      <c r="O78" s="49">
        <f t="shared" si="2"/>
        <v>0</v>
      </c>
      <c r="P78" s="23"/>
      <c r="Q78" s="23"/>
      <c r="R78" s="63" t="str">
        <f>_xlfn.XLOOKUP(C78&amp;D78&amp;E78&amp;F78,[1]报价模版!$X:$X,[1]报价模版!$Y:$Y,"",0)</f>
        <v/>
      </c>
      <c r="S78" s="355"/>
    </row>
    <row r="79" spans="1:19" ht="14.5" hidden="1" customHeight="1">
      <c r="A79" s="18"/>
      <c r="B79" s="18"/>
      <c r="C79" s="19" t="s">
        <v>30</v>
      </c>
      <c r="D79" s="20" t="s">
        <v>1819</v>
      </c>
      <c r="E79" s="21" t="s">
        <v>1832</v>
      </c>
      <c r="F79" s="22" t="s">
        <v>1829</v>
      </c>
      <c r="G79" s="21"/>
      <c r="H79" s="23"/>
      <c r="I79" s="43"/>
      <c r="J79" s="44"/>
      <c r="K79" s="44"/>
      <c r="L79" s="46" t="s">
        <v>1822</v>
      </c>
      <c r="M79" s="81"/>
      <c r="N79" s="82" t="s">
        <v>1823</v>
      </c>
      <c r="O79" s="49">
        <f t="shared" si="2"/>
        <v>0</v>
      </c>
      <c r="P79" s="23"/>
      <c r="Q79" s="23"/>
      <c r="R79" s="63" t="str">
        <f>_xlfn.XLOOKUP(C79&amp;D79&amp;E79&amp;F79,[1]报价模版!$X:$X,[1]报价模版!$Y:$Y,"",0)</f>
        <v/>
      </c>
      <c r="S79" s="355"/>
    </row>
    <row r="80" spans="1:19" ht="14.5" hidden="1" customHeight="1">
      <c r="A80" s="18"/>
      <c r="B80" s="18"/>
      <c r="C80" s="19" t="s">
        <v>30</v>
      </c>
      <c r="D80" s="20" t="s">
        <v>1819</v>
      </c>
      <c r="E80" s="21" t="s">
        <v>1832</v>
      </c>
      <c r="F80" s="22" t="s">
        <v>1830</v>
      </c>
      <c r="G80" s="21" t="s">
        <v>1833</v>
      </c>
      <c r="H80" s="23"/>
      <c r="I80" s="43"/>
      <c r="J80" s="78"/>
      <c r="K80" s="78"/>
      <c r="L80" s="46" t="s">
        <v>1822</v>
      </c>
      <c r="M80" s="78"/>
      <c r="N80" s="82" t="s">
        <v>1823</v>
      </c>
      <c r="O80" s="49">
        <f t="shared" si="2"/>
        <v>0</v>
      </c>
      <c r="P80" s="23"/>
      <c r="Q80" s="23"/>
      <c r="R80" s="85"/>
      <c r="S80" s="355"/>
    </row>
    <row r="81" spans="1:19" ht="14.5" hidden="1" customHeight="1">
      <c r="A81" s="18"/>
      <c r="B81" s="18"/>
      <c r="C81" s="19" t="s">
        <v>30</v>
      </c>
      <c r="D81" s="20" t="s">
        <v>1819</v>
      </c>
      <c r="E81" s="21" t="s">
        <v>1832</v>
      </c>
      <c r="F81" s="22" t="s">
        <v>1831</v>
      </c>
      <c r="G81" s="21" t="s">
        <v>1833</v>
      </c>
      <c r="H81" s="23"/>
      <c r="I81" s="43"/>
      <c r="J81" s="78"/>
      <c r="K81" s="78"/>
      <c r="L81" s="46" t="s">
        <v>1822</v>
      </c>
      <c r="M81" s="78"/>
      <c r="N81" s="82" t="s">
        <v>1823</v>
      </c>
      <c r="O81" s="49">
        <f t="shared" si="2"/>
        <v>0</v>
      </c>
      <c r="P81" s="23"/>
      <c r="Q81" s="23"/>
      <c r="R81" s="85"/>
      <c r="S81" s="355"/>
    </row>
    <row r="82" spans="1:19" ht="14.5" hidden="1" customHeight="1">
      <c r="A82" s="18"/>
      <c r="B82" s="18"/>
      <c r="C82" s="19" t="s">
        <v>30</v>
      </c>
      <c r="D82" s="20" t="s">
        <v>1819</v>
      </c>
      <c r="E82" s="21" t="s">
        <v>1834</v>
      </c>
      <c r="F82" s="22" t="s">
        <v>1835</v>
      </c>
      <c r="G82" s="21" t="s">
        <v>1833</v>
      </c>
      <c r="H82" s="23"/>
      <c r="I82" s="43"/>
      <c r="J82" s="78"/>
      <c r="K82" s="78"/>
      <c r="L82" s="46" t="s">
        <v>1822</v>
      </c>
      <c r="M82" s="78"/>
      <c r="N82" s="82" t="s">
        <v>1823</v>
      </c>
      <c r="O82" s="49">
        <f t="shared" si="2"/>
        <v>0</v>
      </c>
      <c r="P82" s="23"/>
      <c r="Q82" s="23"/>
      <c r="R82" s="85"/>
      <c r="S82" s="355"/>
    </row>
    <row r="83" spans="1:19" ht="14.5" hidden="1" customHeight="1">
      <c r="A83" s="18"/>
      <c r="B83" s="18"/>
      <c r="C83" s="19" t="s">
        <v>30</v>
      </c>
      <c r="D83" s="20" t="s">
        <v>1819</v>
      </c>
      <c r="E83" s="21" t="s">
        <v>1836</v>
      </c>
      <c r="F83" s="22" t="s">
        <v>1821</v>
      </c>
      <c r="G83" s="21"/>
      <c r="H83" s="23"/>
      <c r="I83" s="43"/>
      <c r="J83" s="44"/>
      <c r="K83" s="44"/>
      <c r="L83" s="46" t="s">
        <v>1822</v>
      </c>
      <c r="M83" s="81"/>
      <c r="N83" s="82" t="s">
        <v>1823</v>
      </c>
      <c r="O83" s="49">
        <f t="shared" si="2"/>
        <v>0</v>
      </c>
      <c r="P83" s="23"/>
      <c r="Q83" s="23"/>
      <c r="R83" s="63" t="str">
        <f>_xlfn.XLOOKUP(C83&amp;D83&amp;E83&amp;F83,[1]报价模版!$X:$X,[1]报价模版!$Y:$Y,"",0)</f>
        <v/>
      </c>
      <c r="S83" s="355"/>
    </row>
    <row r="84" spans="1:19" ht="14.5" hidden="1" customHeight="1">
      <c r="A84" s="18"/>
      <c r="B84" s="18"/>
      <c r="C84" s="19" t="s">
        <v>30</v>
      </c>
      <c r="D84" s="20" t="s">
        <v>1819</v>
      </c>
      <c r="E84" s="21" t="s">
        <v>1836</v>
      </c>
      <c r="F84" s="22" t="s">
        <v>1824</v>
      </c>
      <c r="G84" s="21"/>
      <c r="H84" s="23"/>
      <c r="I84" s="43"/>
      <c r="J84" s="44"/>
      <c r="K84" s="44"/>
      <c r="L84" s="46" t="s">
        <v>1822</v>
      </c>
      <c r="M84" s="81"/>
      <c r="N84" s="82" t="s">
        <v>1823</v>
      </c>
      <c r="O84" s="49">
        <f t="shared" si="2"/>
        <v>0</v>
      </c>
      <c r="P84" s="23"/>
      <c r="Q84" s="23"/>
      <c r="R84" s="63" t="str">
        <f>_xlfn.XLOOKUP(C84&amp;D84&amp;E84&amp;F84,[1]报价模版!$X:$X,[1]报价模版!$Y:$Y,"",0)</f>
        <v/>
      </c>
      <c r="S84" s="355"/>
    </row>
    <row r="85" spans="1:19" ht="14.5" hidden="1" customHeight="1">
      <c r="A85" s="18"/>
      <c r="B85" s="18"/>
      <c r="C85" s="19" t="s">
        <v>30</v>
      </c>
      <c r="D85" s="20" t="s">
        <v>1819</v>
      </c>
      <c r="E85" s="21" t="s">
        <v>1836</v>
      </c>
      <c r="F85" s="22" t="s">
        <v>1825</v>
      </c>
      <c r="G85" s="21"/>
      <c r="H85" s="23"/>
      <c r="I85" s="43"/>
      <c r="J85" s="44"/>
      <c r="K85" s="44"/>
      <c r="L85" s="46" t="s">
        <v>1822</v>
      </c>
      <c r="M85" s="81"/>
      <c r="N85" s="82" t="s">
        <v>1823</v>
      </c>
      <c r="O85" s="49">
        <f t="shared" si="2"/>
        <v>0</v>
      </c>
      <c r="P85" s="23"/>
      <c r="Q85" s="23"/>
      <c r="R85" s="63" t="str">
        <f>_xlfn.XLOOKUP(C85&amp;D85&amp;E85&amp;F85,[1]报价模版!$X:$X,[1]报价模版!$Y:$Y,"",0)</f>
        <v/>
      </c>
      <c r="S85" s="355"/>
    </row>
    <row r="86" spans="1:19" ht="14.5" hidden="1" customHeight="1">
      <c r="A86" s="18"/>
      <c r="B86" s="18"/>
      <c r="C86" s="19" t="s">
        <v>30</v>
      </c>
      <c r="D86" s="20" t="s">
        <v>1819</v>
      </c>
      <c r="E86" s="21" t="s">
        <v>1836</v>
      </c>
      <c r="F86" s="22" t="s">
        <v>1826</v>
      </c>
      <c r="G86" s="21"/>
      <c r="H86" s="23"/>
      <c r="I86" s="43"/>
      <c r="J86" s="44"/>
      <c r="K86" s="44"/>
      <c r="L86" s="46" t="s">
        <v>1822</v>
      </c>
      <c r="M86" s="81"/>
      <c r="N86" s="82" t="s">
        <v>1823</v>
      </c>
      <c r="O86" s="49">
        <f t="shared" si="2"/>
        <v>0</v>
      </c>
      <c r="P86" s="23"/>
      <c r="Q86" s="23"/>
      <c r="R86" s="63" t="str">
        <f>_xlfn.XLOOKUP(C86&amp;D86&amp;E86&amp;F86,[1]报价模版!$X:$X,[1]报价模版!$Y:$Y,"",0)</f>
        <v/>
      </c>
      <c r="S86" s="355"/>
    </row>
    <row r="87" spans="1:19" ht="14.5" hidden="1" customHeight="1">
      <c r="A87" s="18"/>
      <c r="B87" s="18"/>
      <c r="C87" s="19" t="s">
        <v>30</v>
      </c>
      <c r="D87" s="20" t="s">
        <v>1819</v>
      </c>
      <c r="E87" s="21" t="s">
        <v>1836</v>
      </c>
      <c r="F87" s="22" t="s">
        <v>1827</v>
      </c>
      <c r="G87" s="21"/>
      <c r="H87" s="23"/>
      <c r="I87" s="43"/>
      <c r="J87" s="44"/>
      <c r="K87" s="44"/>
      <c r="L87" s="46" t="s">
        <v>1822</v>
      </c>
      <c r="M87" s="81"/>
      <c r="N87" s="82" t="s">
        <v>1823</v>
      </c>
      <c r="O87" s="49">
        <f t="shared" si="2"/>
        <v>0</v>
      </c>
      <c r="P87" s="23"/>
      <c r="Q87" s="23"/>
      <c r="R87" s="63" t="str">
        <f>_xlfn.XLOOKUP(C87&amp;D87&amp;E87&amp;F87,[1]报价模版!$X:$X,[1]报价模版!$Y:$Y,"",0)</f>
        <v/>
      </c>
      <c r="S87" s="355"/>
    </row>
    <row r="88" spans="1:19" ht="14.5" hidden="1" customHeight="1">
      <c r="A88" s="18"/>
      <c r="B88" s="18"/>
      <c r="C88" s="19" t="s">
        <v>30</v>
      </c>
      <c r="D88" s="20" t="s">
        <v>1819</v>
      </c>
      <c r="E88" s="21" t="s">
        <v>1836</v>
      </c>
      <c r="F88" s="22" t="s">
        <v>1828</v>
      </c>
      <c r="G88" s="21"/>
      <c r="H88" s="23"/>
      <c r="I88" s="43"/>
      <c r="J88" s="44"/>
      <c r="K88" s="44"/>
      <c r="L88" s="46" t="s">
        <v>1822</v>
      </c>
      <c r="M88" s="81"/>
      <c r="N88" s="82" t="s">
        <v>1823</v>
      </c>
      <c r="O88" s="49">
        <f t="shared" si="2"/>
        <v>0</v>
      </c>
      <c r="P88" s="23"/>
      <c r="Q88" s="23"/>
      <c r="R88" s="63" t="str">
        <f>_xlfn.XLOOKUP(C88&amp;D88&amp;E88&amp;F88,[1]报价模版!$X:$X,[1]报价模版!$Y:$Y,"",0)</f>
        <v/>
      </c>
      <c r="S88" s="355"/>
    </row>
    <row r="89" spans="1:19" ht="14.5" hidden="1" customHeight="1">
      <c r="A89" s="18"/>
      <c r="B89" s="18"/>
      <c r="C89" s="19" t="s">
        <v>30</v>
      </c>
      <c r="D89" s="20" t="s">
        <v>1819</v>
      </c>
      <c r="E89" s="21" t="s">
        <v>1836</v>
      </c>
      <c r="F89" s="22" t="s">
        <v>1829</v>
      </c>
      <c r="G89" s="21"/>
      <c r="H89" s="23"/>
      <c r="I89" s="43"/>
      <c r="J89" s="44"/>
      <c r="K89" s="44"/>
      <c r="L89" s="46" t="s">
        <v>1822</v>
      </c>
      <c r="M89" s="81"/>
      <c r="N89" s="82" t="s">
        <v>1823</v>
      </c>
      <c r="O89" s="49">
        <f t="shared" si="2"/>
        <v>0</v>
      </c>
      <c r="P89" s="23"/>
      <c r="Q89" s="23"/>
      <c r="R89" s="63" t="str">
        <f>_xlfn.XLOOKUP(C89&amp;D89&amp;E89&amp;F89,[1]报价模版!$X:$X,[1]报价模版!$Y:$Y,"",0)</f>
        <v/>
      </c>
      <c r="S89" s="355"/>
    </row>
    <row r="90" spans="1:19" ht="14.5" hidden="1" customHeight="1">
      <c r="A90" s="18"/>
      <c r="B90" s="18"/>
      <c r="C90" s="19" t="s">
        <v>30</v>
      </c>
      <c r="D90" s="20" t="s">
        <v>1819</v>
      </c>
      <c r="E90" s="21" t="s">
        <v>1836</v>
      </c>
      <c r="F90" s="22" t="s">
        <v>1830</v>
      </c>
      <c r="G90" s="21"/>
      <c r="H90" s="23"/>
      <c r="I90" s="43"/>
      <c r="J90" s="44"/>
      <c r="K90" s="44"/>
      <c r="L90" s="46" t="s">
        <v>1822</v>
      </c>
      <c r="M90" s="81"/>
      <c r="N90" s="82" t="s">
        <v>1823</v>
      </c>
      <c r="O90" s="49">
        <f t="shared" si="2"/>
        <v>0</v>
      </c>
      <c r="P90" s="23"/>
      <c r="Q90" s="23"/>
      <c r="R90" s="63" t="str">
        <f>_xlfn.XLOOKUP(C90&amp;D90&amp;E90&amp;F90,[1]报价模版!$X:$X,[1]报价模版!$Y:$Y,"",0)</f>
        <v/>
      </c>
      <c r="S90" s="355"/>
    </row>
    <row r="91" spans="1:19" ht="14.5" hidden="1" customHeight="1">
      <c r="A91" s="18"/>
      <c r="B91" s="18"/>
      <c r="C91" s="19" t="s">
        <v>30</v>
      </c>
      <c r="D91" s="20" t="s">
        <v>1819</v>
      </c>
      <c r="E91" s="21" t="s">
        <v>1836</v>
      </c>
      <c r="F91" s="22" t="s">
        <v>1831</v>
      </c>
      <c r="G91" s="21"/>
      <c r="H91" s="23"/>
      <c r="I91" s="43"/>
      <c r="J91" s="44"/>
      <c r="K91" s="44"/>
      <c r="L91" s="46" t="s">
        <v>1822</v>
      </c>
      <c r="M91" s="81"/>
      <c r="N91" s="82" t="s">
        <v>1823</v>
      </c>
      <c r="O91" s="49">
        <f t="shared" si="2"/>
        <v>0</v>
      </c>
      <c r="P91" s="23"/>
      <c r="Q91" s="23"/>
      <c r="R91" s="63" t="str">
        <f>_xlfn.XLOOKUP(C91&amp;D91&amp;E91&amp;F91,[1]报价模版!$X:$X,[1]报价模版!$Y:$Y,"",0)</f>
        <v/>
      </c>
      <c r="S91" s="355"/>
    </row>
    <row r="92" spans="1:19" ht="14.5" hidden="1" customHeight="1">
      <c r="A92" s="18"/>
      <c r="B92" s="18"/>
      <c r="C92" s="19" t="s">
        <v>30</v>
      </c>
      <c r="D92" s="20" t="s">
        <v>1819</v>
      </c>
      <c r="E92" s="21" t="s">
        <v>1837</v>
      </c>
      <c r="F92" s="22" t="s">
        <v>1821</v>
      </c>
      <c r="G92" s="21"/>
      <c r="H92" s="23"/>
      <c r="I92" s="43"/>
      <c r="J92" s="78"/>
      <c r="K92" s="78"/>
      <c r="L92" s="46" t="s">
        <v>1822</v>
      </c>
      <c r="M92" s="78"/>
      <c r="N92" s="82" t="s">
        <v>1823</v>
      </c>
      <c r="O92" s="49">
        <f t="shared" si="2"/>
        <v>0</v>
      </c>
      <c r="P92" s="23"/>
      <c r="Q92" s="23"/>
      <c r="R92" s="85"/>
      <c r="S92" s="355"/>
    </row>
    <row r="93" spans="1:19" ht="14.5" hidden="1" customHeight="1">
      <c r="A93" s="18"/>
      <c r="B93" s="18"/>
      <c r="C93" s="19" t="s">
        <v>30</v>
      </c>
      <c r="D93" s="20" t="s">
        <v>1819</v>
      </c>
      <c r="E93" s="21" t="s">
        <v>1837</v>
      </c>
      <c r="F93" s="22" t="s">
        <v>1824</v>
      </c>
      <c r="G93" s="21"/>
      <c r="H93" s="23"/>
      <c r="I93" s="43"/>
      <c r="J93" s="78"/>
      <c r="K93" s="78"/>
      <c r="L93" s="46" t="s">
        <v>1822</v>
      </c>
      <c r="M93" s="78"/>
      <c r="N93" s="82" t="s">
        <v>1823</v>
      </c>
      <c r="O93" s="49">
        <f t="shared" si="2"/>
        <v>0</v>
      </c>
      <c r="P93" s="23"/>
      <c r="Q93" s="23"/>
      <c r="R93" s="85"/>
      <c r="S93" s="355"/>
    </row>
    <row r="94" spans="1:19" ht="14.5" hidden="1" customHeight="1">
      <c r="A94" s="18"/>
      <c r="B94" s="18"/>
      <c r="C94" s="19" t="s">
        <v>30</v>
      </c>
      <c r="D94" s="20" t="s">
        <v>1819</v>
      </c>
      <c r="E94" s="21" t="s">
        <v>1837</v>
      </c>
      <c r="F94" s="22" t="s">
        <v>1825</v>
      </c>
      <c r="G94" s="21"/>
      <c r="H94" s="23"/>
      <c r="I94" s="43"/>
      <c r="J94" s="44"/>
      <c r="K94" s="44"/>
      <c r="L94" s="46" t="s">
        <v>1822</v>
      </c>
      <c r="M94" s="81"/>
      <c r="N94" s="82" t="s">
        <v>1823</v>
      </c>
      <c r="O94" s="49">
        <f t="shared" si="2"/>
        <v>0</v>
      </c>
      <c r="P94" s="23"/>
      <c r="Q94" s="23"/>
      <c r="R94" s="63" t="str">
        <f>_xlfn.XLOOKUP(C94&amp;D94&amp;E94&amp;F94,[1]报价模版!$X:$X,[1]报价模版!$Y:$Y,"",0)</f>
        <v/>
      </c>
      <c r="S94" s="355"/>
    </row>
    <row r="95" spans="1:19" ht="14.5" hidden="1" customHeight="1">
      <c r="A95" s="18"/>
      <c r="B95" s="18"/>
      <c r="C95" s="19" t="s">
        <v>30</v>
      </c>
      <c r="D95" s="20" t="s">
        <v>1819</v>
      </c>
      <c r="E95" s="21" t="s">
        <v>1837</v>
      </c>
      <c r="F95" s="22" t="s">
        <v>1826</v>
      </c>
      <c r="G95" s="21"/>
      <c r="H95" s="23"/>
      <c r="I95" s="43"/>
      <c r="J95" s="44"/>
      <c r="K95" s="44"/>
      <c r="L95" s="46" t="s">
        <v>1822</v>
      </c>
      <c r="M95" s="81"/>
      <c r="N95" s="82" t="s">
        <v>1823</v>
      </c>
      <c r="O95" s="49">
        <f t="shared" si="2"/>
        <v>0</v>
      </c>
      <c r="P95" s="23"/>
      <c r="Q95" s="23"/>
      <c r="R95" s="63" t="str">
        <f>_xlfn.XLOOKUP(C95&amp;D95&amp;E95&amp;F95,[1]报价模版!$X:$X,[1]报价模版!$Y:$Y,"",0)</f>
        <v/>
      </c>
      <c r="S95" s="355"/>
    </row>
    <row r="96" spans="1:19" ht="14.5" hidden="1" customHeight="1">
      <c r="A96" s="18"/>
      <c r="B96" s="18"/>
      <c r="C96" s="19" t="s">
        <v>30</v>
      </c>
      <c r="D96" s="20" t="s">
        <v>1819</v>
      </c>
      <c r="E96" s="21" t="s">
        <v>1837</v>
      </c>
      <c r="F96" s="22" t="s">
        <v>1827</v>
      </c>
      <c r="G96" s="21"/>
      <c r="H96" s="23"/>
      <c r="I96" s="43"/>
      <c r="J96" s="44"/>
      <c r="K96" s="84"/>
      <c r="L96" s="46" t="s">
        <v>1822</v>
      </c>
      <c r="M96" s="81"/>
      <c r="N96" s="82" t="s">
        <v>1823</v>
      </c>
      <c r="O96" s="49">
        <f t="shared" si="2"/>
        <v>0</v>
      </c>
      <c r="P96" s="23"/>
      <c r="Q96" s="23"/>
      <c r="R96" s="63" t="str">
        <f>_xlfn.XLOOKUP(C96&amp;D96&amp;E96&amp;F96,[1]报价模版!$X:$X,[1]报价模版!$Y:$Y,"",0)</f>
        <v/>
      </c>
      <c r="S96" s="355"/>
    </row>
    <row r="97" spans="1:19" ht="14.5" hidden="1" customHeight="1">
      <c r="A97" s="18"/>
      <c r="B97" s="18"/>
      <c r="C97" s="19" t="s">
        <v>30</v>
      </c>
      <c r="D97" s="20" t="s">
        <v>1819</v>
      </c>
      <c r="E97" s="21" t="s">
        <v>1837</v>
      </c>
      <c r="F97" s="22" t="s">
        <v>1828</v>
      </c>
      <c r="G97" s="21"/>
      <c r="H97" s="23"/>
      <c r="I97" s="43"/>
      <c r="J97" s="44"/>
      <c r="K97" s="84"/>
      <c r="L97" s="46" t="s">
        <v>1822</v>
      </c>
      <c r="M97" s="81"/>
      <c r="N97" s="82" t="s">
        <v>1823</v>
      </c>
      <c r="O97" s="49">
        <f t="shared" si="2"/>
        <v>0</v>
      </c>
      <c r="P97" s="23"/>
      <c r="Q97" s="23"/>
      <c r="R97" s="63" t="str">
        <f>_xlfn.XLOOKUP(C97&amp;D97&amp;E97&amp;F97,[1]报价模版!$X:$X,[1]报价模版!$Y:$Y,"",0)</f>
        <v/>
      </c>
      <c r="S97" s="355"/>
    </row>
    <row r="98" spans="1:19" ht="14.5" hidden="1" customHeight="1">
      <c r="A98" s="18"/>
      <c r="B98" s="18"/>
      <c r="C98" s="19" t="s">
        <v>30</v>
      </c>
      <c r="D98" s="20" t="s">
        <v>1819</v>
      </c>
      <c r="E98" s="21" t="s">
        <v>1837</v>
      </c>
      <c r="F98" s="22" t="s">
        <v>1829</v>
      </c>
      <c r="G98" s="21"/>
      <c r="H98" s="23"/>
      <c r="I98" s="43"/>
      <c r="J98" s="44"/>
      <c r="K98" s="84"/>
      <c r="L98" s="46" t="s">
        <v>1822</v>
      </c>
      <c r="M98" s="81"/>
      <c r="N98" s="82" t="s">
        <v>1823</v>
      </c>
      <c r="O98" s="49">
        <f t="shared" si="2"/>
        <v>0</v>
      </c>
      <c r="P98" s="23"/>
      <c r="Q98" s="23"/>
      <c r="R98" s="63" t="str">
        <f>_xlfn.XLOOKUP(C98&amp;D98&amp;E98&amp;F98,[1]报价模版!$X:$X,[1]报价模版!$Y:$Y,"",0)</f>
        <v/>
      </c>
      <c r="S98" s="355"/>
    </row>
    <row r="99" spans="1:19" ht="14.5" hidden="1" customHeight="1">
      <c r="A99" s="18"/>
      <c r="B99" s="18"/>
      <c r="C99" s="19" t="s">
        <v>30</v>
      </c>
      <c r="D99" s="20" t="s">
        <v>1819</v>
      </c>
      <c r="E99" s="21" t="s">
        <v>1837</v>
      </c>
      <c r="F99" s="22" t="s">
        <v>1830</v>
      </c>
      <c r="G99" s="21" t="s">
        <v>1833</v>
      </c>
      <c r="H99" s="23"/>
      <c r="I99" s="43"/>
      <c r="J99" s="78"/>
      <c r="K99" s="78"/>
      <c r="L99" s="46" t="s">
        <v>1822</v>
      </c>
      <c r="M99" s="78"/>
      <c r="N99" s="82" t="s">
        <v>1823</v>
      </c>
      <c r="O99" s="49">
        <f t="shared" si="2"/>
        <v>0</v>
      </c>
      <c r="P99" s="23"/>
      <c r="Q99" s="23"/>
      <c r="R99" s="85"/>
      <c r="S99" s="355"/>
    </row>
    <row r="100" spans="1:19" ht="14.5" hidden="1" customHeight="1">
      <c r="A100" s="18"/>
      <c r="B100" s="18"/>
      <c r="C100" s="19" t="s">
        <v>30</v>
      </c>
      <c r="D100" s="20" t="s">
        <v>1819</v>
      </c>
      <c r="E100" s="21" t="s">
        <v>1837</v>
      </c>
      <c r="F100" s="22" t="s">
        <v>1831</v>
      </c>
      <c r="G100" s="21" t="s">
        <v>1833</v>
      </c>
      <c r="H100" s="23"/>
      <c r="I100" s="43"/>
      <c r="J100" s="78"/>
      <c r="K100" s="78"/>
      <c r="L100" s="46" t="s">
        <v>1822</v>
      </c>
      <c r="M100" s="78"/>
      <c r="N100" s="82" t="s">
        <v>1823</v>
      </c>
      <c r="O100" s="49">
        <f t="shared" si="2"/>
        <v>0</v>
      </c>
      <c r="P100" s="23"/>
      <c r="Q100" s="23"/>
      <c r="R100" s="85"/>
      <c r="S100" s="355"/>
    </row>
    <row r="101" spans="1:19" ht="14.5" hidden="1" customHeight="1">
      <c r="A101" s="18"/>
      <c r="B101" s="18"/>
      <c r="C101" s="19" t="s">
        <v>30</v>
      </c>
      <c r="D101" s="20" t="s">
        <v>1819</v>
      </c>
      <c r="E101" s="21" t="s">
        <v>1838</v>
      </c>
      <c r="F101" s="22" t="s">
        <v>1835</v>
      </c>
      <c r="G101" s="21" t="s">
        <v>1833</v>
      </c>
      <c r="H101" s="23"/>
      <c r="I101" s="43"/>
      <c r="J101" s="78"/>
      <c r="K101" s="78"/>
      <c r="L101" s="46" t="s">
        <v>1822</v>
      </c>
      <c r="M101" s="78"/>
      <c r="N101" s="82" t="s">
        <v>1823</v>
      </c>
      <c r="O101" s="49">
        <f t="shared" si="2"/>
        <v>0</v>
      </c>
      <c r="P101" s="23"/>
      <c r="Q101" s="23"/>
      <c r="R101" s="85"/>
      <c r="S101" s="355"/>
    </row>
    <row r="102" spans="1:19" ht="14.5" hidden="1" customHeight="1">
      <c r="A102" s="18"/>
      <c r="B102" s="18"/>
      <c r="C102" s="19" t="s">
        <v>30</v>
      </c>
      <c r="D102" s="20" t="s">
        <v>1819</v>
      </c>
      <c r="E102" s="21" t="s">
        <v>1839</v>
      </c>
      <c r="F102" s="22" t="s">
        <v>1821</v>
      </c>
      <c r="G102" s="21"/>
      <c r="H102" s="23"/>
      <c r="I102" s="43"/>
      <c r="J102" s="44"/>
      <c r="K102" s="44"/>
      <c r="L102" s="46" t="s">
        <v>1822</v>
      </c>
      <c r="M102" s="81"/>
      <c r="N102" s="82" t="s">
        <v>1823</v>
      </c>
      <c r="O102" s="49">
        <f t="shared" ref="O102:O134" si="3">IF(M102=0,K102*J102,M102*K102*J102)</f>
        <v>0</v>
      </c>
      <c r="P102" s="23"/>
      <c r="Q102" s="23"/>
      <c r="R102" s="63" t="str">
        <f>_xlfn.XLOOKUP(C102&amp;D102&amp;E102&amp;F102,[1]报价模版!$X:$X,[1]报价模版!$Y:$Y,"",0)</f>
        <v/>
      </c>
      <c r="S102" s="355"/>
    </row>
    <row r="103" spans="1:19" ht="14.5" hidden="1" customHeight="1">
      <c r="A103" s="18"/>
      <c r="B103" s="18"/>
      <c r="C103" s="19" t="s">
        <v>30</v>
      </c>
      <c r="D103" s="20" t="s">
        <v>1819</v>
      </c>
      <c r="E103" s="21" t="s">
        <v>1839</v>
      </c>
      <c r="F103" s="22" t="s">
        <v>1824</v>
      </c>
      <c r="G103" s="21"/>
      <c r="H103" s="23"/>
      <c r="I103" s="43"/>
      <c r="J103" s="44"/>
      <c r="K103" s="44"/>
      <c r="L103" s="46" t="s">
        <v>1822</v>
      </c>
      <c r="M103" s="81"/>
      <c r="N103" s="82" t="s">
        <v>1823</v>
      </c>
      <c r="O103" s="49">
        <f t="shared" si="3"/>
        <v>0</v>
      </c>
      <c r="P103" s="23"/>
      <c r="Q103" s="23"/>
      <c r="R103" s="63" t="str">
        <f>_xlfn.XLOOKUP(C103&amp;D103&amp;E103&amp;F103,[1]报价模版!$X:$X,[1]报价模版!$Y:$Y,"",0)</f>
        <v/>
      </c>
      <c r="S103" s="355"/>
    </row>
    <row r="104" spans="1:19" ht="14.5" hidden="1" customHeight="1">
      <c r="A104" s="18"/>
      <c r="B104" s="18"/>
      <c r="C104" s="19" t="s">
        <v>30</v>
      </c>
      <c r="D104" s="20" t="s">
        <v>1819</v>
      </c>
      <c r="E104" s="21" t="s">
        <v>1839</v>
      </c>
      <c r="F104" s="22" t="s">
        <v>1825</v>
      </c>
      <c r="G104" s="21"/>
      <c r="H104" s="23"/>
      <c r="I104" s="43"/>
      <c r="J104" s="44"/>
      <c r="K104" s="44"/>
      <c r="L104" s="46" t="s">
        <v>1822</v>
      </c>
      <c r="M104" s="81"/>
      <c r="N104" s="82" t="s">
        <v>1823</v>
      </c>
      <c r="O104" s="49">
        <f t="shared" si="3"/>
        <v>0</v>
      </c>
      <c r="P104" s="23"/>
      <c r="Q104" s="23"/>
      <c r="R104" s="63" t="str">
        <f>_xlfn.XLOOKUP(C104&amp;D104&amp;E104&amp;F104,[1]报价模版!$X:$X,[1]报价模版!$Y:$Y,"",0)</f>
        <v/>
      </c>
      <c r="S104" s="355"/>
    </row>
    <row r="105" spans="1:19" ht="14.5" hidden="1" customHeight="1">
      <c r="A105" s="18"/>
      <c r="B105" s="18"/>
      <c r="C105" s="19" t="s">
        <v>30</v>
      </c>
      <c r="D105" s="20" t="s">
        <v>1819</v>
      </c>
      <c r="E105" s="21" t="s">
        <v>1839</v>
      </c>
      <c r="F105" s="22" t="s">
        <v>1826</v>
      </c>
      <c r="G105" s="21"/>
      <c r="H105" s="23"/>
      <c r="I105" s="43"/>
      <c r="J105" s="44"/>
      <c r="K105" s="44"/>
      <c r="L105" s="46" t="s">
        <v>1822</v>
      </c>
      <c r="M105" s="81"/>
      <c r="N105" s="82" t="s">
        <v>1823</v>
      </c>
      <c r="O105" s="49">
        <f t="shared" si="3"/>
        <v>0</v>
      </c>
      <c r="P105" s="23"/>
      <c r="Q105" s="23"/>
      <c r="R105" s="63" t="str">
        <f>_xlfn.XLOOKUP(C105&amp;D105&amp;E105&amp;F105,[1]报价模版!$X:$X,[1]报价模版!$Y:$Y,"",0)</f>
        <v/>
      </c>
      <c r="S105" s="355"/>
    </row>
    <row r="106" spans="1:19" ht="14.5" hidden="1" customHeight="1">
      <c r="A106" s="18"/>
      <c r="B106" s="18"/>
      <c r="C106" s="19" t="s">
        <v>30</v>
      </c>
      <c r="D106" s="20" t="s">
        <v>1819</v>
      </c>
      <c r="E106" s="21" t="s">
        <v>1839</v>
      </c>
      <c r="F106" s="22" t="s">
        <v>1827</v>
      </c>
      <c r="G106" s="21"/>
      <c r="H106" s="23"/>
      <c r="I106" s="43"/>
      <c r="J106" s="44"/>
      <c r="K106" s="44"/>
      <c r="L106" s="46" t="s">
        <v>1822</v>
      </c>
      <c r="M106" s="81"/>
      <c r="N106" s="82" t="s">
        <v>1823</v>
      </c>
      <c r="O106" s="49">
        <f t="shared" si="3"/>
        <v>0</v>
      </c>
      <c r="P106" s="23"/>
      <c r="Q106" s="23"/>
      <c r="R106" s="63" t="str">
        <f>_xlfn.XLOOKUP(C106&amp;D106&amp;E106&amp;F106,[1]报价模版!$X:$X,[1]报价模版!$Y:$Y,"",0)</f>
        <v/>
      </c>
      <c r="S106" s="355"/>
    </row>
    <row r="107" spans="1:19" ht="14.5" hidden="1" customHeight="1">
      <c r="A107" s="18"/>
      <c r="B107" s="18"/>
      <c r="C107" s="19" t="s">
        <v>30</v>
      </c>
      <c r="D107" s="20" t="s">
        <v>1819</v>
      </c>
      <c r="E107" s="21" t="s">
        <v>1839</v>
      </c>
      <c r="F107" s="22" t="s">
        <v>1828</v>
      </c>
      <c r="G107" s="21"/>
      <c r="H107" s="23"/>
      <c r="I107" s="43"/>
      <c r="J107" s="44"/>
      <c r="K107" s="44"/>
      <c r="L107" s="46" t="s">
        <v>1822</v>
      </c>
      <c r="M107" s="81"/>
      <c r="N107" s="82" t="s">
        <v>1823</v>
      </c>
      <c r="O107" s="49">
        <f t="shared" si="3"/>
        <v>0</v>
      </c>
      <c r="P107" s="23"/>
      <c r="Q107" s="23"/>
      <c r="R107" s="63" t="str">
        <f>_xlfn.XLOOKUP(C107&amp;D107&amp;E107&amp;F107,[1]报价模版!$X:$X,[1]报价模版!$Y:$Y,"",0)</f>
        <v/>
      </c>
      <c r="S107" s="355"/>
    </row>
    <row r="108" spans="1:19" ht="14.5" hidden="1" customHeight="1">
      <c r="A108" s="18"/>
      <c r="B108" s="18"/>
      <c r="C108" s="19" t="s">
        <v>30</v>
      </c>
      <c r="D108" s="20" t="s">
        <v>1819</v>
      </c>
      <c r="E108" s="21" t="s">
        <v>1839</v>
      </c>
      <c r="F108" s="22" t="s">
        <v>1829</v>
      </c>
      <c r="G108" s="21"/>
      <c r="H108" s="23"/>
      <c r="I108" s="43"/>
      <c r="J108" s="44"/>
      <c r="K108" s="44"/>
      <c r="L108" s="46" t="s">
        <v>1822</v>
      </c>
      <c r="M108" s="81"/>
      <c r="N108" s="82" t="s">
        <v>1823</v>
      </c>
      <c r="O108" s="49">
        <f t="shared" si="3"/>
        <v>0</v>
      </c>
      <c r="P108" s="23"/>
      <c r="Q108" s="23"/>
      <c r="R108" s="63" t="str">
        <f>_xlfn.XLOOKUP(C108&amp;D108&amp;E108&amp;F108,[1]报价模版!$X:$X,[1]报价模版!$Y:$Y,"",0)</f>
        <v/>
      </c>
      <c r="S108" s="355"/>
    </row>
    <row r="109" spans="1:19" ht="14.5" hidden="1" customHeight="1">
      <c r="A109" s="18"/>
      <c r="B109" s="18"/>
      <c r="C109" s="19" t="s">
        <v>30</v>
      </c>
      <c r="D109" s="20" t="s">
        <v>1819</v>
      </c>
      <c r="E109" s="21" t="s">
        <v>1839</v>
      </c>
      <c r="F109" s="22" t="s">
        <v>1830</v>
      </c>
      <c r="G109" s="21"/>
      <c r="H109" s="23"/>
      <c r="I109" s="43"/>
      <c r="J109" s="44"/>
      <c r="K109" s="44"/>
      <c r="L109" s="46" t="s">
        <v>1822</v>
      </c>
      <c r="M109" s="81"/>
      <c r="N109" s="82" t="s">
        <v>1823</v>
      </c>
      <c r="O109" s="49">
        <f t="shared" si="3"/>
        <v>0</v>
      </c>
      <c r="P109" s="23"/>
      <c r="Q109" s="23"/>
      <c r="R109" s="63" t="str">
        <f>_xlfn.XLOOKUP(C109&amp;D109&amp;E109&amp;F109,[1]报价模版!$X:$X,[1]报价模版!$Y:$Y,"",0)</f>
        <v/>
      </c>
      <c r="S109" s="355"/>
    </row>
    <row r="110" spans="1:19" ht="14.5" hidden="1" customHeight="1">
      <c r="A110" s="18"/>
      <c r="B110" s="18"/>
      <c r="C110" s="19" t="s">
        <v>30</v>
      </c>
      <c r="D110" s="20" t="s">
        <v>1819</v>
      </c>
      <c r="E110" s="21" t="s">
        <v>1839</v>
      </c>
      <c r="F110" s="22" t="s">
        <v>1831</v>
      </c>
      <c r="G110" s="21"/>
      <c r="H110" s="23"/>
      <c r="I110" s="43"/>
      <c r="J110" s="44"/>
      <c r="K110" s="44"/>
      <c r="L110" s="46" t="s">
        <v>1822</v>
      </c>
      <c r="M110" s="81"/>
      <c r="N110" s="82" t="s">
        <v>1823</v>
      </c>
      <c r="O110" s="49">
        <f t="shared" si="3"/>
        <v>0</v>
      </c>
      <c r="P110" s="23"/>
      <c r="Q110" s="23"/>
      <c r="R110" s="63" t="str">
        <f>_xlfn.XLOOKUP(C110&amp;D110&amp;E110&amp;F110,[1]报价模版!$X:$X,[1]报价模版!$Y:$Y,"",0)</f>
        <v/>
      </c>
      <c r="S110" s="355"/>
    </row>
    <row r="111" spans="1:19" ht="14.5" hidden="1" customHeight="1">
      <c r="A111" s="18"/>
      <c r="B111" s="18"/>
      <c r="C111" s="19" t="s">
        <v>30</v>
      </c>
      <c r="D111" s="20" t="s">
        <v>1819</v>
      </c>
      <c r="E111" s="21" t="s">
        <v>1840</v>
      </c>
      <c r="F111" s="22" t="s">
        <v>1821</v>
      </c>
      <c r="G111" s="21"/>
      <c r="H111" s="23"/>
      <c r="I111" s="43"/>
      <c r="J111" s="44"/>
      <c r="K111" s="44"/>
      <c r="L111" s="46" t="s">
        <v>1822</v>
      </c>
      <c r="M111" s="81"/>
      <c r="N111" s="82" t="s">
        <v>1823</v>
      </c>
      <c r="O111" s="49">
        <f t="shared" si="3"/>
        <v>0</v>
      </c>
      <c r="P111" s="23"/>
      <c r="Q111" s="23"/>
      <c r="R111" s="63" t="str">
        <f>_xlfn.XLOOKUP(C111&amp;D111&amp;E111&amp;F111,[1]报价模版!$X:$X,[1]报价模版!$Y:$Y,"",0)</f>
        <v/>
      </c>
      <c r="S111" s="355"/>
    </row>
    <row r="112" spans="1:19" ht="14.5" hidden="1" customHeight="1">
      <c r="A112" s="18"/>
      <c r="B112" s="18"/>
      <c r="C112" s="19" t="s">
        <v>30</v>
      </c>
      <c r="D112" s="20" t="s">
        <v>1819</v>
      </c>
      <c r="E112" s="21" t="s">
        <v>1840</v>
      </c>
      <c r="F112" s="22" t="s">
        <v>1824</v>
      </c>
      <c r="G112" s="21"/>
      <c r="H112" s="23"/>
      <c r="I112" s="43"/>
      <c r="J112" s="44"/>
      <c r="K112" s="44"/>
      <c r="L112" s="46" t="s">
        <v>1822</v>
      </c>
      <c r="M112" s="81"/>
      <c r="N112" s="82" t="s">
        <v>1823</v>
      </c>
      <c r="O112" s="49">
        <f t="shared" si="3"/>
        <v>0</v>
      </c>
      <c r="P112" s="23"/>
      <c r="Q112" s="23"/>
      <c r="R112" s="63" t="str">
        <f>_xlfn.XLOOKUP(C112&amp;D112&amp;E112&amp;F112,[1]报价模版!$X:$X,[1]报价模版!$Y:$Y,"",0)</f>
        <v/>
      </c>
      <c r="S112" s="355"/>
    </row>
    <row r="113" spans="1:19" ht="14.5" hidden="1" customHeight="1">
      <c r="A113" s="18"/>
      <c r="B113" s="18"/>
      <c r="C113" s="19" t="s">
        <v>30</v>
      </c>
      <c r="D113" s="20" t="s">
        <v>1819</v>
      </c>
      <c r="E113" s="21" t="s">
        <v>1840</v>
      </c>
      <c r="F113" s="22" t="s">
        <v>1825</v>
      </c>
      <c r="G113" s="21"/>
      <c r="H113" s="23"/>
      <c r="I113" s="43"/>
      <c r="J113" s="44"/>
      <c r="K113" s="44"/>
      <c r="L113" s="46" t="s">
        <v>1822</v>
      </c>
      <c r="M113" s="81"/>
      <c r="N113" s="82" t="s">
        <v>1823</v>
      </c>
      <c r="O113" s="49">
        <f t="shared" si="3"/>
        <v>0</v>
      </c>
      <c r="P113" s="23"/>
      <c r="Q113" s="23"/>
      <c r="R113" s="63" t="str">
        <f>_xlfn.XLOOKUP(C113&amp;D113&amp;E113&amp;F113,[1]报价模版!$X:$X,[1]报价模版!$Y:$Y,"",0)</f>
        <v/>
      </c>
      <c r="S113" s="355"/>
    </row>
    <row r="114" spans="1:19" ht="14.5" hidden="1" customHeight="1">
      <c r="A114" s="18"/>
      <c r="B114" s="18"/>
      <c r="C114" s="19" t="s">
        <v>30</v>
      </c>
      <c r="D114" s="20" t="s">
        <v>1819</v>
      </c>
      <c r="E114" s="21" t="s">
        <v>1840</v>
      </c>
      <c r="F114" s="22" t="s">
        <v>1826</v>
      </c>
      <c r="G114" s="21"/>
      <c r="H114" s="23"/>
      <c r="I114" s="43"/>
      <c r="J114" s="44"/>
      <c r="K114" s="44"/>
      <c r="L114" s="46" t="s">
        <v>1822</v>
      </c>
      <c r="M114" s="81"/>
      <c r="N114" s="82" t="s">
        <v>1823</v>
      </c>
      <c r="O114" s="49">
        <f t="shared" si="3"/>
        <v>0</v>
      </c>
      <c r="P114" s="23"/>
      <c r="Q114" s="23"/>
      <c r="R114" s="63" t="str">
        <f>_xlfn.XLOOKUP(C114&amp;D114&amp;E114&amp;F114,[1]报价模版!$X:$X,[1]报价模版!$Y:$Y,"",0)</f>
        <v/>
      </c>
      <c r="S114" s="355"/>
    </row>
    <row r="115" spans="1:19" ht="14.5" hidden="1" customHeight="1">
      <c r="A115" s="18"/>
      <c r="B115" s="18"/>
      <c r="C115" s="19" t="s">
        <v>30</v>
      </c>
      <c r="D115" s="20" t="s">
        <v>1819</v>
      </c>
      <c r="E115" s="21" t="s">
        <v>1840</v>
      </c>
      <c r="F115" s="22" t="s">
        <v>1827</v>
      </c>
      <c r="G115" s="21"/>
      <c r="H115" s="23"/>
      <c r="I115" s="43"/>
      <c r="J115" s="44"/>
      <c r="K115" s="44"/>
      <c r="L115" s="46" t="s">
        <v>1822</v>
      </c>
      <c r="M115" s="81"/>
      <c r="N115" s="82" t="s">
        <v>1823</v>
      </c>
      <c r="O115" s="49">
        <f t="shared" si="3"/>
        <v>0</v>
      </c>
      <c r="P115" s="23"/>
      <c r="Q115" s="23"/>
      <c r="R115" s="63" t="str">
        <f>_xlfn.XLOOKUP(C115&amp;D115&amp;E115&amp;F115,[1]报价模版!$X:$X,[1]报价模版!$Y:$Y,"",0)</f>
        <v/>
      </c>
      <c r="S115" s="355"/>
    </row>
    <row r="116" spans="1:19" ht="14.5" hidden="1" customHeight="1">
      <c r="A116" s="18"/>
      <c r="B116" s="18"/>
      <c r="C116" s="19" t="s">
        <v>30</v>
      </c>
      <c r="D116" s="20" t="s">
        <v>1819</v>
      </c>
      <c r="E116" s="21" t="s">
        <v>1840</v>
      </c>
      <c r="F116" s="22" t="s">
        <v>1828</v>
      </c>
      <c r="G116" s="21"/>
      <c r="H116" s="23"/>
      <c r="I116" s="43"/>
      <c r="J116" s="44"/>
      <c r="K116" s="44"/>
      <c r="L116" s="46" t="s">
        <v>1822</v>
      </c>
      <c r="M116" s="81"/>
      <c r="N116" s="82" t="s">
        <v>1823</v>
      </c>
      <c r="O116" s="49">
        <f t="shared" si="3"/>
        <v>0</v>
      </c>
      <c r="P116" s="23"/>
      <c r="Q116" s="23"/>
      <c r="R116" s="63" t="str">
        <f>_xlfn.XLOOKUP(C116&amp;D116&amp;E116&amp;F116,[1]报价模版!$X:$X,[1]报价模版!$Y:$Y,"",0)</f>
        <v/>
      </c>
      <c r="S116" s="355"/>
    </row>
    <row r="117" spans="1:19" ht="14.5" hidden="1" customHeight="1">
      <c r="A117" s="18"/>
      <c r="B117" s="18"/>
      <c r="C117" s="19" t="s">
        <v>30</v>
      </c>
      <c r="D117" s="20" t="s">
        <v>1819</v>
      </c>
      <c r="E117" s="21" t="s">
        <v>1840</v>
      </c>
      <c r="F117" s="22" t="s">
        <v>1829</v>
      </c>
      <c r="G117" s="21"/>
      <c r="H117" s="23"/>
      <c r="I117" s="43"/>
      <c r="J117" s="44"/>
      <c r="K117" s="44"/>
      <c r="L117" s="46" t="s">
        <v>1822</v>
      </c>
      <c r="M117" s="81"/>
      <c r="N117" s="82" t="s">
        <v>1823</v>
      </c>
      <c r="O117" s="49">
        <f t="shared" si="3"/>
        <v>0</v>
      </c>
      <c r="P117" s="23"/>
      <c r="Q117" s="23"/>
      <c r="R117" s="63" t="str">
        <f>_xlfn.XLOOKUP(C117&amp;D117&amp;E117&amp;F117,[1]报价模版!$X:$X,[1]报价模版!$Y:$Y,"",0)</f>
        <v/>
      </c>
      <c r="S117" s="355"/>
    </row>
    <row r="118" spans="1:19" ht="14.5" hidden="1" customHeight="1">
      <c r="A118" s="18"/>
      <c r="B118" s="18"/>
      <c r="C118" s="19" t="s">
        <v>30</v>
      </c>
      <c r="D118" s="20" t="s">
        <v>1819</v>
      </c>
      <c r="E118" s="21" t="s">
        <v>1840</v>
      </c>
      <c r="F118" s="22" t="s">
        <v>1830</v>
      </c>
      <c r="G118" s="21"/>
      <c r="H118" s="23"/>
      <c r="I118" s="43"/>
      <c r="J118" s="44"/>
      <c r="K118" s="44"/>
      <c r="L118" s="46" t="s">
        <v>1822</v>
      </c>
      <c r="M118" s="81"/>
      <c r="N118" s="82" t="s">
        <v>1823</v>
      </c>
      <c r="O118" s="49">
        <f t="shared" si="3"/>
        <v>0</v>
      </c>
      <c r="P118" s="23"/>
      <c r="Q118" s="23"/>
      <c r="R118" s="63" t="str">
        <f>_xlfn.XLOOKUP(C118&amp;D118&amp;E118&amp;F118,[1]报价模版!$X:$X,[1]报价模版!$Y:$Y,"",0)</f>
        <v/>
      </c>
      <c r="S118" s="355"/>
    </row>
    <row r="119" spans="1:19" ht="14.5" hidden="1" customHeight="1">
      <c r="A119" s="18"/>
      <c r="B119" s="18"/>
      <c r="C119" s="19" t="s">
        <v>30</v>
      </c>
      <c r="D119" s="20" t="s">
        <v>1819</v>
      </c>
      <c r="E119" s="21" t="s">
        <v>1840</v>
      </c>
      <c r="F119" s="22" t="s">
        <v>1831</v>
      </c>
      <c r="G119" s="21"/>
      <c r="H119" s="23"/>
      <c r="I119" s="43"/>
      <c r="J119" s="44"/>
      <c r="K119" s="44"/>
      <c r="L119" s="46" t="s">
        <v>1822</v>
      </c>
      <c r="M119" s="81"/>
      <c r="N119" s="82" t="s">
        <v>1823</v>
      </c>
      <c r="O119" s="49">
        <f t="shared" si="3"/>
        <v>0</v>
      </c>
      <c r="P119" s="23"/>
      <c r="Q119" s="23"/>
      <c r="R119" s="63" t="str">
        <f>_xlfn.XLOOKUP(C119&amp;D119&amp;E119&amp;F119,[1]报价模版!$X:$X,[1]报价模版!$Y:$Y,"",0)</f>
        <v/>
      </c>
      <c r="S119" s="355"/>
    </row>
    <row r="120" spans="1:19" ht="14.5" hidden="1" customHeight="1">
      <c r="A120" s="18"/>
      <c r="B120" s="18"/>
      <c r="C120" s="19" t="s">
        <v>30</v>
      </c>
      <c r="D120" s="20" t="s">
        <v>1819</v>
      </c>
      <c r="E120" s="21" t="s">
        <v>1841</v>
      </c>
      <c r="F120" s="22" t="s">
        <v>1835</v>
      </c>
      <c r="G120" s="21"/>
      <c r="H120" s="23"/>
      <c r="I120" s="43"/>
      <c r="J120" s="44"/>
      <c r="K120" s="44"/>
      <c r="L120" s="46" t="s">
        <v>1822</v>
      </c>
      <c r="M120" s="81"/>
      <c r="N120" s="82" t="s">
        <v>1823</v>
      </c>
      <c r="O120" s="49">
        <f t="shared" si="3"/>
        <v>0</v>
      </c>
      <c r="P120" s="23"/>
      <c r="Q120" s="23"/>
      <c r="R120" s="63" t="str">
        <f>_xlfn.XLOOKUP(C120&amp;D120&amp;E120&amp;F120,[1]报价模版!$X:$X,[1]报价模版!$Y:$Y,"",0)</f>
        <v/>
      </c>
      <c r="S120" s="355"/>
    </row>
    <row r="121" spans="1:19" ht="14.5" hidden="1" customHeight="1">
      <c r="A121" s="18"/>
      <c r="B121" s="18"/>
      <c r="C121" s="19" t="s">
        <v>30</v>
      </c>
      <c r="D121" s="20" t="s">
        <v>1842</v>
      </c>
      <c r="E121" s="21" t="s">
        <v>1843</v>
      </c>
      <c r="F121" s="22" t="s">
        <v>1844</v>
      </c>
      <c r="G121" s="21"/>
      <c r="H121" s="23"/>
      <c r="I121" s="43"/>
      <c r="J121" s="44"/>
      <c r="K121" s="44"/>
      <c r="L121" s="46" t="s">
        <v>1845</v>
      </c>
      <c r="M121" s="83"/>
      <c r="N121" s="48"/>
      <c r="O121" s="49">
        <f t="shared" si="3"/>
        <v>0</v>
      </c>
      <c r="P121" s="23"/>
      <c r="Q121" s="23"/>
      <c r="R121" s="63" t="str">
        <f>_xlfn.XLOOKUP(C121&amp;D121&amp;E121&amp;F121,[1]报价模版!$X:$X,[1]报价模版!$Y:$Y,"",0)</f>
        <v/>
      </c>
      <c r="S121" s="355"/>
    </row>
    <row r="122" spans="1:19" ht="14.5" hidden="1" customHeight="1">
      <c r="A122" s="18"/>
      <c r="B122" s="18"/>
      <c r="C122" s="19" t="s">
        <v>30</v>
      </c>
      <c r="D122" s="20" t="s">
        <v>1842</v>
      </c>
      <c r="E122" s="21" t="s">
        <v>1843</v>
      </c>
      <c r="F122" s="22" t="s">
        <v>1846</v>
      </c>
      <c r="G122" s="21"/>
      <c r="H122" s="23"/>
      <c r="I122" s="43"/>
      <c r="J122" s="44"/>
      <c r="K122" s="44"/>
      <c r="L122" s="46" t="s">
        <v>1847</v>
      </c>
      <c r="M122" s="81"/>
      <c r="N122" s="82" t="s">
        <v>101</v>
      </c>
      <c r="O122" s="49">
        <f t="shared" si="3"/>
        <v>0</v>
      </c>
      <c r="P122" s="23"/>
      <c r="Q122" s="23"/>
      <c r="R122" s="63" t="str">
        <f>_xlfn.XLOOKUP(C122&amp;D122&amp;E122&amp;F122,[1]报价模版!$X:$X,[1]报价模版!$Y:$Y,"",0)</f>
        <v/>
      </c>
      <c r="S122" s="355"/>
    </row>
    <row r="123" spans="1:19" ht="13.5" hidden="1" customHeight="1">
      <c r="A123" s="18"/>
      <c r="B123" s="18"/>
      <c r="C123" s="19" t="s">
        <v>30</v>
      </c>
      <c r="D123" s="20" t="s">
        <v>1842</v>
      </c>
      <c r="E123" s="21" t="s">
        <v>1843</v>
      </c>
      <c r="F123" s="22" t="s">
        <v>1848</v>
      </c>
      <c r="G123" s="21"/>
      <c r="H123" s="23"/>
      <c r="I123" s="43"/>
      <c r="J123" s="44"/>
      <c r="K123" s="84"/>
      <c r="L123" s="46" t="s">
        <v>80</v>
      </c>
      <c r="M123" s="83"/>
      <c r="N123" s="48"/>
      <c r="O123" s="49">
        <f t="shared" si="3"/>
        <v>0</v>
      </c>
      <c r="P123" s="23"/>
      <c r="Q123" s="23"/>
      <c r="R123" s="63" t="str">
        <f>_xlfn.XLOOKUP(C123&amp;D123&amp;E123&amp;F123,[1]报价模版!$X:$X,[1]报价模版!$Y:$Y,"",0)</f>
        <v/>
      </c>
      <c r="S123" s="355"/>
    </row>
    <row r="124" spans="1:19" ht="14.5" hidden="1" customHeight="1">
      <c r="A124" s="18"/>
      <c r="B124" s="18"/>
      <c r="C124" s="19" t="s">
        <v>30</v>
      </c>
      <c r="D124" s="20" t="s">
        <v>1842</v>
      </c>
      <c r="E124" s="21" t="s">
        <v>1843</v>
      </c>
      <c r="F124" s="22" t="s">
        <v>1849</v>
      </c>
      <c r="G124" s="21"/>
      <c r="H124" s="23"/>
      <c r="I124" s="43"/>
      <c r="J124" s="44"/>
      <c r="K124" s="84"/>
      <c r="L124" s="46" t="s">
        <v>1847</v>
      </c>
      <c r="M124" s="81"/>
      <c r="N124" s="82" t="s">
        <v>101</v>
      </c>
      <c r="O124" s="49">
        <f t="shared" si="3"/>
        <v>0</v>
      </c>
      <c r="P124" s="23"/>
      <c r="Q124" s="23"/>
      <c r="R124" s="63" t="str">
        <f>_xlfn.XLOOKUP(C124&amp;D124&amp;E124&amp;F124,[1]报价模版!$X:$X,[1]报价模版!$Y:$Y,"",0)</f>
        <v/>
      </c>
      <c r="S124" s="355"/>
    </row>
    <row r="125" spans="1:19" s="65" customFormat="1" ht="14.5" hidden="1" customHeight="1">
      <c r="A125" s="86"/>
      <c r="B125" s="86"/>
      <c r="C125" s="363" t="s">
        <v>30</v>
      </c>
      <c r="D125" s="87" t="s">
        <v>1842</v>
      </c>
      <c r="E125" s="88" t="s">
        <v>1843</v>
      </c>
      <c r="F125" s="89" t="s">
        <v>1850</v>
      </c>
      <c r="G125" s="88"/>
      <c r="H125" s="23"/>
      <c r="I125" s="92"/>
      <c r="J125" s="93"/>
      <c r="K125" s="84"/>
      <c r="L125" s="94" t="s">
        <v>1847</v>
      </c>
      <c r="M125" s="95"/>
      <c r="N125" s="94" t="s">
        <v>101</v>
      </c>
      <c r="O125" s="49">
        <f t="shared" si="3"/>
        <v>0</v>
      </c>
      <c r="P125" s="23"/>
      <c r="Q125" s="23"/>
      <c r="R125" s="63" t="str">
        <f>_xlfn.XLOOKUP(C125&amp;D125&amp;E125&amp;F125,[1]报价模版!$X:$X,[1]报价模版!$Y:$Y,"",0)</f>
        <v/>
      </c>
      <c r="S125" s="355"/>
    </row>
    <row r="126" spans="1:19" ht="14.5" hidden="1" customHeight="1">
      <c r="A126" s="18"/>
      <c r="B126" s="18"/>
      <c r="C126" s="19" t="s">
        <v>30</v>
      </c>
      <c r="D126" s="20" t="s">
        <v>1842</v>
      </c>
      <c r="E126" s="21" t="s">
        <v>1851</v>
      </c>
      <c r="F126" s="22" t="s">
        <v>1852</v>
      </c>
      <c r="G126" s="21"/>
      <c r="H126" s="23"/>
      <c r="I126" s="43"/>
      <c r="J126" s="44"/>
      <c r="K126" s="44"/>
      <c r="L126" s="46" t="s">
        <v>80</v>
      </c>
      <c r="M126" s="83"/>
      <c r="N126" s="48"/>
      <c r="O126" s="49">
        <f t="shared" si="3"/>
        <v>0</v>
      </c>
      <c r="P126" s="23"/>
      <c r="Q126" s="23"/>
      <c r="R126" s="63" t="str">
        <f>_xlfn.XLOOKUP(C126&amp;D126&amp;E126&amp;F126,[1]报价模版!$X:$X,[1]报价模版!$Y:$Y,"",0)</f>
        <v/>
      </c>
      <c r="S126" s="355"/>
    </row>
    <row r="127" spans="1:19" ht="14.5" hidden="1" customHeight="1">
      <c r="A127" s="18"/>
      <c r="B127" s="18"/>
      <c r="C127" s="19" t="s">
        <v>30</v>
      </c>
      <c r="D127" s="20" t="s">
        <v>1842</v>
      </c>
      <c r="E127" s="21" t="s">
        <v>1851</v>
      </c>
      <c r="F127" s="22" t="s">
        <v>1853</v>
      </c>
      <c r="G127" s="21"/>
      <c r="H127" s="23"/>
      <c r="I127" s="43"/>
      <c r="J127" s="44"/>
      <c r="K127" s="44"/>
      <c r="L127" s="46" t="s">
        <v>80</v>
      </c>
      <c r="M127" s="83"/>
      <c r="N127" s="48"/>
      <c r="O127" s="49">
        <f t="shared" si="3"/>
        <v>0</v>
      </c>
      <c r="P127" s="23"/>
      <c r="Q127" s="23"/>
      <c r="R127" s="63" t="str">
        <f>_xlfn.XLOOKUP(C127&amp;D127&amp;E127&amp;F127,[1]报价模版!$X:$X,[1]报价模版!$Y:$Y,"",0)</f>
        <v/>
      </c>
      <c r="S127" s="355"/>
    </row>
    <row r="128" spans="1:19" ht="14.5" hidden="1" customHeight="1">
      <c r="A128" s="18"/>
      <c r="B128" s="18"/>
      <c r="C128" s="19" t="s">
        <v>30</v>
      </c>
      <c r="D128" s="20" t="s">
        <v>1842</v>
      </c>
      <c r="E128" s="21" t="s">
        <v>1851</v>
      </c>
      <c r="F128" s="22" t="s">
        <v>1854</v>
      </c>
      <c r="G128" s="21"/>
      <c r="H128" s="23"/>
      <c r="I128" s="43"/>
      <c r="J128" s="78"/>
      <c r="K128" s="78"/>
      <c r="L128" s="46" t="s">
        <v>1855</v>
      </c>
      <c r="M128" s="96"/>
      <c r="N128" s="48"/>
      <c r="O128" s="49">
        <f t="shared" si="3"/>
        <v>0</v>
      </c>
      <c r="P128" s="23"/>
      <c r="Q128" s="23"/>
      <c r="R128" s="85"/>
      <c r="S128" s="355"/>
    </row>
    <row r="129" spans="1:19" ht="14.5" hidden="1" customHeight="1">
      <c r="A129" s="18"/>
      <c r="B129" s="18"/>
      <c r="C129" s="19" t="s">
        <v>30</v>
      </c>
      <c r="D129" s="20" t="s">
        <v>1842</v>
      </c>
      <c r="E129" s="21" t="s">
        <v>1851</v>
      </c>
      <c r="F129" s="22" t="s">
        <v>1856</v>
      </c>
      <c r="G129" s="21"/>
      <c r="H129" s="23"/>
      <c r="I129" s="43"/>
      <c r="J129" s="78"/>
      <c r="K129" s="78"/>
      <c r="L129" s="46" t="s">
        <v>1855</v>
      </c>
      <c r="M129" s="96"/>
      <c r="N129" s="48"/>
      <c r="O129" s="49">
        <f t="shared" si="3"/>
        <v>0</v>
      </c>
      <c r="P129" s="23"/>
      <c r="Q129" s="23"/>
      <c r="R129" s="85"/>
      <c r="S129" s="355"/>
    </row>
    <row r="130" spans="1:19" ht="14.5" hidden="1" customHeight="1">
      <c r="A130" s="18"/>
      <c r="B130" s="18"/>
      <c r="C130" s="19" t="s">
        <v>30</v>
      </c>
      <c r="D130" s="20" t="s">
        <v>1842</v>
      </c>
      <c r="E130" s="21" t="s">
        <v>1857</v>
      </c>
      <c r="F130" s="22" t="s">
        <v>1857</v>
      </c>
      <c r="G130" s="21"/>
      <c r="H130" s="23"/>
      <c r="I130" s="43"/>
      <c r="J130" s="44"/>
      <c r="K130" s="44"/>
      <c r="L130" s="46" t="s">
        <v>80</v>
      </c>
      <c r="M130" s="83"/>
      <c r="N130" s="48"/>
      <c r="O130" s="49">
        <f t="shared" si="3"/>
        <v>0</v>
      </c>
      <c r="P130" s="23"/>
      <c r="Q130" s="23"/>
      <c r="R130" s="63" t="str">
        <f>_xlfn.XLOOKUP(C130&amp;D130&amp;E130&amp;F130,[1]报价模版!$X:$X,[1]报价模版!$Y:$Y,"",0)</f>
        <v/>
      </c>
      <c r="S130" s="355"/>
    </row>
    <row r="131" spans="1:19" ht="14.5" hidden="1" customHeight="1">
      <c r="A131" s="18"/>
      <c r="B131" s="18"/>
      <c r="C131" s="19" t="s">
        <v>30</v>
      </c>
      <c r="D131" s="20" t="s">
        <v>1858</v>
      </c>
      <c r="E131" s="21" t="s">
        <v>1859</v>
      </c>
      <c r="F131" s="22" t="s">
        <v>1860</v>
      </c>
      <c r="G131" s="21"/>
      <c r="H131" s="23"/>
      <c r="I131" s="43"/>
      <c r="J131" s="78"/>
      <c r="K131" s="78"/>
      <c r="L131" s="46" t="s">
        <v>101</v>
      </c>
      <c r="M131" s="78"/>
      <c r="N131" s="82" t="s">
        <v>102</v>
      </c>
      <c r="O131" s="49">
        <f t="shared" si="3"/>
        <v>0</v>
      </c>
      <c r="P131" s="23"/>
      <c r="Q131" s="23"/>
      <c r="R131" s="85"/>
      <c r="S131" s="355"/>
    </row>
    <row r="132" spans="1:19" ht="14.5" hidden="1" customHeight="1">
      <c r="A132" s="18"/>
      <c r="B132" s="18"/>
      <c r="C132" s="19" t="s">
        <v>30</v>
      </c>
      <c r="D132" s="20" t="s">
        <v>1858</v>
      </c>
      <c r="E132" s="21" t="s">
        <v>1859</v>
      </c>
      <c r="F132" s="22" t="s">
        <v>1861</v>
      </c>
      <c r="G132" s="21"/>
      <c r="H132" s="23"/>
      <c r="I132" s="43"/>
      <c r="J132" s="78"/>
      <c r="K132" s="78"/>
      <c r="L132" s="46" t="s">
        <v>101</v>
      </c>
      <c r="M132" s="78"/>
      <c r="N132" s="82" t="s">
        <v>102</v>
      </c>
      <c r="O132" s="49">
        <f t="shared" si="3"/>
        <v>0</v>
      </c>
      <c r="P132" s="23"/>
      <c r="Q132" s="23"/>
      <c r="R132" s="85"/>
      <c r="S132" s="355"/>
    </row>
    <row r="133" spans="1:19" s="397" customFormat="1" ht="14.5" customHeight="1">
      <c r="A133" s="391"/>
      <c r="B133" s="391"/>
      <c r="C133" s="19" t="s">
        <v>1999</v>
      </c>
      <c r="D133" s="20" t="s">
        <v>2000</v>
      </c>
      <c r="E133" s="21" t="s">
        <v>1996</v>
      </c>
      <c r="F133" s="22" t="s">
        <v>1997</v>
      </c>
      <c r="G133" s="70"/>
      <c r="H133" s="381"/>
      <c r="I133" s="394"/>
      <c r="J133" s="400">
        <v>70</v>
      </c>
      <c r="K133" s="411">
        <v>1</v>
      </c>
      <c r="L133" s="412" t="s">
        <v>101</v>
      </c>
      <c r="M133" s="411">
        <v>1</v>
      </c>
      <c r="N133" s="402" t="s">
        <v>102</v>
      </c>
      <c r="O133" s="403">
        <f t="shared" si="3"/>
        <v>70</v>
      </c>
      <c r="P133" s="381" t="s">
        <v>1973</v>
      </c>
      <c r="Q133" s="381" t="s">
        <v>1955</v>
      </c>
      <c r="R133" s="385"/>
      <c r="S133" s="386"/>
    </row>
    <row r="134" spans="1:19" s="397" customFormat="1" ht="14.5" customHeight="1">
      <c r="A134" s="391"/>
      <c r="B134" s="391"/>
      <c r="C134" s="19" t="s">
        <v>1999</v>
      </c>
      <c r="D134" s="20" t="s">
        <v>2000</v>
      </c>
      <c r="E134" s="21" t="s">
        <v>1996</v>
      </c>
      <c r="F134" s="22" t="s">
        <v>1998</v>
      </c>
      <c r="G134" s="70"/>
      <c r="H134" s="381"/>
      <c r="I134" s="394"/>
      <c r="J134" s="400">
        <v>70</v>
      </c>
      <c r="K134" s="411">
        <v>1</v>
      </c>
      <c r="L134" s="412" t="s">
        <v>101</v>
      </c>
      <c r="M134" s="411">
        <v>1</v>
      </c>
      <c r="N134" s="402" t="s">
        <v>102</v>
      </c>
      <c r="O134" s="403">
        <f t="shared" si="3"/>
        <v>70</v>
      </c>
      <c r="P134" s="381" t="s">
        <v>1973</v>
      </c>
      <c r="Q134" s="381" t="s">
        <v>1955</v>
      </c>
      <c r="R134" s="385"/>
      <c r="S134" s="386"/>
    </row>
    <row r="135" spans="1:19" ht="14.5" hidden="1" customHeight="1">
      <c r="A135" s="18"/>
      <c r="B135" s="18"/>
      <c r="C135" s="19" t="s">
        <v>30</v>
      </c>
      <c r="D135" s="20" t="s">
        <v>1858</v>
      </c>
      <c r="E135" s="21" t="s">
        <v>1859</v>
      </c>
      <c r="F135" s="22" t="s">
        <v>1808</v>
      </c>
      <c r="G135" s="21"/>
      <c r="H135" s="23"/>
      <c r="I135" s="43"/>
      <c r="J135" s="44"/>
      <c r="K135" s="44"/>
      <c r="L135" s="46" t="s">
        <v>101</v>
      </c>
      <c r="M135" s="81"/>
      <c r="N135" s="82" t="s">
        <v>102</v>
      </c>
      <c r="O135" s="49">
        <f t="shared" ref="O135:O177" si="4">IF(M135=0,K135*J135,M135*K135*J135)</f>
        <v>0</v>
      </c>
      <c r="P135" s="23"/>
      <c r="Q135" s="23"/>
      <c r="R135" s="63" t="str">
        <f>_xlfn.XLOOKUP(C135&amp;D135&amp;E135&amp;F135,[1]报价模版!$X:$X,[1]报价模版!$Y:$Y,"",0)</f>
        <v/>
      </c>
      <c r="S135" s="355"/>
    </row>
    <row r="136" spans="1:19" ht="14.5" hidden="1" customHeight="1">
      <c r="A136" s="18"/>
      <c r="B136" s="18"/>
      <c r="C136" s="19" t="s">
        <v>30</v>
      </c>
      <c r="D136" s="20" t="s">
        <v>1858</v>
      </c>
      <c r="E136" s="21" t="s">
        <v>1859</v>
      </c>
      <c r="F136" s="22" t="s">
        <v>1809</v>
      </c>
      <c r="G136" s="21" t="s">
        <v>1864</v>
      </c>
      <c r="H136" s="23"/>
      <c r="I136" s="43"/>
      <c r="J136" s="44"/>
      <c r="K136" s="44"/>
      <c r="L136" s="46" t="s">
        <v>101</v>
      </c>
      <c r="M136" s="81"/>
      <c r="N136" s="82" t="s">
        <v>102</v>
      </c>
      <c r="O136" s="49">
        <f t="shared" si="4"/>
        <v>0</v>
      </c>
      <c r="P136" s="23"/>
      <c r="Q136" s="23"/>
      <c r="R136" s="63" t="str">
        <f>_xlfn.XLOOKUP(C136&amp;D136&amp;E136&amp;F136,[1]报价模版!$X:$X,[1]报价模版!$Y:$Y,"",0)</f>
        <v/>
      </c>
      <c r="S136" s="355"/>
    </row>
    <row r="137" spans="1:19" ht="14.5" hidden="1" customHeight="1">
      <c r="A137" s="18"/>
      <c r="B137" s="18"/>
      <c r="C137" s="19" t="s">
        <v>30</v>
      </c>
      <c r="D137" s="20" t="s">
        <v>1858</v>
      </c>
      <c r="E137" s="21" t="s">
        <v>1859</v>
      </c>
      <c r="F137" s="22" t="s">
        <v>1810</v>
      </c>
      <c r="G137" s="21"/>
      <c r="H137" s="23"/>
      <c r="I137" s="43"/>
      <c r="J137" s="44"/>
      <c r="K137" s="44"/>
      <c r="L137" s="46" t="s">
        <v>101</v>
      </c>
      <c r="M137" s="81"/>
      <c r="N137" s="82" t="s">
        <v>102</v>
      </c>
      <c r="O137" s="49">
        <f t="shared" si="4"/>
        <v>0</v>
      </c>
      <c r="P137" s="23"/>
      <c r="Q137" s="23"/>
      <c r="R137" s="63" t="str">
        <f>_xlfn.XLOOKUP(C137&amp;D137&amp;E137&amp;F137,[1]报价模版!$X:$X,[1]报价模版!$Y:$Y,"",0)</f>
        <v/>
      </c>
      <c r="S137" s="355"/>
    </row>
    <row r="138" spans="1:19" ht="14.5" hidden="1" customHeight="1">
      <c r="A138" s="18"/>
      <c r="B138" s="18"/>
      <c r="C138" s="19" t="s">
        <v>30</v>
      </c>
      <c r="D138" s="20" t="s">
        <v>1858</v>
      </c>
      <c r="E138" s="21" t="s">
        <v>1859</v>
      </c>
      <c r="F138" s="22" t="s">
        <v>1816</v>
      </c>
      <c r="G138" s="21" t="s">
        <v>1864</v>
      </c>
      <c r="H138" s="23"/>
      <c r="I138" s="43"/>
      <c r="J138" s="44"/>
      <c r="K138" s="44"/>
      <c r="L138" s="46" t="s">
        <v>101</v>
      </c>
      <c r="M138" s="81"/>
      <c r="N138" s="82" t="s">
        <v>102</v>
      </c>
      <c r="O138" s="49">
        <f t="shared" si="4"/>
        <v>0</v>
      </c>
      <c r="P138" s="23"/>
      <c r="Q138" s="23"/>
      <c r="R138" s="63" t="str">
        <f>_xlfn.XLOOKUP(C138&amp;D138&amp;E138&amp;F138,[1]报价模版!$X:$X,[1]报价模版!$Y:$Y,"",0)</f>
        <v/>
      </c>
      <c r="S138" s="355"/>
    </row>
    <row r="139" spans="1:19" s="3" customFormat="1" ht="17" hidden="1">
      <c r="A139" s="24"/>
      <c r="B139" s="24"/>
      <c r="C139" s="360" t="s">
        <v>30</v>
      </c>
      <c r="D139" s="361" t="s">
        <v>1819</v>
      </c>
      <c r="E139" s="362" t="s">
        <v>1820</v>
      </c>
      <c r="F139" s="22" t="s">
        <v>1865</v>
      </c>
      <c r="G139" s="27"/>
      <c r="H139" s="27"/>
      <c r="I139" s="25"/>
      <c r="J139" s="50"/>
      <c r="K139" s="44"/>
      <c r="L139" s="52" t="s">
        <v>101</v>
      </c>
      <c r="M139" s="97"/>
      <c r="N139" s="82" t="s">
        <v>102</v>
      </c>
      <c r="O139" s="53">
        <f t="shared" si="4"/>
        <v>0</v>
      </c>
      <c r="P139" s="27"/>
      <c r="Q139" s="27"/>
      <c r="R139" s="63" t="str">
        <f>_xlfn.XLOOKUP(C139&amp;D139&amp;E139&amp;F139,[1]报价模版!$X:$X,[1]报价模版!$Y:$Y,"",0)</f>
        <v/>
      </c>
      <c r="S139" s="355"/>
    </row>
    <row r="140" spans="1:19" s="3" customFormat="1" ht="17" hidden="1">
      <c r="A140" s="24"/>
      <c r="B140" s="24"/>
      <c r="C140" s="360" t="s">
        <v>30</v>
      </c>
      <c r="D140" s="361" t="s">
        <v>1819</v>
      </c>
      <c r="E140" s="362" t="s">
        <v>1832</v>
      </c>
      <c r="F140" s="22" t="s">
        <v>1865</v>
      </c>
      <c r="G140" s="27"/>
      <c r="H140" s="27"/>
      <c r="I140" s="25"/>
      <c r="J140" s="50"/>
      <c r="K140" s="44"/>
      <c r="L140" s="52" t="s">
        <v>101</v>
      </c>
      <c r="M140" s="97"/>
      <c r="N140" s="82" t="s">
        <v>102</v>
      </c>
      <c r="O140" s="53">
        <f t="shared" si="4"/>
        <v>0</v>
      </c>
      <c r="P140" s="27"/>
      <c r="Q140" s="27"/>
      <c r="R140" s="63" t="str">
        <f>_xlfn.XLOOKUP(C140&amp;D140&amp;E140&amp;F140,[1]报价模版!$X:$X,[1]报价模版!$Y:$Y,"",0)</f>
        <v/>
      </c>
      <c r="S140" s="355"/>
    </row>
    <row r="141" spans="1:19" s="3" customFormat="1" ht="17" hidden="1">
      <c r="A141" s="24"/>
      <c r="B141" s="24"/>
      <c r="C141" s="360" t="s">
        <v>30</v>
      </c>
      <c r="D141" s="361" t="s">
        <v>1819</v>
      </c>
      <c r="E141" s="362" t="s">
        <v>1837</v>
      </c>
      <c r="F141" s="22" t="s">
        <v>1865</v>
      </c>
      <c r="G141" s="27"/>
      <c r="H141" s="27"/>
      <c r="I141" s="25"/>
      <c r="J141" s="50"/>
      <c r="K141" s="44"/>
      <c r="L141" s="52" t="s">
        <v>101</v>
      </c>
      <c r="M141" s="97"/>
      <c r="N141" s="82" t="s">
        <v>102</v>
      </c>
      <c r="O141" s="53">
        <f t="shared" si="4"/>
        <v>0</v>
      </c>
      <c r="P141" s="27"/>
      <c r="Q141" s="27"/>
      <c r="R141" s="63" t="str">
        <f>_xlfn.XLOOKUP(C141&amp;D141&amp;E141&amp;F141,[1]报价模版!$X:$X,[1]报价模版!$Y:$Y,"",0)</f>
        <v/>
      </c>
      <c r="S141" s="355"/>
    </row>
    <row r="142" spans="1:19" s="3" customFormat="1" ht="14.5" hidden="1" customHeight="1">
      <c r="A142" s="24"/>
      <c r="B142" s="24"/>
      <c r="C142" s="360" t="s">
        <v>30</v>
      </c>
      <c r="D142" s="361" t="s">
        <v>1842</v>
      </c>
      <c r="E142" s="362" t="s">
        <v>1857</v>
      </c>
      <c r="F142" s="22" t="s">
        <v>1866</v>
      </c>
      <c r="G142" s="27"/>
      <c r="H142" s="91"/>
      <c r="I142" s="98"/>
      <c r="J142" s="84"/>
      <c r="K142" s="44"/>
      <c r="L142" s="52" t="s">
        <v>1845</v>
      </c>
      <c r="M142" s="99"/>
      <c r="N142" s="100"/>
      <c r="O142" s="53">
        <f t="shared" si="4"/>
        <v>0</v>
      </c>
      <c r="P142" s="91"/>
      <c r="Q142" s="91"/>
      <c r="R142" s="63" t="str">
        <f>_xlfn.XLOOKUP(C142&amp;D142&amp;E142&amp;F142,[1]报价模版!$X:$X,[1]报价模版!$Y:$Y,"",0)</f>
        <v/>
      </c>
      <c r="S142" s="355"/>
    </row>
    <row r="143" spans="1:19" ht="14.5" hidden="1" customHeight="1">
      <c r="A143" s="18"/>
      <c r="B143" s="18"/>
      <c r="C143" s="19" t="s">
        <v>30</v>
      </c>
      <c r="D143" s="20" t="s">
        <v>1858</v>
      </c>
      <c r="E143" s="21" t="s">
        <v>1867</v>
      </c>
      <c r="F143" s="22" t="s">
        <v>1860</v>
      </c>
      <c r="G143" s="21"/>
      <c r="H143" s="23"/>
      <c r="I143" s="43"/>
      <c r="J143" s="78"/>
      <c r="K143" s="78"/>
      <c r="L143" s="46" t="s">
        <v>101</v>
      </c>
      <c r="M143" s="78"/>
      <c r="N143" s="82" t="s">
        <v>102</v>
      </c>
      <c r="O143" s="49">
        <f t="shared" si="4"/>
        <v>0</v>
      </c>
      <c r="P143" s="23"/>
      <c r="Q143" s="23"/>
      <c r="R143" s="85"/>
      <c r="S143" s="355"/>
    </row>
    <row r="144" spans="1:19" ht="14.5" hidden="1" customHeight="1">
      <c r="A144" s="18"/>
      <c r="B144" s="18"/>
      <c r="C144" s="19" t="s">
        <v>30</v>
      </c>
      <c r="D144" s="20" t="s">
        <v>1858</v>
      </c>
      <c r="E144" s="21" t="s">
        <v>1867</v>
      </c>
      <c r="F144" s="22" t="s">
        <v>1861</v>
      </c>
      <c r="G144" s="21"/>
      <c r="H144" s="23"/>
      <c r="I144" s="43"/>
      <c r="J144" s="78"/>
      <c r="K144" s="78"/>
      <c r="L144" s="46" t="s">
        <v>101</v>
      </c>
      <c r="M144" s="78"/>
      <c r="N144" s="82" t="s">
        <v>102</v>
      </c>
      <c r="O144" s="49">
        <f t="shared" si="4"/>
        <v>0</v>
      </c>
      <c r="P144" s="23"/>
      <c r="Q144" s="23"/>
      <c r="R144" s="85"/>
      <c r="S144" s="355"/>
    </row>
    <row r="145" spans="1:19" s="397" customFormat="1" ht="14.5" customHeight="1">
      <c r="A145" s="391"/>
      <c r="B145" s="391"/>
      <c r="C145" s="19" t="s">
        <v>1999</v>
      </c>
      <c r="D145" s="20" t="s">
        <v>2000</v>
      </c>
      <c r="E145" s="21" t="s">
        <v>2001</v>
      </c>
      <c r="F145" s="22" t="s">
        <v>1997</v>
      </c>
      <c r="G145" s="70"/>
      <c r="H145" s="381"/>
      <c r="I145" s="394"/>
      <c r="J145" s="400">
        <v>50</v>
      </c>
      <c r="K145" s="411">
        <v>1</v>
      </c>
      <c r="L145" s="412" t="s">
        <v>101</v>
      </c>
      <c r="M145" s="411">
        <v>1</v>
      </c>
      <c r="N145" s="402" t="s">
        <v>102</v>
      </c>
      <c r="O145" s="403">
        <f t="shared" si="4"/>
        <v>50</v>
      </c>
      <c r="P145" s="381" t="s">
        <v>1973</v>
      </c>
      <c r="Q145" s="381" t="s">
        <v>1955</v>
      </c>
      <c r="R145" s="385"/>
      <c r="S145" s="386"/>
    </row>
    <row r="146" spans="1:19" s="397" customFormat="1" ht="14.5" customHeight="1">
      <c r="A146" s="391"/>
      <c r="B146" s="391"/>
      <c r="C146" s="19" t="s">
        <v>1999</v>
      </c>
      <c r="D146" s="20" t="s">
        <v>2000</v>
      </c>
      <c r="E146" s="21" t="s">
        <v>2001</v>
      </c>
      <c r="F146" s="22" t="s">
        <v>1998</v>
      </c>
      <c r="G146" s="70"/>
      <c r="H146" s="381"/>
      <c r="I146" s="394"/>
      <c r="J146" s="400">
        <v>50</v>
      </c>
      <c r="K146" s="411">
        <v>1</v>
      </c>
      <c r="L146" s="412" t="s">
        <v>101</v>
      </c>
      <c r="M146" s="411">
        <v>1</v>
      </c>
      <c r="N146" s="402" t="s">
        <v>102</v>
      </c>
      <c r="O146" s="403">
        <f t="shared" si="4"/>
        <v>50</v>
      </c>
      <c r="P146" s="381" t="s">
        <v>1973</v>
      </c>
      <c r="Q146" s="381" t="s">
        <v>1955</v>
      </c>
      <c r="R146" s="385"/>
      <c r="S146" s="386"/>
    </row>
    <row r="147" spans="1:19" ht="14.5" hidden="1" customHeight="1">
      <c r="A147" s="18"/>
      <c r="B147" s="18"/>
      <c r="C147" s="19" t="s">
        <v>30</v>
      </c>
      <c r="D147" s="20" t="s">
        <v>1858</v>
      </c>
      <c r="E147" s="21" t="s">
        <v>1867</v>
      </c>
      <c r="F147" s="22" t="s">
        <v>1808</v>
      </c>
      <c r="G147" s="21"/>
      <c r="H147" s="23"/>
      <c r="I147" s="43"/>
      <c r="J147" s="44"/>
      <c r="K147" s="44"/>
      <c r="L147" s="46" t="s">
        <v>101</v>
      </c>
      <c r="M147" s="81"/>
      <c r="N147" s="82" t="s">
        <v>102</v>
      </c>
      <c r="O147" s="49">
        <f t="shared" si="4"/>
        <v>0</v>
      </c>
      <c r="P147" s="23"/>
      <c r="Q147" s="23"/>
      <c r="R147" s="63" t="str">
        <f>_xlfn.XLOOKUP(C147&amp;D147&amp;E147&amp;F147,[1]报价模版!$X:$X,[1]报价模版!$Y:$Y,"",0)</f>
        <v/>
      </c>
      <c r="S147" s="355"/>
    </row>
    <row r="148" spans="1:19" ht="14.5" hidden="1" customHeight="1">
      <c r="A148" s="18"/>
      <c r="B148" s="18"/>
      <c r="C148" s="19" t="s">
        <v>30</v>
      </c>
      <c r="D148" s="20" t="s">
        <v>1858</v>
      </c>
      <c r="E148" s="21" t="s">
        <v>1867</v>
      </c>
      <c r="F148" s="22" t="s">
        <v>1809</v>
      </c>
      <c r="G148" s="21" t="s">
        <v>1868</v>
      </c>
      <c r="H148" s="23"/>
      <c r="I148" s="43"/>
      <c r="J148" s="78"/>
      <c r="K148" s="78"/>
      <c r="L148" s="46" t="s">
        <v>101</v>
      </c>
      <c r="M148" s="78"/>
      <c r="N148" s="82" t="s">
        <v>102</v>
      </c>
      <c r="O148" s="49">
        <f t="shared" si="4"/>
        <v>0</v>
      </c>
      <c r="P148" s="23"/>
      <c r="Q148" s="23"/>
      <c r="R148" s="85"/>
      <c r="S148" s="355"/>
    </row>
    <row r="149" spans="1:19" ht="14.5" hidden="1" customHeight="1">
      <c r="A149" s="18"/>
      <c r="B149" s="18"/>
      <c r="C149" s="19" t="s">
        <v>30</v>
      </c>
      <c r="D149" s="20" t="s">
        <v>1858</v>
      </c>
      <c r="E149" s="21" t="s">
        <v>1867</v>
      </c>
      <c r="F149" s="22" t="s">
        <v>1810</v>
      </c>
      <c r="G149" s="21"/>
      <c r="H149" s="23"/>
      <c r="I149" s="43"/>
      <c r="J149" s="44"/>
      <c r="K149" s="44"/>
      <c r="L149" s="46" t="s">
        <v>101</v>
      </c>
      <c r="M149" s="81"/>
      <c r="N149" s="82" t="s">
        <v>102</v>
      </c>
      <c r="O149" s="49">
        <f t="shared" si="4"/>
        <v>0</v>
      </c>
      <c r="P149" s="23"/>
      <c r="Q149" s="23"/>
      <c r="R149" s="63" t="str">
        <f>_xlfn.XLOOKUP(C149&amp;D149&amp;E149&amp;F149,[1]报价模版!$X:$X,[1]报价模版!$Y:$Y,"",0)</f>
        <v/>
      </c>
      <c r="S149" s="355"/>
    </row>
    <row r="150" spans="1:19" ht="14.5" hidden="1" customHeight="1">
      <c r="A150" s="18"/>
      <c r="B150" s="18"/>
      <c r="C150" s="19" t="s">
        <v>30</v>
      </c>
      <c r="D150" s="20" t="s">
        <v>1858</v>
      </c>
      <c r="E150" s="21" t="s">
        <v>1867</v>
      </c>
      <c r="F150" s="22" t="s">
        <v>1816</v>
      </c>
      <c r="G150" s="21" t="s">
        <v>1868</v>
      </c>
      <c r="H150" s="23"/>
      <c r="I150" s="98"/>
      <c r="J150" s="78"/>
      <c r="K150" s="101"/>
      <c r="L150" s="46" t="s">
        <v>101</v>
      </c>
      <c r="M150" s="78"/>
      <c r="N150" s="82" t="s">
        <v>102</v>
      </c>
      <c r="O150" s="49">
        <f t="shared" si="4"/>
        <v>0</v>
      </c>
      <c r="P150" s="23"/>
      <c r="Q150" s="23"/>
      <c r="R150" s="85"/>
      <c r="S150" s="355"/>
    </row>
    <row r="151" spans="1:19" ht="14.5" hidden="1" customHeight="1">
      <c r="A151" s="18"/>
      <c r="B151" s="18"/>
      <c r="C151" s="19" t="s">
        <v>30</v>
      </c>
      <c r="D151" s="20" t="s">
        <v>1858</v>
      </c>
      <c r="E151" s="21" t="s">
        <v>1869</v>
      </c>
      <c r="F151" s="22" t="s">
        <v>1861</v>
      </c>
      <c r="G151" s="21"/>
      <c r="H151" s="23"/>
      <c r="I151" s="43"/>
      <c r="J151" s="44"/>
      <c r="K151" s="84"/>
      <c r="L151" s="46" t="s">
        <v>101</v>
      </c>
      <c r="M151" s="81"/>
      <c r="N151" s="82" t="s">
        <v>102</v>
      </c>
      <c r="O151" s="49">
        <f t="shared" si="4"/>
        <v>0</v>
      </c>
      <c r="P151" s="23"/>
      <c r="Q151" s="23"/>
      <c r="R151" s="63" t="str">
        <f>_xlfn.XLOOKUP(C151&amp;D151&amp;E151&amp;F151,[1]报价模版!$X:$X,[1]报价模版!$Y:$Y,"",0)</f>
        <v/>
      </c>
      <c r="S151" s="355"/>
    </row>
    <row r="152" spans="1:19" ht="14.5" hidden="1" customHeight="1">
      <c r="A152" s="18"/>
      <c r="B152" s="18"/>
      <c r="C152" s="19" t="s">
        <v>30</v>
      </c>
      <c r="D152" s="20" t="s">
        <v>1858</v>
      </c>
      <c r="E152" s="21" t="s">
        <v>1869</v>
      </c>
      <c r="F152" s="22" t="s">
        <v>1862</v>
      </c>
      <c r="G152" s="21"/>
      <c r="H152" s="23"/>
      <c r="I152" s="43"/>
      <c r="J152" s="44"/>
      <c r="K152" s="84"/>
      <c r="L152" s="46" t="s">
        <v>101</v>
      </c>
      <c r="M152" s="81"/>
      <c r="N152" s="82" t="s">
        <v>102</v>
      </c>
      <c r="O152" s="49">
        <f t="shared" si="4"/>
        <v>0</v>
      </c>
      <c r="P152" s="23"/>
      <c r="Q152" s="23"/>
      <c r="R152" s="63" t="str">
        <f>_xlfn.XLOOKUP(C152&amp;D152&amp;E152&amp;F152,[1]报价模版!$X:$X,[1]报价模版!$Y:$Y,"",0)</f>
        <v/>
      </c>
      <c r="S152" s="355"/>
    </row>
    <row r="153" spans="1:19" ht="14.5" hidden="1" customHeight="1">
      <c r="A153" s="18"/>
      <c r="B153" s="18"/>
      <c r="C153" s="19" t="s">
        <v>30</v>
      </c>
      <c r="D153" s="20" t="s">
        <v>1858</v>
      </c>
      <c r="E153" s="21" t="s">
        <v>1869</v>
      </c>
      <c r="F153" s="22" t="s">
        <v>1863</v>
      </c>
      <c r="G153" s="21"/>
      <c r="H153" s="23"/>
      <c r="I153" s="43"/>
      <c r="J153" s="44"/>
      <c r="K153" s="44"/>
      <c r="L153" s="46" t="s">
        <v>101</v>
      </c>
      <c r="M153" s="81"/>
      <c r="N153" s="82" t="s">
        <v>102</v>
      </c>
      <c r="O153" s="49">
        <f t="shared" si="4"/>
        <v>0</v>
      </c>
      <c r="P153" s="23"/>
      <c r="Q153" s="23"/>
      <c r="R153" s="63" t="str">
        <f>_xlfn.XLOOKUP(C153&amp;D153&amp;E153&amp;F153,[1]报价模版!$X:$X,[1]报价模版!$Y:$Y,"",0)</f>
        <v/>
      </c>
      <c r="S153" s="355"/>
    </row>
    <row r="154" spans="1:19" ht="14.5" hidden="1" customHeight="1">
      <c r="A154" s="18"/>
      <c r="B154" s="18"/>
      <c r="C154" s="19" t="s">
        <v>30</v>
      </c>
      <c r="D154" s="20" t="s">
        <v>1858</v>
      </c>
      <c r="E154" s="21" t="s">
        <v>1869</v>
      </c>
      <c r="F154" s="22" t="s">
        <v>1808</v>
      </c>
      <c r="G154" s="21"/>
      <c r="H154" s="23"/>
      <c r="I154" s="43"/>
      <c r="J154" s="44"/>
      <c r="K154" s="44"/>
      <c r="L154" s="46" t="s">
        <v>101</v>
      </c>
      <c r="M154" s="81"/>
      <c r="N154" s="82" t="s">
        <v>102</v>
      </c>
      <c r="O154" s="49">
        <f t="shared" si="4"/>
        <v>0</v>
      </c>
      <c r="P154" s="23"/>
      <c r="Q154" s="23"/>
      <c r="R154" s="63" t="str">
        <f>_xlfn.XLOOKUP(C154&amp;D154&amp;E154&amp;F154,[1]报价模版!$X:$X,[1]报价模版!$Y:$Y,"",0)</f>
        <v/>
      </c>
      <c r="S154" s="355"/>
    </row>
    <row r="155" spans="1:19" ht="14.5" hidden="1" customHeight="1">
      <c r="A155" s="18"/>
      <c r="B155" s="18"/>
      <c r="C155" s="19" t="s">
        <v>30</v>
      </c>
      <c r="D155" s="20" t="s">
        <v>1858</v>
      </c>
      <c r="E155" s="21" t="s">
        <v>1869</v>
      </c>
      <c r="F155" s="22" t="s">
        <v>1809</v>
      </c>
      <c r="G155" s="21"/>
      <c r="H155" s="23"/>
      <c r="I155" s="43"/>
      <c r="J155" s="44"/>
      <c r="K155" s="44"/>
      <c r="L155" s="46" t="s">
        <v>101</v>
      </c>
      <c r="M155" s="81"/>
      <c r="N155" s="82" t="s">
        <v>102</v>
      </c>
      <c r="O155" s="49">
        <f t="shared" si="4"/>
        <v>0</v>
      </c>
      <c r="P155" s="23"/>
      <c r="Q155" s="23"/>
      <c r="R155" s="63" t="str">
        <f>_xlfn.XLOOKUP(C155&amp;D155&amp;E155&amp;F155,[1]报价模版!$X:$X,[1]报价模版!$Y:$Y,"",0)</f>
        <v/>
      </c>
      <c r="S155" s="355"/>
    </row>
    <row r="156" spans="1:19" ht="14.5" hidden="1" customHeight="1">
      <c r="A156" s="18"/>
      <c r="B156" s="18"/>
      <c r="C156" s="19" t="s">
        <v>30</v>
      </c>
      <c r="D156" s="20" t="s">
        <v>1858</v>
      </c>
      <c r="E156" s="21" t="s">
        <v>1869</v>
      </c>
      <c r="F156" s="22" t="s">
        <v>1810</v>
      </c>
      <c r="G156" s="21"/>
      <c r="H156" s="23"/>
      <c r="I156" s="43"/>
      <c r="J156" s="44"/>
      <c r="K156" s="44"/>
      <c r="L156" s="46" t="s">
        <v>101</v>
      </c>
      <c r="M156" s="81"/>
      <c r="N156" s="82" t="s">
        <v>102</v>
      </c>
      <c r="O156" s="49">
        <f t="shared" si="4"/>
        <v>0</v>
      </c>
      <c r="P156" s="23"/>
      <c r="Q156" s="23"/>
      <c r="R156" s="63" t="str">
        <f>_xlfn.XLOOKUP(C156&amp;D156&amp;E156&amp;F156,[1]报价模版!$X:$X,[1]报价模版!$Y:$Y,"",0)</f>
        <v/>
      </c>
      <c r="S156" s="355"/>
    </row>
    <row r="157" spans="1:19" ht="14.5" hidden="1" customHeight="1">
      <c r="A157" s="18"/>
      <c r="B157" s="18"/>
      <c r="C157" s="19" t="s">
        <v>30</v>
      </c>
      <c r="D157" s="20" t="s">
        <v>1858</v>
      </c>
      <c r="E157" s="21" t="s">
        <v>1869</v>
      </c>
      <c r="F157" s="22" t="s">
        <v>1816</v>
      </c>
      <c r="G157" s="21"/>
      <c r="H157" s="23"/>
      <c r="I157" s="43"/>
      <c r="J157" s="44"/>
      <c r="K157" s="44"/>
      <c r="L157" s="46" t="s">
        <v>101</v>
      </c>
      <c r="M157" s="81"/>
      <c r="N157" s="82" t="s">
        <v>102</v>
      </c>
      <c r="O157" s="49">
        <f t="shared" si="4"/>
        <v>0</v>
      </c>
      <c r="P157" s="23"/>
      <c r="Q157" s="23"/>
      <c r="R157" s="63" t="str">
        <f>_xlfn.XLOOKUP(C157&amp;D157&amp;E157&amp;F157,[1]报价模版!$X:$X,[1]报价模版!$Y:$Y,"",0)</f>
        <v/>
      </c>
      <c r="S157" s="355"/>
    </row>
    <row r="158" spans="1:19" ht="14.5" hidden="1" customHeight="1">
      <c r="A158" s="18"/>
      <c r="B158" s="18"/>
      <c r="C158" s="19" t="s">
        <v>30</v>
      </c>
      <c r="D158" s="20" t="s">
        <v>1870</v>
      </c>
      <c r="E158" s="21" t="s">
        <v>1871</v>
      </c>
      <c r="F158" s="22" t="s">
        <v>1872</v>
      </c>
      <c r="G158" s="21"/>
      <c r="H158" s="23"/>
      <c r="I158" s="43"/>
      <c r="J158" s="44"/>
      <c r="K158" s="44"/>
      <c r="L158" s="46" t="s">
        <v>101</v>
      </c>
      <c r="M158" s="81"/>
      <c r="N158" s="82" t="s">
        <v>102</v>
      </c>
      <c r="O158" s="49">
        <f t="shared" si="4"/>
        <v>0</v>
      </c>
      <c r="P158" s="23"/>
      <c r="Q158" s="23"/>
      <c r="R158" s="63" t="str">
        <f>_xlfn.XLOOKUP(C158&amp;D158&amp;E158&amp;F158,[1]报价模版!$X:$X,[1]报价模版!$Y:$Y,"",0)</f>
        <v/>
      </c>
      <c r="S158" s="355"/>
    </row>
    <row r="159" spans="1:19" ht="14.5" hidden="1" customHeight="1">
      <c r="A159" s="18"/>
      <c r="B159" s="18"/>
      <c r="C159" s="19" t="s">
        <v>30</v>
      </c>
      <c r="D159" s="20" t="s">
        <v>1870</v>
      </c>
      <c r="E159" s="21" t="s">
        <v>1871</v>
      </c>
      <c r="F159" s="22" t="s">
        <v>1873</v>
      </c>
      <c r="G159" s="21"/>
      <c r="H159" s="23"/>
      <c r="I159" s="43"/>
      <c r="J159" s="44"/>
      <c r="K159" s="44"/>
      <c r="L159" s="46" t="s">
        <v>374</v>
      </c>
      <c r="M159" s="83"/>
      <c r="N159" s="48"/>
      <c r="O159" s="49">
        <f t="shared" si="4"/>
        <v>0</v>
      </c>
      <c r="P159" s="23"/>
      <c r="Q159" s="23"/>
      <c r="R159" s="63" t="str">
        <f>_xlfn.XLOOKUP(C159&amp;D159&amp;E159&amp;F159,[1]报价模版!$X:$X,[1]报价模版!$Y:$Y,"",0)</f>
        <v/>
      </c>
      <c r="S159" s="355"/>
    </row>
    <row r="160" spans="1:19" ht="14.5" hidden="1" customHeight="1">
      <c r="A160" s="18"/>
      <c r="B160" s="18"/>
      <c r="C160" s="19" t="s">
        <v>30</v>
      </c>
      <c r="D160" s="20" t="s">
        <v>1870</v>
      </c>
      <c r="E160" s="21" t="s">
        <v>1871</v>
      </c>
      <c r="F160" s="22" t="s">
        <v>1874</v>
      </c>
      <c r="G160" s="21"/>
      <c r="H160" s="23"/>
      <c r="I160" s="43"/>
      <c r="J160" s="44"/>
      <c r="K160" s="44"/>
      <c r="L160" s="46" t="s">
        <v>80</v>
      </c>
      <c r="M160" s="83"/>
      <c r="N160" s="48"/>
      <c r="O160" s="49">
        <f t="shared" si="4"/>
        <v>0</v>
      </c>
      <c r="P160" s="23"/>
      <c r="Q160" s="23"/>
      <c r="R160" s="63" t="str">
        <f>_xlfn.XLOOKUP(C160&amp;D160&amp;E160&amp;F160,[1]报价模版!$X:$X,[1]报价模版!$Y:$Y,"",0)</f>
        <v/>
      </c>
      <c r="S160" s="355"/>
    </row>
    <row r="161" spans="1:19" ht="14.5" hidden="1" customHeight="1">
      <c r="A161" s="18"/>
      <c r="B161" s="18"/>
      <c r="C161" s="19" t="s">
        <v>30</v>
      </c>
      <c r="D161" s="20" t="s">
        <v>1870</v>
      </c>
      <c r="E161" s="21" t="s">
        <v>1871</v>
      </c>
      <c r="F161" s="22" t="s">
        <v>1875</v>
      </c>
      <c r="G161" s="21"/>
      <c r="H161" s="23"/>
      <c r="I161" s="43"/>
      <c r="J161" s="44"/>
      <c r="K161" s="44"/>
      <c r="L161" s="46" t="s">
        <v>80</v>
      </c>
      <c r="M161" s="83"/>
      <c r="N161" s="48"/>
      <c r="O161" s="49">
        <f t="shared" si="4"/>
        <v>0</v>
      </c>
      <c r="P161" s="23"/>
      <c r="Q161" s="23"/>
      <c r="R161" s="63" t="str">
        <f>_xlfn.XLOOKUP(C161&amp;D161&amp;E161&amp;F161,[1]报价模版!$X:$X,[1]报价模版!$Y:$Y,"",0)</f>
        <v/>
      </c>
      <c r="S161" s="355"/>
    </row>
    <row r="162" spans="1:19" ht="14.5" hidden="1" customHeight="1">
      <c r="A162" s="18"/>
      <c r="B162" s="18"/>
      <c r="C162" s="19" t="s">
        <v>30</v>
      </c>
      <c r="D162" s="20" t="s">
        <v>1870</v>
      </c>
      <c r="E162" s="21" t="s">
        <v>1876</v>
      </c>
      <c r="F162" s="22" t="s">
        <v>1877</v>
      </c>
      <c r="G162" s="21"/>
      <c r="H162" s="23"/>
      <c r="I162" s="43"/>
      <c r="J162" s="44"/>
      <c r="K162" s="44"/>
      <c r="L162" s="46" t="s">
        <v>1847</v>
      </c>
      <c r="M162" s="83"/>
      <c r="N162" s="48"/>
      <c r="O162" s="49">
        <f t="shared" si="4"/>
        <v>0</v>
      </c>
      <c r="P162" s="23"/>
      <c r="Q162" s="23"/>
      <c r="R162" s="63" t="str">
        <f>_xlfn.XLOOKUP(C162&amp;D162&amp;E162&amp;F162,[1]报价模版!$X:$X,[1]报价模版!$Y:$Y,"",0)</f>
        <v/>
      </c>
      <c r="S162" s="355"/>
    </row>
    <row r="163" spans="1:19" ht="14.5" hidden="1" customHeight="1">
      <c r="A163" s="18"/>
      <c r="B163" s="18"/>
      <c r="C163" s="19" t="s">
        <v>30</v>
      </c>
      <c r="D163" s="20" t="s">
        <v>1870</v>
      </c>
      <c r="E163" s="21" t="s">
        <v>1876</v>
      </c>
      <c r="F163" s="22" t="s">
        <v>1878</v>
      </c>
      <c r="G163" s="21"/>
      <c r="H163" s="23"/>
      <c r="I163" s="43"/>
      <c r="J163" s="44"/>
      <c r="K163" s="44"/>
      <c r="L163" s="46" t="s">
        <v>1847</v>
      </c>
      <c r="M163" s="83"/>
      <c r="N163" s="48"/>
      <c r="O163" s="49">
        <f t="shared" si="4"/>
        <v>0</v>
      </c>
      <c r="P163" s="23"/>
      <c r="Q163" s="23"/>
      <c r="R163" s="63" t="str">
        <f>_xlfn.XLOOKUP(C163&amp;D163&amp;E163&amp;F163,[1]报价模版!$X:$X,[1]报价模版!$Y:$Y,"",0)</f>
        <v/>
      </c>
      <c r="S163" s="355"/>
    </row>
    <row r="164" spans="1:19" ht="14.5" hidden="1" customHeight="1">
      <c r="A164" s="18"/>
      <c r="B164" s="18"/>
      <c r="C164" s="19" t="s">
        <v>30</v>
      </c>
      <c r="D164" s="20" t="s">
        <v>1870</v>
      </c>
      <c r="E164" s="21" t="s">
        <v>1876</v>
      </c>
      <c r="F164" s="22" t="s">
        <v>1879</v>
      </c>
      <c r="G164" s="21"/>
      <c r="H164" s="23"/>
      <c r="I164" s="43"/>
      <c r="J164" s="44"/>
      <c r="K164" s="44"/>
      <c r="L164" s="46" t="s">
        <v>80</v>
      </c>
      <c r="M164" s="83"/>
      <c r="N164" s="48"/>
      <c r="O164" s="49">
        <f t="shared" si="4"/>
        <v>0</v>
      </c>
      <c r="P164" s="23"/>
      <c r="Q164" s="23"/>
      <c r="R164" s="63" t="str">
        <f>_xlfn.XLOOKUP(C164&amp;D164&amp;E164&amp;F164,[1]报价模版!$X:$X,[1]报价模版!$Y:$Y,"",0)</f>
        <v/>
      </c>
      <c r="S164" s="355"/>
    </row>
    <row r="165" spans="1:19" ht="14.5" hidden="1" customHeight="1">
      <c r="A165" s="18"/>
      <c r="B165" s="18"/>
      <c r="C165" s="19" t="s">
        <v>30</v>
      </c>
      <c r="D165" s="20" t="s">
        <v>1085</v>
      </c>
      <c r="E165" s="21" t="s">
        <v>1085</v>
      </c>
      <c r="F165" s="362" t="s">
        <v>1085</v>
      </c>
      <c r="G165" s="21"/>
      <c r="H165" s="23"/>
      <c r="I165" s="43"/>
      <c r="J165" s="44"/>
      <c r="K165" s="44"/>
      <c r="L165" s="46" t="s">
        <v>80</v>
      </c>
      <c r="M165" s="81"/>
      <c r="N165" s="82" t="s">
        <v>102</v>
      </c>
      <c r="O165" s="49">
        <f t="shared" si="4"/>
        <v>0</v>
      </c>
      <c r="P165" s="23"/>
      <c r="Q165" s="23"/>
      <c r="R165" s="63" t="str">
        <f>_xlfn.XLOOKUP(C165&amp;D165&amp;E165&amp;F165,[1]报价模版!$X:$X,[1]报价模版!$Y:$Y,"",0)</f>
        <v/>
      </c>
      <c r="S165" s="355"/>
    </row>
    <row r="166" spans="1:19" s="3" customFormat="1" ht="17" hidden="1">
      <c r="A166" s="24"/>
      <c r="B166" s="24"/>
      <c r="C166" s="360" t="s">
        <v>30</v>
      </c>
      <c r="D166" s="361" t="s">
        <v>1085</v>
      </c>
      <c r="E166" s="362" t="s">
        <v>1085</v>
      </c>
      <c r="F166" s="22" t="s">
        <v>1880</v>
      </c>
      <c r="G166" s="27"/>
      <c r="H166" s="27"/>
      <c r="I166" s="25"/>
      <c r="J166" s="50"/>
      <c r="K166" s="44"/>
      <c r="L166" s="52" t="s">
        <v>80</v>
      </c>
      <c r="M166" s="97"/>
      <c r="N166" s="82" t="s">
        <v>102</v>
      </c>
      <c r="O166" s="53">
        <f t="shared" si="4"/>
        <v>0</v>
      </c>
      <c r="P166" s="27"/>
      <c r="Q166" s="27"/>
      <c r="R166" s="63" t="str">
        <f>_xlfn.XLOOKUP(C166&amp;D166&amp;E166&amp;F166,[1]报价模版!$X:$X,[1]报价模版!$Y:$Y,"",0)</f>
        <v/>
      </c>
      <c r="S166" s="355"/>
    </row>
    <row r="167" spans="1:19" s="3" customFormat="1" ht="14.5" hidden="1" customHeight="1">
      <c r="A167" s="24"/>
      <c r="B167" s="24"/>
      <c r="C167" s="360" t="s">
        <v>30</v>
      </c>
      <c r="D167" s="361" t="s">
        <v>1085</v>
      </c>
      <c r="E167" s="362" t="s">
        <v>1085</v>
      </c>
      <c r="F167" s="22" t="s">
        <v>1881</v>
      </c>
      <c r="G167" s="27"/>
      <c r="H167" s="91"/>
      <c r="I167" s="98"/>
      <c r="J167" s="84"/>
      <c r="K167" s="44"/>
      <c r="L167" s="52" t="s">
        <v>80</v>
      </c>
      <c r="M167" s="99"/>
      <c r="N167" s="100"/>
      <c r="O167" s="53">
        <f t="shared" si="4"/>
        <v>0</v>
      </c>
      <c r="P167" s="91"/>
      <c r="Q167" s="91"/>
      <c r="R167" s="63" t="str">
        <f>_xlfn.XLOOKUP(C167&amp;D167&amp;E167&amp;F167,[1]报价模版!$X:$X,[1]报价模版!$Y:$Y,"",0)</f>
        <v/>
      </c>
      <c r="S167" s="355"/>
    </row>
    <row r="168" spans="1:19" s="3" customFormat="1" ht="14.5" hidden="1" customHeight="1">
      <c r="A168" s="24"/>
      <c r="B168" s="24"/>
      <c r="C168" s="360" t="s">
        <v>30</v>
      </c>
      <c r="D168" s="20" t="s">
        <v>1870</v>
      </c>
      <c r="E168" s="20" t="s">
        <v>1882</v>
      </c>
      <c r="F168" s="33" t="s">
        <v>1883</v>
      </c>
      <c r="G168" s="27" t="s">
        <v>1884</v>
      </c>
      <c r="H168" s="91"/>
      <c r="I168" s="98"/>
      <c r="J168" s="101"/>
      <c r="K168" s="78"/>
      <c r="L168" s="102" t="s">
        <v>80</v>
      </c>
      <c r="M168" s="96"/>
      <c r="N168" s="48"/>
      <c r="O168" s="49">
        <f t="shared" si="4"/>
        <v>0</v>
      </c>
      <c r="P168" s="91"/>
      <c r="Q168" s="91"/>
      <c r="R168" s="85"/>
      <c r="S168" s="355"/>
    </row>
    <row r="169" spans="1:19" s="3" customFormat="1" ht="14.5" hidden="1" customHeight="1">
      <c r="A169" s="24"/>
      <c r="B169" s="24"/>
      <c r="C169" s="360" t="s">
        <v>30</v>
      </c>
      <c r="D169" s="20" t="s">
        <v>1870</v>
      </c>
      <c r="E169" s="20" t="s">
        <v>1885</v>
      </c>
      <c r="F169" s="33" t="s">
        <v>1883</v>
      </c>
      <c r="G169" s="27" t="s">
        <v>1884</v>
      </c>
      <c r="H169" s="91"/>
      <c r="I169" s="98"/>
      <c r="J169" s="101"/>
      <c r="K169" s="78"/>
      <c r="L169" s="102" t="s">
        <v>80</v>
      </c>
      <c r="M169" s="96"/>
      <c r="N169" s="48"/>
      <c r="O169" s="49">
        <f t="shared" si="4"/>
        <v>0</v>
      </c>
      <c r="P169" s="91"/>
      <c r="Q169" s="91"/>
      <c r="R169" s="85"/>
      <c r="S169" s="355"/>
    </row>
    <row r="170" spans="1:19" s="3" customFormat="1" ht="14.5" hidden="1" customHeight="1">
      <c r="A170" s="24"/>
      <c r="B170" s="24"/>
      <c r="C170" s="360" t="s">
        <v>30</v>
      </c>
      <c r="D170" s="20" t="s">
        <v>1870</v>
      </c>
      <c r="E170" s="362" t="s">
        <v>1886</v>
      </c>
      <c r="F170" s="22" t="s">
        <v>1887</v>
      </c>
      <c r="G170" s="27" t="s">
        <v>1888</v>
      </c>
      <c r="H170" s="91"/>
      <c r="I170" s="98"/>
      <c r="J170" s="101"/>
      <c r="K170" s="78"/>
      <c r="L170" s="102" t="s">
        <v>80</v>
      </c>
      <c r="M170" s="96"/>
      <c r="N170" s="48"/>
      <c r="O170" s="49">
        <f t="shared" si="4"/>
        <v>0</v>
      </c>
      <c r="P170" s="91"/>
      <c r="Q170" s="91"/>
      <c r="R170" s="85"/>
      <c r="S170" s="355"/>
    </row>
    <row r="171" spans="1:19" s="3" customFormat="1" ht="14.5" hidden="1" customHeight="1">
      <c r="A171" s="24"/>
      <c r="B171" s="24"/>
      <c r="C171" s="360"/>
      <c r="D171" s="361"/>
      <c r="E171" s="362"/>
      <c r="F171" s="22"/>
      <c r="G171" s="27"/>
      <c r="H171" s="91"/>
      <c r="I171" s="98"/>
      <c r="J171" s="84"/>
      <c r="K171" s="44"/>
      <c r="L171" s="102"/>
      <c r="M171" s="112"/>
      <c r="N171" s="113"/>
      <c r="O171" s="53">
        <f t="shared" ref="O171:O176" si="5">IF(M171=0,K171*J171,M171*K171*J171)</f>
        <v>0</v>
      </c>
      <c r="P171" s="91"/>
      <c r="Q171" s="91"/>
      <c r="R171" s="63" t="str">
        <f>_xlfn.XLOOKUP(C171&amp;D171&amp;E171&amp;F171,[1]报价模版!$X:$X,[1]报价模版!$Y:$Y,"",0)</f>
        <v/>
      </c>
      <c r="S171" s="355"/>
    </row>
    <row r="172" spans="1:19" s="3" customFormat="1" ht="14.5" hidden="1" customHeight="1">
      <c r="A172" s="24"/>
      <c r="B172" s="24"/>
      <c r="C172" s="360"/>
      <c r="D172" s="361"/>
      <c r="E172" s="362"/>
      <c r="F172" s="22"/>
      <c r="G172" s="27"/>
      <c r="H172" s="91"/>
      <c r="I172" s="98"/>
      <c r="J172" s="84"/>
      <c r="K172" s="44"/>
      <c r="L172" s="102"/>
      <c r="M172" s="112"/>
      <c r="N172" s="113"/>
      <c r="O172" s="53">
        <f t="shared" si="5"/>
        <v>0</v>
      </c>
      <c r="P172" s="91"/>
      <c r="Q172" s="91"/>
      <c r="R172" s="63" t="str">
        <f>_xlfn.XLOOKUP(C172&amp;D172&amp;E172&amp;F172,[1]报价模版!$X:$X,[1]报价模版!$Y:$Y,"",0)</f>
        <v/>
      </c>
      <c r="S172" s="355"/>
    </row>
    <row r="173" spans="1:19" s="3" customFormat="1" ht="14.5" hidden="1" customHeight="1">
      <c r="A173" s="24"/>
      <c r="B173" s="24"/>
      <c r="C173" s="360"/>
      <c r="D173" s="361"/>
      <c r="E173" s="362"/>
      <c r="F173" s="22"/>
      <c r="G173" s="27"/>
      <c r="H173" s="91"/>
      <c r="I173" s="98"/>
      <c r="J173" s="84"/>
      <c r="K173" s="44"/>
      <c r="L173" s="102"/>
      <c r="M173" s="112"/>
      <c r="N173" s="113"/>
      <c r="O173" s="53">
        <f t="shared" si="5"/>
        <v>0</v>
      </c>
      <c r="P173" s="91"/>
      <c r="Q173" s="91"/>
      <c r="R173" s="63" t="str">
        <f>_xlfn.XLOOKUP(C173&amp;D173&amp;E173&amp;F173,[1]报价模版!$X:$X,[1]报价模版!$Y:$Y,"",0)</f>
        <v/>
      </c>
      <c r="S173" s="355"/>
    </row>
    <row r="174" spans="1:19" s="3" customFormat="1" ht="14.5" hidden="1" customHeight="1">
      <c r="A174" s="24"/>
      <c r="B174" s="24"/>
      <c r="C174" s="360"/>
      <c r="D174" s="361"/>
      <c r="E174" s="362"/>
      <c r="F174" s="22"/>
      <c r="G174" s="27"/>
      <c r="H174" s="91"/>
      <c r="I174" s="98"/>
      <c r="J174" s="84"/>
      <c r="K174" s="44"/>
      <c r="L174" s="102"/>
      <c r="M174" s="112"/>
      <c r="N174" s="113"/>
      <c r="O174" s="53">
        <f t="shared" si="5"/>
        <v>0</v>
      </c>
      <c r="P174" s="91"/>
      <c r="Q174" s="91"/>
      <c r="R174" s="63" t="str">
        <f>_xlfn.XLOOKUP(C174&amp;D174&amp;E174&amp;F174,[1]报价模版!$X:$X,[1]报价模版!$Y:$Y,"",0)</f>
        <v/>
      </c>
    </row>
    <row r="175" spans="1:19" s="3" customFormat="1" ht="14.5" hidden="1" customHeight="1">
      <c r="A175" s="24"/>
      <c r="B175" s="24"/>
      <c r="C175" s="360"/>
      <c r="D175" s="361"/>
      <c r="E175" s="362"/>
      <c r="F175" s="22"/>
      <c r="G175" s="27"/>
      <c r="H175" s="91"/>
      <c r="I175" s="98"/>
      <c r="J175" s="84"/>
      <c r="K175" s="44"/>
      <c r="L175" s="102"/>
      <c r="M175" s="112"/>
      <c r="N175" s="113"/>
      <c r="O175" s="53">
        <f t="shared" si="5"/>
        <v>0</v>
      </c>
      <c r="P175" s="91"/>
      <c r="Q175" s="91"/>
      <c r="R175" s="63" t="str">
        <f>_xlfn.XLOOKUP(C175&amp;D175&amp;E175&amp;F175,[1]报价模版!$X:$X,[1]报价模版!$Y:$Y,"",0)</f>
        <v/>
      </c>
    </row>
    <row r="176" spans="1:19" s="3" customFormat="1" ht="14.5" hidden="1" customHeight="1">
      <c r="A176" s="24"/>
      <c r="B176" s="24"/>
      <c r="C176" s="360"/>
      <c r="D176" s="361"/>
      <c r="E176" s="362"/>
      <c r="F176" s="22"/>
      <c r="G176" s="27"/>
      <c r="H176" s="91"/>
      <c r="I176" s="98"/>
      <c r="J176" s="84"/>
      <c r="K176" s="44"/>
      <c r="L176" s="102"/>
      <c r="M176" s="112"/>
      <c r="N176" s="113"/>
      <c r="O176" s="53">
        <f t="shared" si="5"/>
        <v>0</v>
      </c>
      <c r="P176" s="91"/>
      <c r="Q176" s="91"/>
      <c r="R176" s="63" t="str">
        <f>_xlfn.XLOOKUP(C176&amp;D176&amp;E176&amp;F176,[1]报价模版!$X:$X,[1]报价模版!$Y:$Y,"",0)</f>
        <v/>
      </c>
    </row>
    <row r="177" spans="1:18" s="66" customFormat="1" hidden="1">
      <c r="A177" s="104"/>
      <c r="B177" s="104"/>
      <c r="C177" s="33"/>
      <c r="D177" s="20"/>
      <c r="E177" s="20"/>
      <c r="F177" s="33"/>
      <c r="G177" s="71"/>
      <c r="H177" s="71"/>
      <c r="I177" s="90"/>
      <c r="J177" s="114"/>
      <c r="K177" s="84"/>
      <c r="L177" s="115"/>
      <c r="M177" s="116"/>
      <c r="N177" s="117"/>
      <c r="O177" s="118">
        <f t="shared" si="4"/>
        <v>0</v>
      </c>
      <c r="P177" s="71"/>
      <c r="Q177" s="71"/>
      <c r="R177" s="63" t="str">
        <f>_xlfn.XLOOKUP(C177&amp;D177&amp;E177&amp;F177,[1]报价模版!$X:$X,[1]报价模版!$Y:$Y,"",0)</f>
        <v/>
      </c>
    </row>
    <row r="178" spans="1:18" ht="14.5" hidden="1" customHeight="1">
      <c r="A178" s="106"/>
      <c r="B178" s="106"/>
      <c r="C178" s="107"/>
      <c r="D178" s="108"/>
      <c r="E178" s="109"/>
      <c r="F178" s="110"/>
      <c r="G178" s="109"/>
      <c r="H178" s="111"/>
      <c r="I178" s="119"/>
      <c r="J178" s="120"/>
      <c r="K178" s="84"/>
      <c r="L178" s="121"/>
      <c r="M178" s="122"/>
      <c r="N178" s="123"/>
      <c r="O178" s="124">
        <f t="shared" ref="O178:O188" si="6">IF(M178=0,K178*J178,M178*K178*J178)</f>
        <v>0</v>
      </c>
      <c r="P178" s="111"/>
      <c r="Q178" s="111"/>
      <c r="R178" s="63" t="str">
        <f>_xlfn.XLOOKUP(C178&amp;D178&amp;E178&amp;F178,[1]报价模版!$X:$X,[1]报价模版!$Y:$Y,"",0)</f>
        <v/>
      </c>
    </row>
    <row r="179" spans="1:18" ht="14.5" hidden="1" customHeight="1">
      <c r="A179" s="106"/>
      <c r="B179" s="106"/>
      <c r="C179" s="107"/>
      <c r="D179" s="108"/>
      <c r="E179" s="109"/>
      <c r="F179" s="110"/>
      <c r="G179" s="109"/>
      <c r="H179" s="111"/>
      <c r="I179" s="119"/>
      <c r="J179" s="120"/>
      <c r="K179" s="84"/>
      <c r="L179" s="121"/>
      <c r="M179" s="122"/>
      <c r="N179" s="123"/>
      <c r="O179" s="124">
        <f t="shared" si="6"/>
        <v>0</v>
      </c>
      <c r="P179" s="111"/>
      <c r="Q179" s="111"/>
      <c r="R179" s="63" t="str">
        <f>_xlfn.XLOOKUP(C179&amp;D179&amp;E179&amp;F179,[1]报价模版!$X:$X,[1]报价模版!$Y:$Y,"",0)</f>
        <v/>
      </c>
    </row>
    <row r="180" spans="1:18" ht="14.5" hidden="1" customHeight="1">
      <c r="A180" s="106"/>
      <c r="B180" s="106"/>
      <c r="C180" s="107"/>
      <c r="D180" s="108"/>
      <c r="E180" s="109"/>
      <c r="F180" s="110"/>
      <c r="G180" s="109"/>
      <c r="H180" s="111"/>
      <c r="I180" s="119"/>
      <c r="J180" s="120"/>
      <c r="K180" s="125"/>
      <c r="L180" s="121"/>
      <c r="M180" s="122"/>
      <c r="N180" s="123"/>
      <c r="O180" s="124">
        <f t="shared" si="6"/>
        <v>0</v>
      </c>
      <c r="P180" s="111"/>
      <c r="Q180" s="111"/>
      <c r="R180" s="63" t="str">
        <f>_xlfn.XLOOKUP(C180&amp;D180&amp;E180&amp;F180,[1]报价模版!$X:$X,[1]报价模版!$Y:$Y,"",0)</f>
        <v/>
      </c>
    </row>
    <row r="181" spans="1:18" ht="14.5" hidden="1" customHeight="1">
      <c r="A181" s="106"/>
      <c r="B181" s="106"/>
      <c r="C181" s="107"/>
      <c r="D181" s="108"/>
      <c r="E181" s="109"/>
      <c r="F181" s="110"/>
      <c r="G181" s="109"/>
      <c r="H181" s="111"/>
      <c r="I181" s="119"/>
      <c r="J181" s="120"/>
      <c r="K181" s="125"/>
      <c r="L181" s="121"/>
      <c r="M181" s="122"/>
      <c r="N181" s="123"/>
      <c r="O181" s="124">
        <f t="shared" si="6"/>
        <v>0</v>
      </c>
      <c r="P181" s="111"/>
      <c r="Q181" s="111"/>
      <c r="R181" s="63" t="str">
        <f>_xlfn.XLOOKUP(C181&amp;D181&amp;E181&amp;F181,[1]报价模版!$X:$X,[1]报价模版!$Y:$Y,"",0)</f>
        <v/>
      </c>
    </row>
    <row r="182" spans="1:18" ht="14.5" hidden="1" customHeight="1">
      <c r="A182" s="106"/>
      <c r="B182" s="106"/>
      <c r="C182" s="107"/>
      <c r="D182" s="108"/>
      <c r="E182" s="109"/>
      <c r="F182" s="110"/>
      <c r="G182" s="109"/>
      <c r="H182" s="111"/>
      <c r="I182" s="119"/>
      <c r="J182" s="120"/>
      <c r="K182" s="125"/>
      <c r="L182" s="121"/>
      <c r="M182" s="122"/>
      <c r="N182" s="123"/>
      <c r="O182" s="124">
        <f t="shared" si="6"/>
        <v>0</v>
      </c>
      <c r="P182" s="111"/>
      <c r="Q182" s="111"/>
      <c r="R182" s="63" t="str">
        <f>_xlfn.XLOOKUP(C182&amp;D182&amp;E182&amp;F182,[1]报价模版!$X:$X,[1]报价模版!$Y:$Y,"",0)</f>
        <v/>
      </c>
    </row>
    <row r="183" spans="1:18" ht="14.5" hidden="1" customHeight="1">
      <c r="A183" s="106"/>
      <c r="B183" s="106"/>
      <c r="C183" s="107"/>
      <c r="D183" s="108"/>
      <c r="E183" s="109"/>
      <c r="F183" s="110"/>
      <c r="G183" s="109"/>
      <c r="H183" s="111"/>
      <c r="I183" s="119"/>
      <c r="J183" s="120"/>
      <c r="K183" s="125"/>
      <c r="L183" s="121"/>
      <c r="M183" s="122"/>
      <c r="N183" s="123"/>
      <c r="O183" s="124">
        <f t="shared" si="6"/>
        <v>0</v>
      </c>
      <c r="P183" s="111"/>
      <c r="Q183" s="111"/>
      <c r="R183" s="63" t="str">
        <f>_xlfn.XLOOKUP(C183&amp;D183&amp;E183&amp;F183,[1]报价模版!$X:$X,[1]报价模版!$Y:$Y,"",0)</f>
        <v/>
      </c>
    </row>
    <row r="184" spans="1:18" ht="14.5" hidden="1" customHeight="1">
      <c r="A184" s="106"/>
      <c r="B184" s="106"/>
      <c r="C184" s="107"/>
      <c r="D184" s="108"/>
      <c r="E184" s="109"/>
      <c r="F184" s="110"/>
      <c r="G184" s="109"/>
      <c r="H184" s="111"/>
      <c r="I184" s="119"/>
      <c r="J184" s="120"/>
      <c r="K184" s="125"/>
      <c r="L184" s="121"/>
      <c r="M184" s="122"/>
      <c r="N184" s="123"/>
      <c r="O184" s="124">
        <f t="shared" si="6"/>
        <v>0</v>
      </c>
      <c r="P184" s="111"/>
      <c r="Q184" s="111"/>
      <c r="R184" s="63" t="str">
        <f>_xlfn.XLOOKUP(C184&amp;D184&amp;E184&amp;F184,[1]报价模版!$X:$X,[1]报价模版!$Y:$Y,"",0)</f>
        <v/>
      </c>
    </row>
    <row r="185" spans="1:18" ht="14.5" hidden="1" customHeight="1">
      <c r="A185" s="106"/>
      <c r="B185" s="106"/>
      <c r="C185" s="107"/>
      <c r="D185" s="108"/>
      <c r="E185" s="109"/>
      <c r="F185" s="110"/>
      <c r="G185" s="109"/>
      <c r="H185" s="111"/>
      <c r="I185" s="119"/>
      <c r="J185" s="120"/>
      <c r="K185" s="125"/>
      <c r="L185" s="121"/>
      <c r="M185" s="122"/>
      <c r="N185" s="123"/>
      <c r="O185" s="124">
        <f t="shared" si="6"/>
        <v>0</v>
      </c>
      <c r="P185" s="111"/>
      <c r="Q185" s="111"/>
      <c r="R185" s="63" t="str">
        <f>_xlfn.XLOOKUP(C185&amp;D185&amp;E185&amp;F185,[1]报价模版!$X:$X,[1]报价模版!$Y:$Y,"",0)</f>
        <v/>
      </c>
    </row>
    <row r="186" spans="1:18" ht="14.5" hidden="1" customHeight="1">
      <c r="A186" s="106"/>
      <c r="B186" s="106"/>
      <c r="C186" s="107"/>
      <c r="D186" s="108"/>
      <c r="E186" s="109"/>
      <c r="F186" s="110"/>
      <c r="G186" s="109"/>
      <c r="H186" s="111"/>
      <c r="I186" s="119"/>
      <c r="J186" s="120"/>
      <c r="K186" s="125"/>
      <c r="L186" s="121"/>
      <c r="M186" s="122"/>
      <c r="N186" s="123"/>
      <c r="O186" s="124">
        <f t="shared" si="6"/>
        <v>0</v>
      </c>
      <c r="P186" s="111"/>
      <c r="Q186" s="111"/>
      <c r="R186" s="63" t="str">
        <f>_xlfn.XLOOKUP(C186&amp;D186&amp;E186&amp;F186,[1]报价模版!$X:$X,[1]报价模版!$Y:$Y,"",0)</f>
        <v/>
      </c>
    </row>
    <row r="187" spans="1:18" ht="14.5" hidden="1" customHeight="1">
      <c r="A187" s="18"/>
      <c r="B187" s="18"/>
      <c r="C187" s="19"/>
      <c r="D187" s="20"/>
      <c r="E187" s="21"/>
      <c r="F187" s="22"/>
      <c r="G187" s="21"/>
      <c r="H187" s="23"/>
      <c r="I187" s="43"/>
      <c r="J187" s="126"/>
      <c r="K187" s="60"/>
      <c r="L187" s="59"/>
      <c r="M187" s="127"/>
      <c r="N187" s="128"/>
      <c r="O187" s="129">
        <f t="shared" si="6"/>
        <v>0</v>
      </c>
      <c r="P187" s="23"/>
      <c r="Q187" s="23"/>
      <c r="R187" s="63" t="str">
        <f>_xlfn.XLOOKUP(C187&amp;D187&amp;E187&amp;F187,[1]报价模版!$X:$X,[1]报价模版!$Y:$Y,"",0)</f>
        <v/>
      </c>
    </row>
    <row r="188" spans="1:18" s="397" customFormat="1" ht="17">
      <c r="A188" s="427"/>
      <c r="B188" s="427"/>
      <c r="C188" s="428" t="s">
        <v>1982</v>
      </c>
      <c r="D188" s="428" t="s">
        <v>1982</v>
      </c>
      <c r="E188" s="428" t="s">
        <v>1982</v>
      </c>
      <c r="F188" s="428" t="s">
        <v>1982</v>
      </c>
      <c r="I188" s="437"/>
      <c r="J188" s="438">
        <v>20</v>
      </c>
      <c r="K188" s="411">
        <v>1</v>
      </c>
      <c r="L188" s="412" t="s">
        <v>101</v>
      </c>
      <c r="M188" s="411">
        <v>1</v>
      </c>
      <c r="N188" s="428" t="s">
        <v>1983</v>
      </c>
      <c r="O188" s="403">
        <f t="shared" si="6"/>
        <v>20</v>
      </c>
      <c r="P188" s="381" t="s">
        <v>1973</v>
      </c>
      <c r="Q188" s="381" t="s">
        <v>1955</v>
      </c>
    </row>
    <row r="189" spans="1:18">
      <c r="D189" s="5"/>
      <c r="E189" s="5"/>
      <c r="J189" s="429"/>
      <c r="K189" s="430"/>
      <c r="L189" s="431"/>
      <c r="M189" s="430"/>
      <c r="O189" s="432"/>
    </row>
  </sheetData>
  <sheetProtection algorithmName="SHA-512" hashValue="CJrNwQ0wfLVCOlD+AhwUFnZPN8Oc7Qlc/gxDK4lDUYhLJ90N6Gm7UEfqaeBK/dtxsYqf/7k+1/g84lZuKX3Mgg==" saltValue="ceOWfa2uq2NFGRwul2IWKA==" spinCount="100000" sheet="1" formatCells="0" formatColumns="0" formatRows="0" insertRows="0" deleteRows="0" sort="0" autoFilter="0" pivotTables="0"/>
  <autoFilter ref="A3:R187" xr:uid="{00000000-0009-0000-0000-000007000000}">
    <filterColumn colId="5">
      <colorFilter dxfId="8"/>
    </filterColumn>
  </autoFilter>
  <mergeCells count="2">
    <mergeCell ref="A2:N2"/>
    <mergeCell ref="P2:Q2"/>
  </mergeCells>
  <phoneticPr fontId="29" type="noConversion"/>
  <dataValidations count="2">
    <dataValidation type="list" allowBlank="1" showInputMessage="1" showErrorMessage="1" sqref="H4:H187" xr:uid="{00000000-0002-0000-0700-000000000000}">
      <formula1>"购买,租赁"</formula1>
    </dataValidation>
    <dataValidation type="list" allowBlank="1" showInputMessage="1" showErrorMessage="1" sqref="P4:Q187" xr:uid="{00000000-0002-0000-0700-000001000000}">
      <formula1>"是,否"</formula1>
    </dataValidation>
  </dataValidations>
  <pageMargins left="0.7" right="0.7" top="0.75" bottom="0.75" header="0.3" footer="0.3"/>
  <pageSetup paperSize="9" scale="3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R46"/>
  <sheetViews>
    <sheetView showGridLines="0" topLeftCell="G1" zoomScale="131" zoomScaleNormal="81" workbookViewId="0">
      <pane ySplit="3" topLeftCell="A4" activePane="bottomLeft" state="frozen"/>
      <selection pane="bottomLeft" activeCell="J12" sqref="J12"/>
    </sheetView>
  </sheetViews>
  <sheetFormatPr baseColWidth="10" defaultColWidth="8.83203125" defaultRowHeight="16"/>
  <cols>
    <col min="1" max="2" width="10.6640625" style="4" customWidth="1"/>
    <col min="3" max="3" width="16.6640625" style="5" customWidth="1"/>
    <col min="4" max="5" width="16.6640625" style="6" customWidth="1"/>
    <col min="6" max="6" width="22.6640625" style="5" customWidth="1"/>
    <col min="7" max="7" width="28.1640625" style="7" customWidth="1"/>
    <col min="8" max="8" width="17.6640625" style="7" customWidth="1"/>
    <col min="9" max="9" width="20.6640625" style="8" customWidth="1"/>
    <col min="10" max="10" width="13.83203125" style="9" customWidth="1"/>
    <col min="11" max="11" width="8.6640625" style="10" customWidth="1"/>
    <col min="12" max="12" width="8.6640625" style="4" customWidth="1"/>
    <col min="13" max="13" width="9.83203125" style="11" customWidth="1"/>
    <col min="14" max="14" width="8.83203125" style="7" customWidth="1"/>
    <col min="15" max="15" width="15.33203125" style="12" customWidth="1"/>
    <col min="16" max="17" width="11.1640625" style="7" customWidth="1"/>
    <col min="18" max="16384" width="8.83203125" style="7"/>
  </cols>
  <sheetData>
    <row r="1" spans="1:18" s="1" customFormat="1">
      <c r="A1" s="13" t="s">
        <v>58</v>
      </c>
      <c r="B1" s="14"/>
      <c r="C1" s="14"/>
      <c r="F1" s="13"/>
      <c r="J1" s="34"/>
      <c r="K1" s="35"/>
      <c r="L1" s="14"/>
      <c r="M1" s="36"/>
      <c r="O1" s="37"/>
    </row>
    <row r="2" spans="1:18" s="1" customFormat="1" ht="86.5" customHeight="1">
      <c r="A2" s="479" t="s">
        <v>1889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38"/>
      <c r="P2" s="481" t="s">
        <v>60</v>
      </c>
      <c r="Q2" s="481"/>
      <c r="R2" s="62"/>
    </row>
    <row r="3" spans="1:18" s="2" customFormat="1" ht="30" customHeight="1">
      <c r="A3" s="15" t="s">
        <v>61</v>
      </c>
      <c r="B3" s="15" t="s">
        <v>62</v>
      </c>
      <c r="C3" s="15" t="s">
        <v>18</v>
      </c>
      <c r="D3" s="15" t="s">
        <v>63</v>
      </c>
      <c r="E3" s="15" t="s">
        <v>64</v>
      </c>
      <c r="F3" s="15" t="s">
        <v>65</v>
      </c>
      <c r="G3" s="16" t="s">
        <v>66</v>
      </c>
      <c r="H3" s="17" t="s">
        <v>67</v>
      </c>
      <c r="I3" s="17" t="s">
        <v>68</v>
      </c>
      <c r="J3" s="39" t="s">
        <v>69</v>
      </c>
      <c r="K3" s="40" t="s">
        <v>70</v>
      </c>
      <c r="L3" s="41" t="s">
        <v>71</v>
      </c>
      <c r="M3" s="40" t="s">
        <v>72</v>
      </c>
      <c r="N3" s="41" t="s">
        <v>73</v>
      </c>
      <c r="O3" s="42" t="s">
        <v>74</v>
      </c>
      <c r="P3" s="16" t="s">
        <v>75</v>
      </c>
      <c r="Q3" s="16" t="s">
        <v>76</v>
      </c>
      <c r="R3" s="15" t="s">
        <v>20</v>
      </c>
    </row>
    <row r="4" spans="1:18" s="66" customFormat="1" ht="14.5" customHeight="1">
      <c r="A4" s="147"/>
      <c r="B4" s="147"/>
      <c r="C4" s="90" t="s">
        <v>31</v>
      </c>
      <c r="D4" s="414" t="s">
        <v>599</v>
      </c>
      <c r="E4" s="71" t="s">
        <v>1890</v>
      </c>
      <c r="F4" s="28" t="s">
        <v>1891</v>
      </c>
      <c r="G4" s="71"/>
      <c r="H4" s="91"/>
      <c r="I4" s="144"/>
      <c r="J4" s="415"/>
      <c r="K4" s="416"/>
      <c r="L4" s="417" t="s">
        <v>102</v>
      </c>
      <c r="M4" s="418"/>
      <c r="N4" s="419"/>
      <c r="O4" s="118">
        <f>IF(M4=0,K4*J4,M4*K4*J4)</f>
        <v>0</v>
      </c>
      <c r="P4" s="91" t="s">
        <v>1955</v>
      </c>
      <c r="Q4" s="91"/>
      <c r="R4" s="63" t="str">
        <f>_xlfn.XLOOKUP(C4&amp;D4&amp;E4&amp;F4,[1]报价模版!$X:$X,[1]报价模版!$Y:$Y,"",0)</f>
        <v/>
      </c>
    </row>
    <row r="5" spans="1:18" ht="14.5" customHeight="1">
      <c r="A5" s="18"/>
      <c r="B5" s="18"/>
      <c r="C5" s="19" t="s">
        <v>31</v>
      </c>
      <c r="D5" s="20" t="s">
        <v>599</v>
      </c>
      <c r="E5" s="21" t="s">
        <v>1890</v>
      </c>
      <c r="F5" s="22" t="s">
        <v>1892</v>
      </c>
      <c r="G5" s="21"/>
      <c r="H5" s="23"/>
      <c r="I5" s="43"/>
      <c r="J5" s="44"/>
      <c r="K5" s="45"/>
      <c r="L5" s="46" t="s">
        <v>102</v>
      </c>
      <c r="M5" s="47"/>
      <c r="N5" s="48"/>
      <c r="O5" s="49">
        <f t="shared" ref="O5:O46" si="0">IF(M5=0,K5*J5,M5*K5*J5)</f>
        <v>0</v>
      </c>
      <c r="P5" s="23"/>
      <c r="Q5" s="23"/>
      <c r="R5" s="63" t="str">
        <f>_xlfn.XLOOKUP(C5&amp;D5&amp;E5&amp;F5,[1]报价模版!$X:$X,[1]报价模版!$Y:$Y,"",0)</f>
        <v/>
      </c>
    </row>
    <row r="6" spans="1:18" ht="14.5" customHeight="1">
      <c r="A6" s="18"/>
      <c r="B6" s="18"/>
      <c r="C6" s="19" t="s">
        <v>31</v>
      </c>
      <c r="D6" s="20" t="s">
        <v>599</v>
      </c>
      <c r="E6" s="21" t="s">
        <v>1890</v>
      </c>
      <c r="F6" s="22" t="s">
        <v>1893</v>
      </c>
      <c r="G6" s="21"/>
      <c r="H6" s="23"/>
      <c r="I6" s="43"/>
      <c r="J6" s="44"/>
      <c r="K6" s="45"/>
      <c r="L6" s="46" t="s">
        <v>102</v>
      </c>
      <c r="M6" s="47"/>
      <c r="N6" s="48"/>
      <c r="O6" s="49">
        <f t="shared" si="0"/>
        <v>0</v>
      </c>
      <c r="P6" s="23"/>
      <c r="Q6" s="23"/>
      <c r="R6" s="63" t="str">
        <f>_xlfn.XLOOKUP(C6&amp;D6&amp;E6&amp;F6,[1]报价模版!$X:$X,[1]报价模版!$Y:$Y,"",0)</f>
        <v/>
      </c>
    </row>
    <row r="7" spans="1:18" s="397" customFormat="1" ht="14.5" customHeight="1">
      <c r="A7" s="391"/>
      <c r="B7" s="391"/>
      <c r="C7" s="392" t="s">
        <v>31</v>
      </c>
      <c r="D7" s="393" t="s">
        <v>599</v>
      </c>
      <c r="E7" s="70" t="s">
        <v>1890</v>
      </c>
      <c r="F7" s="390" t="s">
        <v>1085</v>
      </c>
      <c r="G7" s="70" t="s">
        <v>1961</v>
      </c>
      <c r="H7" s="381"/>
      <c r="I7" s="394"/>
      <c r="J7" s="404"/>
      <c r="K7" s="406">
        <v>1</v>
      </c>
      <c r="L7" s="401" t="s">
        <v>102</v>
      </c>
      <c r="M7" s="407"/>
      <c r="N7" s="408"/>
      <c r="O7" s="403">
        <f>IF(M7=0,K7*J7,M7*K7*J7)</f>
        <v>0</v>
      </c>
      <c r="P7" s="381" t="s">
        <v>1955</v>
      </c>
      <c r="Q7" s="381"/>
      <c r="R7" s="405" t="str">
        <f>_xlfn.XLOOKUP(C7&amp;D7&amp;E7&amp;F7,[1]报价模版!$X:$X,[1]报价模版!$Y:$Y,"",0)</f>
        <v/>
      </c>
    </row>
    <row r="8" spans="1:18" ht="14.5" customHeight="1">
      <c r="A8" s="18"/>
      <c r="B8" s="18"/>
      <c r="C8" s="19" t="s">
        <v>31</v>
      </c>
      <c r="D8" s="20" t="s">
        <v>599</v>
      </c>
      <c r="E8" s="21" t="s">
        <v>1894</v>
      </c>
      <c r="F8" s="22" t="s">
        <v>1894</v>
      </c>
      <c r="G8" s="21"/>
      <c r="H8" s="23"/>
      <c r="I8" s="43"/>
      <c r="J8" s="44"/>
      <c r="K8" s="45"/>
      <c r="L8" s="46" t="s">
        <v>80</v>
      </c>
      <c r="M8" s="47"/>
      <c r="N8" s="48"/>
      <c r="O8" s="49">
        <f t="shared" si="0"/>
        <v>0</v>
      </c>
      <c r="P8" s="23"/>
      <c r="Q8" s="23"/>
      <c r="R8" s="63" t="str">
        <f>_xlfn.XLOOKUP(C8&amp;D8&amp;E8&amp;F8,[1]报价模版!$X:$X,[1]报价模版!$Y:$Y,"",0)</f>
        <v/>
      </c>
    </row>
    <row r="9" spans="1:18" ht="14.5" customHeight="1">
      <c r="A9" s="18"/>
      <c r="B9" s="18"/>
      <c r="C9" s="19" t="s">
        <v>31</v>
      </c>
      <c r="D9" s="20" t="s">
        <v>1895</v>
      </c>
      <c r="E9" s="21" t="s">
        <v>1896</v>
      </c>
      <c r="F9" s="22" t="s">
        <v>1897</v>
      </c>
      <c r="G9" s="21"/>
      <c r="H9" s="23"/>
      <c r="I9" s="43"/>
      <c r="J9" s="44"/>
      <c r="K9" s="45"/>
      <c r="L9" s="46" t="s">
        <v>80</v>
      </c>
      <c r="M9" s="47"/>
      <c r="N9" s="48"/>
      <c r="O9" s="49">
        <f t="shared" si="0"/>
        <v>0</v>
      </c>
      <c r="P9" s="23"/>
      <c r="Q9" s="23"/>
      <c r="R9" s="63" t="str">
        <f>_xlfn.XLOOKUP(C9&amp;D9&amp;E9&amp;F9,[1]报价模版!$X:$X,[1]报价模版!$Y:$Y,"",0)</f>
        <v/>
      </c>
    </row>
    <row r="10" spans="1:18" ht="14.5" customHeight="1">
      <c r="A10" s="18"/>
      <c r="B10" s="18"/>
      <c r="C10" s="19" t="s">
        <v>31</v>
      </c>
      <c r="D10" s="20" t="s">
        <v>1895</v>
      </c>
      <c r="E10" s="21" t="s">
        <v>1896</v>
      </c>
      <c r="F10" s="22" t="s">
        <v>1898</v>
      </c>
      <c r="G10" s="21"/>
      <c r="H10" s="23"/>
      <c r="I10" s="43"/>
      <c r="J10" s="44"/>
      <c r="K10" s="45"/>
      <c r="L10" s="46" t="s">
        <v>80</v>
      </c>
      <c r="M10" s="47"/>
      <c r="N10" s="48"/>
      <c r="O10" s="49">
        <f t="shared" si="0"/>
        <v>0</v>
      </c>
      <c r="P10" s="23"/>
      <c r="Q10" s="23"/>
      <c r="R10" s="63" t="str">
        <f>_xlfn.XLOOKUP(C10&amp;D10&amp;E10&amp;F10,[1]报价模版!$X:$X,[1]报价模版!$Y:$Y,"",0)</f>
        <v/>
      </c>
    </row>
    <row r="11" spans="1:18" s="3" customFormat="1" ht="17">
      <c r="A11" s="24"/>
      <c r="B11" s="24"/>
      <c r="C11" s="25" t="s">
        <v>31</v>
      </c>
      <c r="D11" s="26" t="s">
        <v>1895</v>
      </c>
      <c r="E11" s="27" t="s">
        <v>1896</v>
      </c>
      <c r="F11" s="28" t="s">
        <v>1899</v>
      </c>
      <c r="G11" s="27"/>
      <c r="H11" s="27"/>
      <c r="I11" s="25"/>
      <c r="J11" s="50"/>
      <c r="K11" s="51"/>
      <c r="L11" s="52" t="s">
        <v>80</v>
      </c>
      <c r="M11" s="47"/>
      <c r="N11" s="48"/>
      <c r="O11" s="53">
        <f t="shared" si="0"/>
        <v>0</v>
      </c>
      <c r="P11" s="27"/>
      <c r="Q11" s="27"/>
      <c r="R11" s="63" t="str">
        <f>_xlfn.XLOOKUP(C11&amp;D11&amp;E11&amp;F11,[1]报价模版!$X:$X,[1]报价模版!$Y:$Y,"",0)</f>
        <v/>
      </c>
    </row>
    <row r="12" spans="1:18" s="3" customFormat="1" ht="17">
      <c r="A12" s="24"/>
      <c r="B12" s="24"/>
      <c r="C12" s="25" t="s">
        <v>31</v>
      </c>
      <c r="D12" s="26" t="s">
        <v>1895</v>
      </c>
      <c r="E12" s="27" t="s">
        <v>1896</v>
      </c>
      <c r="F12" s="28" t="s">
        <v>1900</v>
      </c>
      <c r="G12" s="27"/>
      <c r="H12" s="27"/>
      <c r="I12" s="25"/>
      <c r="J12" s="50"/>
      <c r="K12" s="51"/>
      <c r="L12" s="52" t="s">
        <v>80</v>
      </c>
      <c r="M12" s="47"/>
      <c r="N12" s="48"/>
      <c r="O12" s="53">
        <f t="shared" si="0"/>
        <v>0</v>
      </c>
      <c r="P12" s="27"/>
      <c r="Q12" s="27"/>
      <c r="R12" s="63" t="str">
        <f>_xlfn.XLOOKUP(C12&amp;D12&amp;E12&amp;F12,[1]报价模版!$X:$X,[1]报价模版!$Y:$Y,"",0)</f>
        <v/>
      </c>
    </row>
    <row r="13" spans="1:18" ht="14.5" customHeight="1">
      <c r="A13" s="18"/>
      <c r="B13" s="18"/>
      <c r="C13" s="25" t="s">
        <v>31</v>
      </c>
      <c r="D13" s="29" t="s">
        <v>1901</v>
      </c>
      <c r="E13" s="30" t="s">
        <v>1902</v>
      </c>
      <c r="F13" s="31" t="s">
        <v>1903</v>
      </c>
      <c r="G13" s="21"/>
      <c r="H13" s="23"/>
      <c r="I13" s="43"/>
      <c r="J13" s="44"/>
      <c r="K13" s="45"/>
      <c r="L13" s="46" t="s">
        <v>80</v>
      </c>
      <c r="M13" s="47"/>
      <c r="N13" s="48"/>
      <c r="O13" s="49">
        <f t="shared" si="0"/>
        <v>0</v>
      </c>
      <c r="P13" s="23"/>
      <c r="Q13" s="23"/>
      <c r="R13" s="63" t="str">
        <f>_xlfn.XLOOKUP(C13&amp;D13&amp;E13&amp;F13,[1]报价模版!$X:$X,[1]报价模版!$Y:$Y,"",0)</f>
        <v/>
      </c>
    </row>
    <row r="14" spans="1:18" ht="14.5" customHeight="1">
      <c r="A14" s="18"/>
      <c r="B14" s="18"/>
      <c r="C14" s="25" t="s">
        <v>31</v>
      </c>
      <c r="D14" s="29" t="s">
        <v>1901</v>
      </c>
      <c r="E14" s="30" t="s">
        <v>1902</v>
      </c>
      <c r="F14" s="31" t="s">
        <v>1904</v>
      </c>
      <c r="G14" s="21"/>
      <c r="H14" s="23"/>
      <c r="I14" s="43"/>
      <c r="J14" s="44"/>
      <c r="K14" s="45"/>
      <c r="L14" s="46" t="s">
        <v>80</v>
      </c>
      <c r="M14" s="47"/>
      <c r="N14" s="48"/>
      <c r="O14" s="49">
        <f t="shared" si="0"/>
        <v>0</v>
      </c>
      <c r="P14" s="23"/>
      <c r="Q14" s="23"/>
      <c r="R14" s="63" t="str">
        <f>_xlfn.XLOOKUP(C14&amp;D14&amp;E14&amp;F14,[1]报价模版!$X:$X,[1]报价模版!$Y:$Y,"",0)</f>
        <v/>
      </c>
    </row>
    <row r="15" spans="1:18" ht="14.5" customHeight="1">
      <c r="A15" s="18"/>
      <c r="B15" s="18"/>
      <c r="C15" s="25" t="s">
        <v>31</v>
      </c>
      <c r="D15" s="29" t="s">
        <v>1901</v>
      </c>
      <c r="E15" s="30" t="s">
        <v>1902</v>
      </c>
      <c r="F15" s="31" t="s">
        <v>1905</v>
      </c>
      <c r="G15" s="21"/>
      <c r="H15" s="23"/>
      <c r="I15" s="43"/>
      <c r="J15" s="44"/>
      <c r="K15" s="45"/>
      <c r="L15" s="46" t="s">
        <v>80</v>
      </c>
      <c r="M15" s="47"/>
      <c r="N15" s="48"/>
      <c r="O15" s="49">
        <f t="shared" si="0"/>
        <v>0</v>
      </c>
      <c r="P15" s="23"/>
      <c r="Q15" s="23"/>
      <c r="R15" s="63" t="str">
        <f>_xlfn.XLOOKUP(C15&amp;D15&amp;E15&amp;F15,[1]报价模版!$X:$X,[1]报价模版!$Y:$Y,"",0)</f>
        <v/>
      </c>
    </row>
    <row r="16" spans="1:18" ht="14.5" customHeight="1">
      <c r="A16" s="18"/>
      <c r="B16" s="18"/>
      <c r="C16" s="25" t="s">
        <v>31</v>
      </c>
      <c r="D16" s="20" t="s">
        <v>1895</v>
      </c>
      <c r="E16" s="21" t="s">
        <v>1906</v>
      </c>
      <c r="F16" s="22" t="s">
        <v>1907</v>
      </c>
      <c r="G16" s="21"/>
      <c r="H16" s="23"/>
      <c r="I16" s="43"/>
      <c r="J16" s="44"/>
      <c r="K16" s="45"/>
      <c r="L16" s="46" t="s">
        <v>80</v>
      </c>
      <c r="M16" s="47"/>
      <c r="N16" s="48"/>
      <c r="O16" s="49">
        <f t="shared" si="0"/>
        <v>0</v>
      </c>
      <c r="P16" s="23"/>
      <c r="Q16" s="23"/>
      <c r="R16" s="63" t="str">
        <f>_xlfn.XLOOKUP(C16&amp;D16&amp;E16&amp;F16,[1]报价模版!$X:$X,[1]报价模版!$Y:$Y,"",0)</f>
        <v/>
      </c>
    </row>
    <row r="17" spans="1:18" ht="14.5" customHeight="1">
      <c r="A17" s="18"/>
      <c r="B17" s="18"/>
      <c r="C17" s="25" t="s">
        <v>31</v>
      </c>
      <c r="D17" s="20" t="s">
        <v>1895</v>
      </c>
      <c r="E17" s="21" t="s">
        <v>1906</v>
      </c>
      <c r="F17" s="22" t="s">
        <v>1908</v>
      </c>
      <c r="G17" s="21"/>
      <c r="H17" s="23"/>
      <c r="I17" s="43"/>
      <c r="J17" s="44"/>
      <c r="K17" s="45"/>
      <c r="L17" s="46" t="s">
        <v>80</v>
      </c>
      <c r="M17" s="47"/>
      <c r="N17" s="48"/>
      <c r="O17" s="49">
        <f t="shared" si="0"/>
        <v>0</v>
      </c>
      <c r="P17" s="23"/>
      <c r="Q17" s="23"/>
      <c r="R17" s="63" t="str">
        <f>_xlfn.XLOOKUP(C17&amp;D17&amp;E17&amp;F17,[1]报价模版!$X:$X,[1]报价模版!$Y:$Y,"",0)</f>
        <v/>
      </c>
    </row>
    <row r="18" spans="1:18" ht="14.5" customHeight="1">
      <c r="A18" s="18"/>
      <c r="B18" s="18"/>
      <c r="C18" s="19" t="s">
        <v>31</v>
      </c>
      <c r="D18" s="20" t="s">
        <v>1895</v>
      </c>
      <c r="E18" s="21" t="s">
        <v>1906</v>
      </c>
      <c r="F18" s="22" t="s">
        <v>1909</v>
      </c>
      <c r="G18" s="21"/>
      <c r="H18" s="23"/>
      <c r="I18" s="43"/>
      <c r="J18" s="44"/>
      <c r="K18" s="45"/>
      <c r="L18" s="46" t="s">
        <v>80</v>
      </c>
      <c r="M18" s="47"/>
      <c r="N18" s="48"/>
      <c r="O18" s="49">
        <f t="shared" si="0"/>
        <v>0</v>
      </c>
      <c r="P18" s="23"/>
      <c r="Q18" s="23"/>
      <c r="R18" s="63" t="str">
        <f>_xlfn.XLOOKUP(C18&amp;D18&amp;E18&amp;F18,[1]报价模版!$X:$X,[1]报价模版!$Y:$Y,"",0)</f>
        <v/>
      </c>
    </row>
    <row r="19" spans="1:18" ht="14.5" customHeight="1">
      <c r="A19" s="18"/>
      <c r="B19" s="18"/>
      <c r="C19" s="19" t="s">
        <v>31</v>
      </c>
      <c r="D19" s="20" t="s">
        <v>1895</v>
      </c>
      <c r="E19" s="21" t="s">
        <v>1906</v>
      </c>
      <c r="F19" s="22" t="s">
        <v>1910</v>
      </c>
      <c r="G19" s="21"/>
      <c r="H19" s="23"/>
      <c r="I19" s="43"/>
      <c r="J19" s="44"/>
      <c r="K19" s="45"/>
      <c r="L19" s="46" t="s">
        <v>80</v>
      </c>
      <c r="M19" s="47"/>
      <c r="N19" s="48"/>
      <c r="O19" s="49">
        <f t="shared" si="0"/>
        <v>0</v>
      </c>
      <c r="P19" s="23"/>
      <c r="Q19" s="23"/>
      <c r="R19" s="63" t="str">
        <f>_xlfn.XLOOKUP(C19&amp;D19&amp;E19&amp;F19,[1]报价模版!$X:$X,[1]报价模版!$Y:$Y,"",0)</f>
        <v/>
      </c>
    </row>
    <row r="20" spans="1:18" ht="14.5" customHeight="1">
      <c r="A20" s="18"/>
      <c r="B20" s="18"/>
      <c r="C20" s="19" t="s">
        <v>31</v>
      </c>
      <c r="D20" s="20" t="s">
        <v>1895</v>
      </c>
      <c r="E20" s="21" t="s">
        <v>1911</v>
      </c>
      <c r="F20" s="22" t="s">
        <v>1912</v>
      </c>
      <c r="G20" s="21"/>
      <c r="H20" s="23"/>
      <c r="I20" s="43"/>
      <c r="J20" s="44"/>
      <c r="K20" s="45"/>
      <c r="L20" s="46" t="s">
        <v>80</v>
      </c>
      <c r="M20" s="47"/>
      <c r="N20" s="48"/>
      <c r="O20" s="49">
        <f t="shared" si="0"/>
        <v>0</v>
      </c>
      <c r="P20" s="23"/>
      <c r="Q20" s="23"/>
      <c r="R20" s="63" t="str">
        <f>_xlfn.XLOOKUP(C20&amp;D20&amp;E20&amp;F20,[1]报价模版!$X:$X,[1]报价模版!$Y:$Y,"",0)</f>
        <v/>
      </c>
    </row>
    <row r="21" spans="1:18" ht="14.5" customHeight="1">
      <c r="A21" s="18"/>
      <c r="B21" s="18"/>
      <c r="C21" s="19" t="s">
        <v>31</v>
      </c>
      <c r="D21" s="20" t="s">
        <v>1895</v>
      </c>
      <c r="E21" s="21" t="s">
        <v>1911</v>
      </c>
      <c r="F21" s="22" t="s">
        <v>1913</v>
      </c>
      <c r="G21" s="21"/>
      <c r="H21" s="23"/>
      <c r="I21" s="43"/>
      <c r="J21" s="44"/>
      <c r="K21" s="45"/>
      <c r="L21" s="46" t="s">
        <v>80</v>
      </c>
      <c r="M21" s="47"/>
      <c r="N21" s="48"/>
      <c r="O21" s="49">
        <f t="shared" si="0"/>
        <v>0</v>
      </c>
      <c r="P21" s="23"/>
      <c r="Q21" s="23"/>
      <c r="R21" s="63" t="str">
        <f>_xlfn.XLOOKUP(C21&amp;D21&amp;E21&amp;F21,[1]报价模版!$X:$X,[1]报价模版!$Y:$Y,"",0)</f>
        <v/>
      </c>
    </row>
    <row r="22" spans="1:18" ht="14.5" customHeight="1">
      <c r="A22" s="18"/>
      <c r="B22" s="18"/>
      <c r="C22" s="19" t="s">
        <v>31</v>
      </c>
      <c r="D22" s="20" t="s">
        <v>1914</v>
      </c>
      <c r="E22" s="21" t="s">
        <v>1915</v>
      </c>
      <c r="F22" s="22" t="s">
        <v>1916</v>
      </c>
      <c r="G22" s="21"/>
      <c r="H22" s="23"/>
      <c r="I22" s="43"/>
      <c r="J22" s="44"/>
      <c r="K22" s="45"/>
      <c r="L22" s="46" t="s">
        <v>80</v>
      </c>
      <c r="M22" s="47"/>
      <c r="N22" s="48"/>
      <c r="O22" s="49">
        <f t="shared" si="0"/>
        <v>0</v>
      </c>
      <c r="P22" s="23"/>
      <c r="Q22" s="23"/>
      <c r="R22" s="63" t="str">
        <f>_xlfn.XLOOKUP(C22&amp;D22&amp;E22&amp;F22,[1]报价模版!$X:$X,[1]报价模版!$Y:$Y,"",0)</f>
        <v/>
      </c>
    </row>
    <row r="23" spans="1:18" ht="14.5" customHeight="1">
      <c r="A23" s="18"/>
      <c r="B23" s="18"/>
      <c r="C23" s="19" t="s">
        <v>31</v>
      </c>
      <c r="D23" s="20" t="s">
        <v>1914</v>
      </c>
      <c r="E23" s="21" t="s">
        <v>1915</v>
      </c>
      <c r="F23" s="22" t="s">
        <v>1917</v>
      </c>
      <c r="G23" s="21"/>
      <c r="H23" s="23"/>
      <c r="I23" s="43"/>
      <c r="J23" s="44"/>
      <c r="K23" s="45"/>
      <c r="L23" s="46" t="s">
        <v>80</v>
      </c>
      <c r="M23" s="47"/>
      <c r="N23" s="48"/>
      <c r="O23" s="49">
        <f t="shared" si="0"/>
        <v>0</v>
      </c>
      <c r="P23" s="23"/>
      <c r="Q23" s="23"/>
      <c r="R23" s="63" t="str">
        <f>_xlfn.XLOOKUP(C23&amp;D23&amp;E23&amp;F23,[1]报价模版!$X:$X,[1]报价模版!$Y:$Y,"",0)</f>
        <v/>
      </c>
    </row>
    <row r="24" spans="1:18" ht="14.5" customHeight="1">
      <c r="A24" s="18"/>
      <c r="B24" s="18"/>
      <c r="C24" s="19" t="s">
        <v>31</v>
      </c>
      <c r="D24" s="20" t="s">
        <v>1914</v>
      </c>
      <c r="E24" s="21" t="s">
        <v>1918</v>
      </c>
      <c r="F24" s="21" t="s">
        <v>1918</v>
      </c>
      <c r="G24" s="21"/>
      <c r="H24" s="23"/>
      <c r="I24" s="43"/>
      <c r="J24" s="44"/>
      <c r="K24" s="45"/>
      <c r="L24" s="46" t="s">
        <v>80</v>
      </c>
      <c r="M24" s="47"/>
      <c r="N24" s="48"/>
      <c r="O24" s="49">
        <f t="shared" si="0"/>
        <v>0</v>
      </c>
      <c r="P24" s="23"/>
      <c r="Q24" s="23"/>
      <c r="R24" s="63" t="str">
        <f>_xlfn.XLOOKUP(C24&amp;D24&amp;E24&amp;F24,[1]报价模版!$X:$X,[1]报价模版!$Y:$Y,"",0)</f>
        <v/>
      </c>
    </row>
    <row r="25" spans="1:18" ht="14.5" customHeight="1">
      <c r="A25" s="18"/>
      <c r="B25" s="18"/>
      <c r="C25" s="19" t="s">
        <v>31</v>
      </c>
      <c r="D25" s="20" t="s">
        <v>1914</v>
      </c>
      <c r="E25" s="21" t="s">
        <v>1918</v>
      </c>
      <c r="F25" s="27" t="s">
        <v>1085</v>
      </c>
      <c r="G25" s="21"/>
      <c r="H25" s="23"/>
      <c r="I25" s="43"/>
      <c r="J25" s="44"/>
      <c r="K25" s="45"/>
      <c r="L25" s="46" t="s">
        <v>80</v>
      </c>
      <c r="M25" s="47"/>
      <c r="N25" s="48"/>
      <c r="O25" s="49">
        <f t="shared" si="0"/>
        <v>0</v>
      </c>
      <c r="P25" s="23"/>
      <c r="Q25" s="23"/>
      <c r="R25" s="63" t="str">
        <f>_xlfn.XLOOKUP(C25&amp;D25&amp;E25&amp;F25,[1]报价模版!$X:$X,[1]报价模版!$Y:$Y,"",0)</f>
        <v/>
      </c>
    </row>
    <row r="26" spans="1:18" ht="14.5" customHeight="1">
      <c r="A26" s="18"/>
      <c r="B26" s="18"/>
      <c r="C26" s="19" t="s">
        <v>31</v>
      </c>
      <c r="D26" s="20" t="s">
        <v>1085</v>
      </c>
      <c r="E26" s="21" t="s">
        <v>1085</v>
      </c>
      <c r="F26" s="27" t="s">
        <v>1085</v>
      </c>
      <c r="G26" s="21"/>
      <c r="H26" s="23"/>
      <c r="I26" s="43"/>
      <c r="J26" s="44"/>
      <c r="K26" s="45"/>
      <c r="L26" s="46" t="s">
        <v>80</v>
      </c>
      <c r="M26" s="47"/>
      <c r="N26" s="48"/>
      <c r="O26" s="49">
        <f t="shared" si="0"/>
        <v>0</v>
      </c>
      <c r="P26" s="23"/>
      <c r="Q26" s="23"/>
      <c r="R26" s="63" t="str">
        <f>_xlfn.XLOOKUP(C26&amp;D26&amp;E26&amp;F26,[1]报价模版!$X:$X,[1]报价模版!$Y:$Y,"",0)</f>
        <v/>
      </c>
    </row>
    <row r="27" spans="1:18" ht="14.5" customHeight="1">
      <c r="A27" s="18"/>
      <c r="B27" s="18"/>
      <c r="C27" s="19"/>
      <c r="D27" s="20"/>
      <c r="E27" s="21"/>
      <c r="F27" s="27"/>
      <c r="G27" s="21"/>
      <c r="H27" s="23"/>
      <c r="I27" s="43"/>
      <c r="J27" s="44"/>
      <c r="K27" s="45"/>
      <c r="L27" s="46"/>
      <c r="M27" s="54"/>
      <c r="N27" s="46"/>
      <c r="O27" s="49">
        <f t="shared" si="0"/>
        <v>0</v>
      </c>
      <c r="P27" s="23"/>
      <c r="Q27" s="23"/>
      <c r="R27" s="21"/>
    </row>
    <row r="28" spans="1:18" ht="14.5" customHeight="1">
      <c r="A28" s="18"/>
      <c r="B28" s="18"/>
      <c r="C28" s="19"/>
      <c r="D28" s="20"/>
      <c r="E28" s="21"/>
      <c r="F28" s="27"/>
      <c r="G28" s="21"/>
      <c r="H28" s="23"/>
      <c r="I28" s="43"/>
      <c r="J28" s="44"/>
      <c r="K28" s="45"/>
      <c r="L28" s="46"/>
      <c r="M28" s="54"/>
      <c r="N28" s="46"/>
      <c r="O28" s="49">
        <f t="shared" si="0"/>
        <v>0</v>
      </c>
      <c r="P28" s="23"/>
      <c r="Q28" s="23"/>
      <c r="R28" s="21"/>
    </row>
    <row r="29" spans="1:18" ht="14.5" customHeight="1">
      <c r="A29" s="18"/>
      <c r="B29" s="18"/>
      <c r="C29" s="19"/>
      <c r="D29" s="20"/>
      <c r="E29" s="21"/>
      <c r="F29" s="27"/>
      <c r="G29" s="21"/>
      <c r="H29" s="23"/>
      <c r="I29" s="43"/>
      <c r="J29" s="44"/>
      <c r="K29" s="45"/>
      <c r="L29" s="46"/>
      <c r="M29" s="54"/>
      <c r="N29" s="46"/>
      <c r="O29" s="49">
        <f t="shared" si="0"/>
        <v>0</v>
      </c>
      <c r="P29" s="23"/>
      <c r="Q29" s="23"/>
      <c r="R29" s="21"/>
    </row>
    <row r="30" spans="1:18" ht="14.5" customHeight="1">
      <c r="A30" s="18"/>
      <c r="B30" s="18"/>
      <c r="C30" s="19"/>
      <c r="D30" s="20"/>
      <c r="E30" s="21"/>
      <c r="F30" s="27"/>
      <c r="G30" s="21"/>
      <c r="H30" s="23"/>
      <c r="I30" s="43"/>
      <c r="J30" s="44"/>
      <c r="K30" s="45"/>
      <c r="L30" s="46"/>
      <c r="M30" s="54"/>
      <c r="N30" s="46"/>
      <c r="O30" s="49">
        <f t="shared" si="0"/>
        <v>0</v>
      </c>
      <c r="P30" s="23"/>
      <c r="Q30" s="23"/>
      <c r="R30" s="21"/>
    </row>
    <row r="31" spans="1:18" ht="14.5" customHeight="1">
      <c r="A31" s="18"/>
      <c r="B31" s="18"/>
      <c r="C31" s="19"/>
      <c r="D31" s="20"/>
      <c r="E31" s="21"/>
      <c r="F31" s="27"/>
      <c r="G31" s="21"/>
      <c r="H31" s="23"/>
      <c r="I31" s="43"/>
      <c r="J31" s="44"/>
      <c r="K31" s="45"/>
      <c r="L31" s="46"/>
      <c r="M31" s="54"/>
      <c r="N31" s="46"/>
      <c r="O31" s="49">
        <f t="shared" si="0"/>
        <v>0</v>
      </c>
      <c r="P31" s="23"/>
      <c r="Q31" s="23"/>
      <c r="R31" s="21"/>
    </row>
    <row r="32" spans="1:18" ht="14.5" customHeight="1">
      <c r="A32" s="18"/>
      <c r="B32" s="18"/>
      <c r="C32" s="19"/>
      <c r="D32" s="20"/>
      <c r="E32" s="21"/>
      <c r="F32" s="27"/>
      <c r="G32" s="21"/>
      <c r="H32" s="23"/>
      <c r="I32" s="43"/>
      <c r="J32" s="44"/>
      <c r="K32" s="45"/>
      <c r="L32" s="46"/>
      <c r="M32" s="54"/>
      <c r="N32" s="46"/>
      <c r="O32" s="49">
        <f t="shared" si="0"/>
        <v>0</v>
      </c>
      <c r="P32" s="23"/>
      <c r="Q32" s="23"/>
      <c r="R32" s="21"/>
    </row>
    <row r="33" spans="1:18" ht="14.5" customHeight="1">
      <c r="A33" s="18"/>
      <c r="B33" s="18"/>
      <c r="C33" s="19"/>
      <c r="D33" s="20"/>
      <c r="E33" s="21"/>
      <c r="F33" s="27"/>
      <c r="G33" s="21"/>
      <c r="H33" s="23"/>
      <c r="I33" s="43"/>
      <c r="J33" s="44"/>
      <c r="K33" s="45"/>
      <c r="L33" s="46"/>
      <c r="M33" s="54"/>
      <c r="N33" s="46"/>
      <c r="O33" s="49">
        <f t="shared" si="0"/>
        <v>0</v>
      </c>
      <c r="P33" s="23"/>
      <c r="Q33" s="23"/>
      <c r="R33" s="21"/>
    </row>
    <row r="34" spans="1:18" ht="14.5" customHeight="1">
      <c r="A34" s="18"/>
      <c r="B34" s="18"/>
      <c r="C34" s="19"/>
      <c r="D34" s="20"/>
      <c r="E34" s="21"/>
      <c r="F34" s="27"/>
      <c r="G34" s="21"/>
      <c r="H34" s="23"/>
      <c r="I34" s="43"/>
      <c r="J34" s="44"/>
      <c r="K34" s="45"/>
      <c r="L34" s="46"/>
      <c r="M34" s="54"/>
      <c r="N34" s="46"/>
      <c r="O34" s="49">
        <f t="shared" si="0"/>
        <v>0</v>
      </c>
      <c r="P34" s="23"/>
      <c r="Q34" s="23"/>
      <c r="R34" s="21"/>
    </row>
    <row r="35" spans="1:18">
      <c r="A35" s="32"/>
      <c r="B35" s="32"/>
      <c r="C35" s="33"/>
      <c r="D35" s="20"/>
      <c r="E35" s="20"/>
      <c r="F35" s="33"/>
      <c r="G35" s="21"/>
      <c r="H35" s="21"/>
      <c r="I35" s="19"/>
      <c r="J35" s="55"/>
      <c r="K35" s="56"/>
      <c r="L35" s="46"/>
      <c r="M35" s="45"/>
      <c r="N35" s="57"/>
      <c r="O35" s="49">
        <f t="shared" si="0"/>
        <v>0</v>
      </c>
      <c r="P35" s="21"/>
      <c r="Q35" s="21"/>
      <c r="R35" s="21"/>
    </row>
    <row r="36" spans="1:18">
      <c r="A36" s="32"/>
      <c r="B36" s="32"/>
      <c r="C36" s="33"/>
      <c r="D36" s="20"/>
      <c r="E36" s="20"/>
      <c r="F36" s="33"/>
      <c r="G36" s="21"/>
      <c r="H36" s="21"/>
      <c r="I36" s="19"/>
      <c r="J36" s="55"/>
      <c r="K36" s="56"/>
      <c r="L36" s="46"/>
      <c r="M36" s="45"/>
      <c r="N36" s="57"/>
      <c r="O36" s="49">
        <f t="shared" si="0"/>
        <v>0</v>
      </c>
      <c r="P36" s="21"/>
      <c r="Q36" s="21"/>
      <c r="R36" s="21"/>
    </row>
    <row r="37" spans="1:18">
      <c r="A37" s="32"/>
      <c r="B37" s="32"/>
      <c r="C37" s="33"/>
      <c r="D37" s="20"/>
      <c r="E37" s="20"/>
      <c r="F37" s="33"/>
      <c r="G37" s="21"/>
      <c r="H37" s="21"/>
      <c r="I37" s="19"/>
      <c r="J37" s="55"/>
      <c r="K37" s="56"/>
      <c r="L37" s="46"/>
      <c r="M37" s="45"/>
      <c r="N37" s="57"/>
      <c r="O37" s="49">
        <f t="shared" si="0"/>
        <v>0</v>
      </c>
      <c r="P37" s="21"/>
      <c r="Q37" s="21"/>
      <c r="R37" s="21"/>
    </row>
    <row r="38" spans="1:18">
      <c r="A38" s="32"/>
      <c r="B38" s="32"/>
      <c r="C38" s="33"/>
      <c r="D38" s="20"/>
      <c r="E38" s="20"/>
      <c r="F38" s="33"/>
      <c r="G38" s="21"/>
      <c r="H38" s="21"/>
      <c r="I38" s="19"/>
      <c r="J38" s="55"/>
      <c r="K38" s="56"/>
      <c r="L38" s="46"/>
      <c r="M38" s="45"/>
      <c r="N38" s="57"/>
      <c r="O38" s="49">
        <f t="shared" si="0"/>
        <v>0</v>
      </c>
      <c r="P38" s="21"/>
      <c r="Q38" s="21"/>
      <c r="R38" s="21"/>
    </row>
    <row r="39" spans="1:18">
      <c r="A39" s="32"/>
      <c r="B39" s="32"/>
      <c r="C39" s="33"/>
      <c r="D39" s="20"/>
      <c r="E39" s="20"/>
      <c r="F39" s="33"/>
      <c r="G39" s="21"/>
      <c r="H39" s="21"/>
      <c r="I39" s="19"/>
      <c r="J39" s="55"/>
      <c r="K39" s="56"/>
      <c r="L39" s="46"/>
      <c r="M39" s="45"/>
      <c r="N39" s="57"/>
      <c r="O39" s="49">
        <f t="shared" si="0"/>
        <v>0</v>
      </c>
      <c r="P39" s="21"/>
      <c r="Q39" s="21"/>
      <c r="R39" s="21"/>
    </row>
    <row r="40" spans="1:18">
      <c r="A40" s="32"/>
      <c r="B40" s="32"/>
      <c r="C40" s="33"/>
      <c r="D40" s="20"/>
      <c r="E40" s="20"/>
      <c r="F40" s="33"/>
      <c r="G40" s="21"/>
      <c r="H40" s="21"/>
      <c r="I40" s="19"/>
      <c r="J40" s="55"/>
      <c r="K40" s="56"/>
      <c r="L40" s="46"/>
      <c r="M40" s="45"/>
      <c r="N40" s="57"/>
      <c r="O40" s="49">
        <f t="shared" si="0"/>
        <v>0</v>
      </c>
      <c r="P40" s="21"/>
      <c r="Q40" s="21"/>
      <c r="R40" s="21"/>
    </row>
    <row r="41" spans="1:18">
      <c r="A41" s="32"/>
      <c r="B41" s="32"/>
      <c r="C41" s="33"/>
      <c r="D41" s="20"/>
      <c r="E41" s="20"/>
      <c r="F41" s="33"/>
      <c r="G41" s="21"/>
      <c r="H41" s="21"/>
      <c r="I41" s="19"/>
      <c r="J41" s="55"/>
      <c r="K41" s="56"/>
      <c r="L41" s="46"/>
      <c r="M41" s="45"/>
      <c r="N41" s="57"/>
      <c r="O41" s="49">
        <f t="shared" si="0"/>
        <v>0</v>
      </c>
      <c r="P41" s="21"/>
      <c r="Q41" s="21"/>
      <c r="R41" s="21"/>
    </row>
    <row r="42" spans="1:18">
      <c r="A42" s="32"/>
      <c r="B42" s="32"/>
      <c r="C42" s="33"/>
      <c r="D42" s="20"/>
      <c r="E42" s="20"/>
      <c r="F42" s="33"/>
      <c r="G42" s="21"/>
      <c r="H42" s="21"/>
      <c r="I42" s="19"/>
      <c r="J42" s="55"/>
      <c r="K42" s="56"/>
      <c r="L42" s="46"/>
      <c r="M42" s="45"/>
      <c r="N42" s="57"/>
      <c r="O42" s="49">
        <f t="shared" si="0"/>
        <v>0</v>
      </c>
      <c r="P42" s="21"/>
      <c r="Q42" s="21"/>
      <c r="R42" s="21"/>
    </row>
    <row r="43" spans="1:18">
      <c r="A43" s="32"/>
      <c r="B43" s="32"/>
      <c r="C43" s="33"/>
      <c r="D43" s="20"/>
      <c r="E43" s="20"/>
      <c r="F43" s="33"/>
      <c r="G43" s="21"/>
      <c r="H43" s="21"/>
      <c r="I43" s="19"/>
      <c r="J43" s="55"/>
      <c r="K43" s="56"/>
      <c r="L43" s="46"/>
      <c r="M43" s="45"/>
      <c r="N43" s="57"/>
      <c r="O43" s="49">
        <f t="shared" si="0"/>
        <v>0</v>
      </c>
      <c r="P43" s="21"/>
      <c r="Q43" s="21"/>
      <c r="R43" s="21"/>
    </row>
    <row r="44" spans="1:18">
      <c r="A44" s="32"/>
      <c r="B44" s="32"/>
      <c r="C44" s="33"/>
      <c r="D44" s="20"/>
      <c r="E44" s="20"/>
      <c r="F44" s="33"/>
      <c r="G44" s="21"/>
      <c r="H44" s="21"/>
      <c r="I44" s="19"/>
      <c r="J44" s="55"/>
      <c r="K44" s="56"/>
      <c r="L44" s="46"/>
      <c r="M44" s="45"/>
      <c r="N44" s="57"/>
      <c r="O44" s="49">
        <f t="shared" si="0"/>
        <v>0</v>
      </c>
      <c r="P44" s="21"/>
      <c r="Q44" s="21"/>
      <c r="R44" s="21"/>
    </row>
    <row r="45" spans="1:18">
      <c r="A45" s="32"/>
      <c r="B45" s="32"/>
      <c r="C45" s="33"/>
      <c r="D45" s="20"/>
      <c r="E45" s="20"/>
      <c r="F45" s="33"/>
      <c r="G45" s="21"/>
      <c r="H45" s="21"/>
      <c r="I45" s="19"/>
      <c r="J45" s="55"/>
      <c r="K45" s="56"/>
      <c r="L45" s="46"/>
      <c r="M45" s="45"/>
      <c r="N45" s="57"/>
      <c r="O45" s="49">
        <f t="shared" si="0"/>
        <v>0</v>
      </c>
      <c r="P45" s="21"/>
      <c r="Q45" s="21"/>
      <c r="R45" s="21"/>
    </row>
    <row r="46" spans="1:18">
      <c r="A46" s="32"/>
      <c r="B46" s="32"/>
      <c r="C46" s="33"/>
      <c r="D46" s="20"/>
      <c r="E46" s="20"/>
      <c r="F46" s="33"/>
      <c r="G46" s="21"/>
      <c r="H46" s="21"/>
      <c r="I46" s="19"/>
      <c r="J46" s="55"/>
      <c r="K46" s="58"/>
      <c r="L46" s="59"/>
      <c r="M46" s="60"/>
      <c r="N46" s="61"/>
      <c r="O46" s="49">
        <f t="shared" si="0"/>
        <v>0</v>
      </c>
      <c r="P46" s="21"/>
      <c r="Q46" s="21"/>
      <c r="R46" s="21"/>
    </row>
  </sheetData>
  <sheetProtection algorithmName="SHA-512" hashValue="BSfFmPtDaEJanuWxBPoaCybpDXL/Ae5FKC8ahKKHYQciQ7MLwD06W2s7HPO3bw7kRMC/5T7HcnilkrE+905x2w==" saltValue="QzFMCT4T6g9oOXbPFbSbEA==" spinCount="100000" sheet="1" formatCells="0" formatColumns="0" formatRows="0" insertRows="0" deleteRows="0" sort="0" autoFilter="0" pivotTables="0"/>
  <autoFilter ref="A3:R46" xr:uid="{00000000-0009-0000-0000-000008000000}"/>
  <mergeCells count="2">
    <mergeCell ref="A2:N2"/>
    <mergeCell ref="P2:Q2"/>
  </mergeCells>
  <phoneticPr fontId="29" type="noConversion"/>
  <dataValidations count="2">
    <dataValidation type="list" allowBlank="1" showInputMessage="1" showErrorMessage="1" sqref="H4:H20 H21:H46" xr:uid="{00000000-0002-0000-0800-000000000000}">
      <formula1>"购买,租赁"</formula1>
    </dataValidation>
    <dataValidation type="list" allowBlank="1" showInputMessage="1" showErrorMessage="1" sqref="P4:Q23 P24:Q46" xr:uid="{00000000-0002-0000-0800-000001000000}">
      <formula1>"是,否"</formula1>
    </dataValidation>
  </dataValidations>
  <pageMargins left="0.7" right="0.7" top="0.75" bottom="0.75" header="0.3" footer="0.3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6" master=""/>
  <rangeList sheetStid="10" master="">
    <arrUserId title="Range2_2" rangeCreator="" othersAccessPermission="edit"/>
    <arrUserId title="Range1_2" rangeCreator="" othersAccessPermission="edit"/>
  </rangeList>
  <rangeList sheetStid="4" master=""/>
  <rangeList sheetStid="5" master=""/>
  <rangeList sheetStid="18" master=""/>
  <rangeList sheetStid="11" master=""/>
  <rangeList sheetStid="12" master=""/>
  <rangeList sheetStid="13" master=""/>
  <rangeList sheetStid="14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</vt:i4>
      </vt:variant>
    </vt:vector>
  </HeadingPairs>
  <TitlesOfParts>
    <vt:vector size="10" baseType="lpstr">
      <vt:lpstr>报价汇总及使用说明</vt:lpstr>
      <vt:lpstr>策划服务</vt:lpstr>
      <vt:lpstr>场地搭建</vt:lpstr>
      <vt:lpstr>设备租赁</vt:lpstr>
      <vt:lpstr>直播导摄</vt:lpstr>
      <vt:lpstr>设计制作</vt:lpstr>
      <vt:lpstr>第三方人员及服务</vt:lpstr>
      <vt:lpstr>差旅及接待</vt:lpstr>
      <vt:lpstr>场地费用</vt:lpstr>
      <vt:lpstr>报价汇总及使用说明!Print_Area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T194428</cp:lastModifiedBy>
  <cp:lastPrinted>2025-05-23T07:21:05Z</cp:lastPrinted>
  <dcterms:created xsi:type="dcterms:W3CDTF">2006-09-16T00:00:00Z</dcterms:created>
  <dcterms:modified xsi:type="dcterms:W3CDTF">2025-07-23T09:31:56Z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2490044D918546D98A34DF45E38455FF_12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