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/>
  </bookViews>
  <sheets>
    <sheet name="2020报价" sheetId="5" r:id="rId1"/>
  </sheets>
  <calcPr calcId="144525"/>
</workbook>
</file>

<file path=xl/sharedStrings.xml><?xml version="1.0" encoding="utf-8"?>
<sst xmlns="http://schemas.openxmlformats.org/spreadsheetml/2006/main" count="175" uniqueCount="123">
  <si>
    <t>陌陌2021四川公司年会线上活动报价</t>
  </si>
  <si>
    <t>公司</t>
  </si>
  <si>
    <t>北京陌陌信息技术有限公司成都分公司</t>
  </si>
  <si>
    <t>康辉集团北京国际会议展览有限公司</t>
  </si>
  <si>
    <t>地址</t>
  </si>
  <si>
    <t>收件人</t>
  </si>
  <si>
    <t>邓浩</t>
  </si>
  <si>
    <t>发件人</t>
  </si>
  <si>
    <t>岑余</t>
  </si>
  <si>
    <t>您好，感谢您的询价，您的报价如下</t>
  </si>
  <si>
    <t>日期：</t>
  </si>
  <si>
    <t>项目名称：陌陌四川公司2020年会</t>
  </si>
  <si>
    <t>序号</t>
  </si>
  <si>
    <t>名称</t>
  </si>
  <si>
    <t>品牌、规格尺寸</t>
  </si>
  <si>
    <t>单位</t>
  </si>
  <si>
    <t>数量</t>
  </si>
  <si>
    <t>单价</t>
  </si>
  <si>
    <t>总价</t>
  </si>
  <si>
    <t>备注</t>
  </si>
  <si>
    <t>舞台</t>
  </si>
  <si>
    <t>二层舞台</t>
  </si>
  <si>
    <t>主舞台14m*7.32m*0.6m+二层舞台8m*2.24m*0.6m</t>
  </si>
  <si>
    <t>平方米</t>
  </si>
  <si>
    <t>舞台梯步</t>
  </si>
  <si>
    <t>二层木制梯步</t>
  </si>
  <si>
    <t>米</t>
  </si>
  <si>
    <t>LED+逆光网架</t>
  </si>
  <si>
    <t>6m*16m*2m</t>
  </si>
  <si>
    <t>立方米</t>
  </si>
  <si>
    <t>舞台地毯</t>
  </si>
  <si>
    <t>烟灰色拉绒地毯</t>
  </si>
  <si>
    <t>发光字</t>
  </si>
  <si>
    <t>项</t>
  </si>
  <si>
    <t>小计</t>
  </si>
  <si>
    <t>安装</t>
  </si>
  <si>
    <t>搭建人工</t>
  </si>
  <si>
    <t>运输</t>
  </si>
  <si>
    <t>AV部分</t>
  </si>
  <si>
    <t>一</t>
  </si>
  <si>
    <t>Lighting Equipment (灯光设备)</t>
  </si>
  <si>
    <t>GTD-1500 II PROFILE Moving Light Color Spot 电脑灯切割灯</t>
  </si>
  <si>
    <t>pcs</t>
  </si>
  <si>
    <t>JOLLY X-Super BeamPF 16R Beam PF  Moving Light Color 电脑光束灯</t>
  </si>
  <si>
    <t>MONON ETC PAR Light Source Four PAR-750W  ETC灯</t>
  </si>
  <si>
    <t>Led Par-64</t>
  </si>
  <si>
    <t>激光灯</t>
  </si>
  <si>
    <t>全彩激光灯</t>
  </si>
  <si>
    <t>MA-2 Z2 Lighting Mixer  灯控台</t>
  </si>
  <si>
    <t>SPLITTER Signals Amplifier 信号放大器</t>
  </si>
  <si>
    <t>CM Power Manual Windlass 电动葫芦</t>
  </si>
  <si>
    <t>Power and cable signals 电源及讯号线</t>
  </si>
  <si>
    <t>爆闪灯</t>
  </si>
  <si>
    <t>台</t>
  </si>
  <si>
    <t>灯光架 10m*6m龙门面光</t>
  </si>
  <si>
    <t>m</t>
  </si>
  <si>
    <t>烟雾机</t>
  </si>
  <si>
    <t>小计：</t>
  </si>
  <si>
    <t>二</t>
  </si>
  <si>
    <t>Audio Equipment(音频设备)</t>
  </si>
  <si>
    <t>天数</t>
  </si>
  <si>
    <t>Nexo PS15全音域线阵音箱</t>
  </si>
  <si>
    <t>Nexo  低音音箱</t>
  </si>
  <si>
    <t>Nexo  返送音箱</t>
  </si>
  <si>
    <t>POWERSOFT X8 DSP+ ETH   Amplifier Rack 八通道数字功率放大器</t>
  </si>
  <si>
    <t>CAMCO TECTON V6 Amplifier Rack 功率放大器</t>
  </si>
  <si>
    <t>NEXO P15TD Control Module 处理器</t>
  </si>
  <si>
    <t>BEHRINGER X32  Audio Mixer 数字调音台</t>
  </si>
  <si>
    <t>SHURE UR24D Wireless Handheld Mic  无线手持麦</t>
  </si>
  <si>
    <t>Liberty Straight Microphone  Stand 立式话筒支架</t>
  </si>
  <si>
    <t>PSM600SHURE 无线反听耳机</t>
  </si>
  <si>
    <t>SHURE UR 24D+	领夹话筒</t>
  </si>
  <si>
    <t>SHURE UA870/450 Antenna/Power Dist. System天线放大器</t>
  </si>
  <si>
    <t>MacBook Laptop Computer 笔记本电脑 播放器</t>
  </si>
  <si>
    <t>三</t>
  </si>
  <si>
    <t>Video Equipment(视频设备）</t>
  </si>
  <si>
    <t>P3高清晰LED显示屏主屏 8*4</t>
  </si>
  <si>
    <t>平米</t>
  </si>
  <si>
    <t>P3高清晰LED显示屏副屏  4m*0.5m*6条</t>
  </si>
  <si>
    <t>迈普V3视频切换台</t>
  </si>
  <si>
    <t>EXTRON   ISS506  Switcher  特技切换台</t>
  </si>
  <si>
    <t>套</t>
  </si>
  <si>
    <t>WATCHOUT 视频控制器</t>
  </si>
  <si>
    <t>APPLE AIR</t>
  </si>
  <si>
    <t>APPLE  笔记本</t>
  </si>
  <si>
    <t>T3×13联监视系统</t>
  </si>
  <si>
    <t>EXTRON   GLI2000  （5BNC）  信号滤波器</t>
  </si>
  <si>
    <t>EXTRON      DA8VGA  分配器</t>
  </si>
  <si>
    <t>运营费用</t>
  </si>
  <si>
    <t>一、外聘人员费用</t>
  </si>
  <si>
    <t>化妆师/造型师</t>
  </si>
  <si>
    <t>人次</t>
  </si>
  <si>
    <t>主持人</t>
  </si>
  <si>
    <t>企业员工</t>
  </si>
  <si>
    <t>舞蹈演员</t>
  </si>
  <si>
    <t>.</t>
  </si>
  <si>
    <t>二、运营制作物及备品</t>
  </si>
  <si>
    <t>直播工程师</t>
  </si>
  <si>
    <t>直播技术解决+直播及连线+笔记本电脑1台+采集卡1</t>
  </si>
  <si>
    <t>直播平台客户提供 录制+播放</t>
  </si>
  <si>
    <t>直播助理</t>
  </si>
  <si>
    <t>导播服务</t>
  </si>
  <si>
    <t>导播台+录机</t>
  </si>
  <si>
    <t>摄像服务</t>
  </si>
  <si>
    <t>摄像机+专业摄像师 2游机+1定机</t>
  </si>
  <si>
    <t>60寸电视提字器+支架</t>
  </si>
  <si>
    <t>提词器 电视机60寸</t>
  </si>
  <si>
    <t>直播当天采集设备</t>
  </si>
  <si>
    <t>声卡+笔记本电脑+小蜂蜜一套</t>
  </si>
  <si>
    <t>视频制作</t>
  </si>
  <si>
    <t>开场视频30S+5个节目开场特效+主持人角标+LOGO特效</t>
  </si>
  <si>
    <t>彩排费用</t>
  </si>
  <si>
    <t>话筒套</t>
  </si>
  <si>
    <t>三、执行人员费用</t>
  </si>
  <si>
    <t>活动执行</t>
  </si>
  <si>
    <t>人员费用</t>
  </si>
  <si>
    <t>市内交通+餐饮补助，4人2天</t>
  </si>
  <si>
    <t>人天</t>
  </si>
  <si>
    <t>费用合计</t>
  </si>
  <si>
    <t>服务费：</t>
  </si>
  <si>
    <t>总计：</t>
  </si>
  <si>
    <t>含税总价（6%）</t>
  </si>
  <si>
    <t>最终优惠价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</si>
</sst>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;[Red]\¥#,##0.00"/>
    <numFmt numFmtId="177" formatCode="&quot;￥&quot;#,##0.00_);[Red]\(&quot;￥&quot;#,##0.00\)"/>
    <numFmt numFmtId="178" formatCode="\¥#,##0.00_);[Red]\(\¥#,##0.00\)"/>
    <numFmt numFmtId="179" formatCode="_(\¥* #,##0.00_);_(\¥* \(#,##0.00\);_(\¥* &quot;-&quot;??_);_(@_)"/>
    <numFmt numFmtId="180" formatCode="0_);[Red]\(0\)"/>
    <numFmt numFmtId="181" formatCode="_ [$¥-804]* #,##0.00_ ;_ [$¥-804]* \-#,##0.00_ ;_ [$¥-804]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6"/>
    </font>
    <font>
      <sz val="10"/>
      <name val="Arial"/>
      <charset val="134"/>
    </font>
    <font>
      <sz val="11"/>
      <color theme="1"/>
      <name val="等线"/>
      <charset val="134"/>
    </font>
    <font>
      <sz val="10"/>
      <name val="Helv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9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19" borderId="35" applyNumberFormat="0" applyAlignment="0" applyProtection="0">
      <alignment vertical="center"/>
    </xf>
    <xf numFmtId="0" fontId="20" fillId="19" borderId="32" applyNumberFormat="0" applyAlignment="0" applyProtection="0">
      <alignment vertical="center"/>
    </xf>
    <xf numFmtId="0" fontId="11" fillId="5" borderId="3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9" fillId="0" borderId="0"/>
    <xf numFmtId="0" fontId="10" fillId="0" borderId="3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0" borderId="0"/>
    <xf numFmtId="0" fontId="22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0" borderId="0"/>
    <xf numFmtId="0" fontId="13" fillId="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8" fillId="0" borderId="0"/>
    <xf numFmtId="0" fontId="13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2" fillId="0" borderId="0"/>
  </cellStyleXfs>
  <cellXfs count="16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Alignment="1">
      <alignment vertical="center"/>
    </xf>
    <xf numFmtId="0" fontId="1" fillId="0" borderId="0" xfId="0" applyFont="1"/>
    <xf numFmtId="180" fontId="1" fillId="0" borderId="0" xfId="0" applyNumberFormat="1" applyFont="1"/>
    <xf numFmtId="179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180" fontId="3" fillId="2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6" xfId="5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55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79" fontId="1" fillId="0" borderId="1" xfId="55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" fillId="0" borderId="9" xfId="55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180" fontId="4" fillId="0" borderId="10" xfId="0" applyNumberFormat="1" applyFont="1" applyFill="1" applyBorder="1" applyAlignment="1">
      <alignment horizontal="center" vertical="center"/>
    </xf>
    <xf numFmtId="179" fontId="1" fillId="0" borderId="9" xfId="55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8" xfId="55" applyFont="1" applyBorder="1" applyAlignment="1">
      <alignment horizontal="center"/>
    </xf>
    <xf numFmtId="0" fontId="1" fillId="0" borderId="9" xfId="0" applyFont="1" applyBorder="1"/>
    <xf numFmtId="0" fontId="1" fillId="0" borderId="9" xfId="55" applyFont="1" applyBorder="1"/>
    <xf numFmtId="0" fontId="1" fillId="0" borderId="9" xfId="0" applyFont="1" applyBorder="1" applyAlignment="1">
      <alignment horizontal="center" vertical="center"/>
    </xf>
    <xf numFmtId="180" fontId="1" fillId="0" borderId="9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9" xfId="55" applyNumberFormat="1" applyFont="1" applyBorder="1"/>
    <xf numFmtId="0" fontId="1" fillId="0" borderId="12" xfId="55" applyFont="1" applyBorder="1" applyAlignment="1">
      <alignment horizontal="center" vertical="center"/>
    </xf>
    <xf numFmtId="0" fontId="1" fillId="0" borderId="13" xfId="55" applyFont="1" applyBorder="1" applyAlignment="1">
      <alignment horizontal="center"/>
    </xf>
    <xf numFmtId="0" fontId="1" fillId="0" borderId="10" xfId="0" applyFont="1" applyBorder="1"/>
    <xf numFmtId="0" fontId="1" fillId="0" borderId="10" xfId="55" applyFont="1" applyBorder="1"/>
    <xf numFmtId="0" fontId="1" fillId="0" borderId="10" xfId="0" applyFont="1" applyBorder="1" applyAlignment="1">
      <alignment horizontal="center" vertical="center"/>
    </xf>
    <xf numFmtId="180" fontId="1" fillId="0" borderId="10" xfId="0" applyNumberFormat="1" applyFont="1" applyBorder="1" applyAlignment="1">
      <alignment horizontal="center" vertical="center"/>
    </xf>
    <xf numFmtId="179" fontId="1" fillId="0" borderId="1" xfId="55" applyNumberFormat="1" applyFont="1" applyBorder="1"/>
    <xf numFmtId="0" fontId="1" fillId="0" borderId="14" xfId="55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3" fillId="0" borderId="10" xfId="55" applyNumberFormat="1" applyFont="1" applyBorder="1"/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180" fontId="5" fillId="2" borderId="16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76" fontId="5" fillId="2" borderId="18" xfId="0" applyNumberFormat="1" applyFont="1" applyFill="1" applyBorder="1"/>
    <xf numFmtId="176" fontId="5" fillId="2" borderId="7" xfId="0" applyNumberFormat="1" applyFont="1" applyFill="1" applyBorder="1"/>
    <xf numFmtId="180" fontId="5" fillId="2" borderId="7" xfId="0" applyNumberFormat="1" applyFont="1" applyFill="1" applyBorder="1"/>
    <xf numFmtId="179" fontId="5" fillId="2" borderId="7" xfId="0" applyNumberFormat="1" applyFont="1" applyFill="1" applyBorder="1"/>
    <xf numFmtId="179" fontId="5" fillId="2" borderId="7" xfId="0" applyNumberFormat="1" applyFont="1" applyFill="1" applyBorder="1" applyAlignment="1">
      <alignment horizontal="center"/>
    </xf>
    <xf numFmtId="176" fontId="5" fillId="2" borderId="19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80" fontId="4" fillId="3" borderId="1" xfId="0" applyNumberFormat="1" applyFont="1" applyFill="1" applyBorder="1" applyAlignment="1">
      <alignment horizontal="center" vertical="center" wrapText="1" shrinkToFit="1"/>
    </xf>
    <xf numFmtId="179" fontId="1" fillId="3" borderId="1" xfId="55" applyNumberFormat="1" applyFont="1" applyFill="1" applyBorder="1" applyAlignment="1">
      <alignment horizontal="center"/>
    </xf>
    <xf numFmtId="179" fontId="1" fillId="0" borderId="1" xfId="55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180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49" fontId="6" fillId="0" borderId="21" xfId="47" applyNumberFormat="1" applyFont="1" applyBorder="1" applyAlignment="1">
      <alignment horizontal="right" vertical="center" wrapText="1"/>
    </xf>
    <xf numFmtId="49" fontId="6" fillId="0" borderId="7" xfId="47" applyNumberFormat="1" applyFont="1" applyBorder="1" applyAlignment="1">
      <alignment horizontal="right" vertical="center" wrapText="1"/>
    </xf>
    <xf numFmtId="180" fontId="6" fillId="0" borderId="7" xfId="47" applyNumberFormat="1" applyFont="1" applyBorder="1" applyAlignment="1">
      <alignment horizontal="right" vertical="center" wrapText="1"/>
    </xf>
    <xf numFmtId="49" fontId="6" fillId="0" borderId="20" xfId="47" applyNumberFormat="1" applyFont="1" applyBorder="1" applyAlignment="1">
      <alignment horizontal="right" vertical="center" wrapText="1"/>
    </xf>
    <xf numFmtId="179" fontId="5" fillId="0" borderId="1" xfId="55" applyNumberFormat="1" applyFont="1" applyBorder="1" applyAlignment="1">
      <alignment horizontal="center"/>
    </xf>
    <xf numFmtId="0" fontId="5" fillId="0" borderId="22" xfId="55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79" fontId="1" fillId="0" borderId="1" xfId="55" applyNumberFormat="1" applyFont="1" applyFill="1" applyBorder="1"/>
    <xf numFmtId="0" fontId="4" fillId="0" borderId="22" xfId="0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 wrapText="1" shrinkToFit="1"/>
    </xf>
    <xf numFmtId="0" fontId="6" fillId="0" borderId="22" xfId="0" applyFont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180" fontId="5" fillId="2" borderId="7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6" fillId="0" borderId="1" xfId="40" applyFont="1" applyFill="1" applyBorder="1" applyAlignment="1">
      <alignment horizontal="left" vertical="center"/>
    </xf>
    <xf numFmtId="0" fontId="6" fillId="0" borderId="1" xfId="58" applyFont="1" applyFill="1" applyBorder="1" applyAlignment="1">
      <alignment horizontal="left" vertical="center"/>
    </xf>
    <xf numFmtId="0" fontId="6" fillId="0" borderId="1" xfId="58" applyFont="1" applyFill="1" applyBorder="1" applyAlignment="1">
      <alignment horizontal="center" vertical="center" wrapText="1"/>
    </xf>
    <xf numFmtId="180" fontId="6" fillId="0" borderId="1" xfId="58" applyNumberFormat="1" applyFont="1" applyFill="1" applyBorder="1" applyAlignment="1">
      <alignment horizontal="center" vertical="center" wrapText="1"/>
    </xf>
    <xf numFmtId="0" fontId="6" fillId="0" borderId="2" xfId="58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80" fontId="4" fillId="0" borderId="1" xfId="0" applyNumberFormat="1" applyFont="1" applyBorder="1" applyAlignment="1">
      <alignment horizontal="right"/>
    </xf>
    <xf numFmtId="179" fontId="5" fillId="0" borderId="1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6" fillId="0" borderId="1" xfId="4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79" fontId="1" fillId="0" borderId="1" xfId="55" applyNumberFormat="1" applyFont="1" applyBorder="1" applyAlignment="1">
      <alignment vertical="center"/>
    </xf>
    <xf numFmtId="181" fontId="6" fillId="0" borderId="1" xfId="0" applyNumberFormat="1" applyFont="1" applyBorder="1" applyAlignment="1">
      <alignment horizontal="center" vertical="center"/>
    </xf>
    <xf numFmtId="178" fontId="6" fillId="3" borderId="22" xfId="0" applyNumberFormat="1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justify" vertical="center"/>
    </xf>
    <xf numFmtId="0" fontId="6" fillId="4" borderId="1" xfId="0" applyFont="1" applyFill="1" applyBorder="1" applyAlignment="1">
      <alignment horizontal="center" vertical="center"/>
    </xf>
    <xf numFmtId="178" fontId="7" fillId="3" borderId="22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9" fontId="1" fillId="0" borderId="1" xfId="55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horizontal="left" vertical="center" wrapText="1"/>
    </xf>
    <xf numFmtId="0" fontId="6" fillId="0" borderId="1" xfId="58" applyFont="1" applyFill="1" applyBorder="1"/>
    <xf numFmtId="0" fontId="8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8" fontId="6" fillId="0" borderId="22" xfId="0" applyNumberFormat="1" applyFont="1" applyBorder="1" applyAlignment="1">
      <alignment horizontal="left" vertical="center" wrapText="1"/>
    </xf>
    <xf numFmtId="0" fontId="6" fillId="0" borderId="2" xfId="40" applyFont="1" applyBorder="1" applyAlignment="1">
      <alignment horizontal="left" vertical="center"/>
    </xf>
    <xf numFmtId="0" fontId="4" fillId="0" borderId="1" xfId="0" applyFont="1" applyBorder="1"/>
    <xf numFmtId="0" fontId="6" fillId="0" borderId="1" xfId="58" applyFont="1" applyBorder="1" applyAlignment="1">
      <alignment horizontal="center" vertical="center" wrapText="1"/>
    </xf>
    <xf numFmtId="180" fontId="6" fillId="0" borderId="1" xfId="58" applyNumberFormat="1" applyFont="1" applyBorder="1" applyAlignment="1">
      <alignment horizontal="center" vertical="center" wrapText="1"/>
    </xf>
    <xf numFmtId="0" fontId="6" fillId="0" borderId="9" xfId="40" applyFont="1" applyBorder="1" applyAlignment="1">
      <alignment horizontal="left" vertical="center"/>
    </xf>
    <xf numFmtId="0" fontId="4" fillId="0" borderId="23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180" fontId="4" fillId="0" borderId="2" xfId="0" applyNumberFormat="1" applyFont="1" applyBorder="1" applyAlignment="1">
      <alignment horizontal="right"/>
    </xf>
    <xf numFmtId="179" fontId="5" fillId="0" borderId="2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79" fontId="5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79" fontId="5" fillId="0" borderId="22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8" xfId="0" applyFont="1" applyBorder="1"/>
    <xf numFmtId="179" fontId="5" fillId="0" borderId="28" xfId="0" applyNumberFormat="1" applyFont="1" applyBorder="1" applyAlignment="1">
      <alignment horizontal="center"/>
    </xf>
    <xf numFmtId="179" fontId="5" fillId="0" borderId="29" xfId="0" applyNumberFormat="1" applyFont="1" applyBorder="1" applyAlignment="1">
      <alignment horizont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一般 2" xfId="30"/>
    <cellStyle name="汇总" xfId="31" builtinId="25"/>
    <cellStyle name="好" xfId="32" builtinId="26"/>
    <cellStyle name="一般_Sheet1 2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7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千位分隔 2" xfId="56"/>
    <cellStyle name="常规 4" xfId="57"/>
    <cellStyle name="常规_宁波车展结算0428" xfId="58"/>
    <cellStyle name="样式 1" xfId="5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zoomScale="118" zoomScaleNormal="118" topLeftCell="A31" workbookViewId="0">
      <selection activeCell="B35" sqref="B35:C47"/>
    </sheetView>
  </sheetViews>
  <sheetFormatPr defaultColWidth="10.8333333333333" defaultRowHeight="15.6" outlineLevelCol="7"/>
  <cols>
    <col min="1" max="1" width="9.33333333333333" style="4" customWidth="1"/>
    <col min="2" max="2" width="30.6666666666667" style="4" customWidth="1"/>
    <col min="3" max="3" width="49.1666666666667" style="4" customWidth="1"/>
    <col min="4" max="4" width="12.1666666666667" style="4" customWidth="1"/>
    <col min="5" max="5" width="9.33333333333333" style="5" customWidth="1"/>
    <col min="6" max="6" width="16.5" style="6" customWidth="1"/>
    <col min="7" max="7" width="19.1666666666667" style="6" customWidth="1"/>
    <col min="8" max="8" width="23.5092592592593" style="4" customWidth="1"/>
    <col min="9" max="16384" width="10.8333333333333" style="4"/>
  </cols>
  <sheetData>
    <row r="1" ht="25.8" spans="1:8">
      <c r="A1" s="7" t="s">
        <v>0</v>
      </c>
      <c r="B1" s="7"/>
      <c r="C1" s="7"/>
      <c r="D1" s="7"/>
      <c r="E1" s="8"/>
      <c r="F1" s="9"/>
      <c r="G1" s="9"/>
      <c r="H1" s="7"/>
    </row>
    <row r="2" spans="1:8">
      <c r="A2" s="10" t="s">
        <v>1</v>
      </c>
      <c r="B2" s="11" t="s">
        <v>2</v>
      </c>
      <c r="C2" s="11"/>
      <c r="D2" s="12" t="s">
        <v>1</v>
      </c>
      <c r="E2" s="13" t="s">
        <v>3</v>
      </c>
      <c r="F2" s="14"/>
      <c r="G2" s="15"/>
      <c r="H2" s="11"/>
    </row>
    <row r="3" spans="1:8">
      <c r="A3" s="10" t="s">
        <v>4</v>
      </c>
      <c r="B3" s="11"/>
      <c r="C3" s="11"/>
      <c r="D3" s="12" t="s">
        <v>4</v>
      </c>
      <c r="E3" s="13"/>
      <c r="F3" s="14"/>
      <c r="G3" s="15"/>
      <c r="H3" s="11"/>
    </row>
    <row r="4" spans="1:8">
      <c r="A4" s="10" t="s">
        <v>5</v>
      </c>
      <c r="B4" s="11" t="s">
        <v>6</v>
      </c>
      <c r="C4" s="11"/>
      <c r="D4" s="12" t="s">
        <v>7</v>
      </c>
      <c r="E4" s="13" t="s">
        <v>8</v>
      </c>
      <c r="F4" s="14"/>
      <c r="G4" s="15"/>
      <c r="H4" s="11"/>
    </row>
    <row r="5" spans="1:8">
      <c r="A5" s="10" t="s">
        <v>9</v>
      </c>
      <c r="B5" s="10"/>
      <c r="C5" s="10"/>
      <c r="D5" s="12" t="s">
        <v>10</v>
      </c>
      <c r="E5" s="13">
        <v>44210</v>
      </c>
      <c r="F5" s="14"/>
      <c r="G5" s="15"/>
      <c r="H5" s="11"/>
    </row>
    <row r="6" ht="16.2" spans="1:8">
      <c r="A6" s="16" t="s">
        <v>11</v>
      </c>
      <c r="B6" s="16"/>
      <c r="C6" s="16"/>
      <c r="D6" s="17"/>
      <c r="E6" s="18"/>
      <c r="F6" s="19"/>
      <c r="G6" s="20"/>
      <c r="H6" s="16"/>
    </row>
    <row r="7" ht="16.35" spans="1:8">
      <c r="A7" s="21" t="s">
        <v>12</v>
      </c>
      <c r="B7" s="21" t="s">
        <v>13</v>
      </c>
      <c r="C7" s="21" t="s">
        <v>14</v>
      </c>
      <c r="D7" s="22" t="s">
        <v>15</v>
      </c>
      <c r="E7" s="23" t="s">
        <v>16</v>
      </c>
      <c r="F7" s="24" t="s">
        <v>17</v>
      </c>
      <c r="G7" s="25" t="s">
        <v>18</v>
      </c>
      <c r="H7" s="22" t="s">
        <v>19</v>
      </c>
    </row>
    <row r="8" ht="16.2" spans="1:8">
      <c r="A8" s="26" t="s">
        <v>20</v>
      </c>
      <c r="B8" s="27"/>
      <c r="C8" s="27"/>
      <c r="D8" s="28"/>
      <c r="E8" s="29"/>
      <c r="F8" s="30"/>
      <c r="G8" s="31"/>
      <c r="H8" s="32"/>
    </row>
    <row r="9" s="1" customFormat="1" spans="1:8">
      <c r="A9" s="33">
        <v>1</v>
      </c>
      <c r="B9" s="34" t="s">
        <v>21</v>
      </c>
      <c r="C9" s="35" t="s">
        <v>22</v>
      </c>
      <c r="D9" s="36" t="s">
        <v>23</v>
      </c>
      <c r="E9" s="37">
        <v>103</v>
      </c>
      <c r="F9" s="38">
        <v>60</v>
      </c>
      <c r="G9" s="38">
        <f t="shared" ref="G9:G13" si="0">F9*E9</f>
        <v>6180</v>
      </c>
      <c r="H9" s="39"/>
    </row>
    <row r="10" s="1" customFormat="1" spans="1:8">
      <c r="A10" s="33">
        <v>2</v>
      </c>
      <c r="B10" s="34" t="s">
        <v>24</v>
      </c>
      <c r="C10" s="35" t="s">
        <v>25</v>
      </c>
      <c r="D10" s="36" t="s">
        <v>26</v>
      </c>
      <c r="E10" s="37">
        <v>16</v>
      </c>
      <c r="F10" s="38">
        <v>160</v>
      </c>
      <c r="G10" s="38">
        <f t="shared" si="0"/>
        <v>2560</v>
      </c>
      <c r="H10" s="39"/>
    </row>
    <row r="11" s="1" customFormat="1" spans="1:8">
      <c r="A11" s="40">
        <v>3</v>
      </c>
      <c r="B11" s="34" t="s">
        <v>27</v>
      </c>
      <c r="C11" s="41" t="s">
        <v>28</v>
      </c>
      <c r="D11" s="42" t="s">
        <v>29</v>
      </c>
      <c r="E11" s="43">
        <v>192</v>
      </c>
      <c r="F11" s="38">
        <v>35</v>
      </c>
      <c r="G11" s="38">
        <f t="shared" si="0"/>
        <v>6720</v>
      </c>
      <c r="H11" s="42"/>
    </row>
    <row r="12" s="1" customFormat="1" spans="1:8">
      <c r="A12" s="40">
        <v>4</v>
      </c>
      <c r="B12" s="34" t="s">
        <v>30</v>
      </c>
      <c r="C12" s="35" t="s">
        <v>31</v>
      </c>
      <c r="D12" s="44" t="s">
        <v>23</v>
      </c>
      <c r="E12" s="45">
        <v>136</v>
      </c>
      <c r="F12" s="38">
        <v>25</v>
      </c>
      <c r="G12" s="38">
        <f t="shared" si="0"/>
        <v>3400</v>
      </c>
      <c r="H12" s="42"/>
    </row>
    <row r="13" s="1" customFormat="1" spans="1:8">
      <c r="A13" s="46">
        <v>5</v>
      </c>
      <c r="B13" s="34" t="s">
        <v>32</v>
      </c>
      <c r="C13" s="47"/>
      <c r="D13" s="48" t="s">
        <v>33</v>
      </c>
      <c r="E13" s="49">
        <v>1</v>
      </c>
      <c r="F13" s="50">
        <v>3000</v>
      </c>
      <c r="G13" s="38">
        <f t="shared" si="0"/>
        <v>3000</v>
      </c>
      <c r="H13" s="51"/>
    </row>
    <row r="14" ht="16.95" spans="1:8">
      <c r="A14" s="52"/>
      <c r="B14" s="53"/>
      <c r="C14" s="54"/>
      <c r="D14" s="55"/>
      <c r="E14" s="56"/>
      <c r="F14" s="57" t="s">
        <v>34</v>
      </c>
      <c r="G14" s="58">
        <f>SUM(G9:G13)</f>
        <v>21860</v>
      </c>
      <c r="H14" s="59"/>
    </row>
    <row r="15" ht="16.2" spans="1:8">
      <c r="A15" s="26" t="s">
        <v>35</v>
      </c>
      <c r="B15" s="27"/>
      <c r="C15" s="27"/>
      <c r="D15" s="28"/>
      <c r="E15" s="29"/>
      <c r="F15" s="30"/>
      <c r="G15" s="31"/>
      <c r="H15" s="32"/>
    </row>
    <row r="16" spans="1:8">
      <c r="A16" s="60">
        <v>1</v>
      </c>
      <c r="B16" s="61" t="s">
        <v>36</v>
      </c>
      <c r="C16" s="62"/>
      <c r="D16" s="63"/>
      <c r="E16" s="64">
        <v>20</v>
      </c>
      <c r="F16" s="65">
        <v>280</v>
      </c>
      <c r="G16" s="65">
        <f>E16*F16</f>
        <v>5600</v>
      </c>
      <c r="H16" s="66"/>
    </row>
    <row r="17" spans="1:8">
      <c r="A17" s="60">
        <v>2</v>
      </c>
      <c r="B17" s="61" t="s">
        <v>37</v>
      </c>
      <c r="C17" s="62"/>
      <c r="D17" s="63"/>
      <c r="E17" s="64">
        <v>4</v>
      </c>
      <c r="F17" s="65">
        <v>1000</v>
      </c>
      <c r="G17" s="65">
        <f>E17*F17</f>
        <v>4000</v>
      </c>
      <c r="H17" s="66"/>
    </row>
    <row r="18" ht="16.95" spans="1:8">
      <c r="A18" s="60"/>
      <c r="B18" s="61"/>
      <c r="C18" s="62"/>
      <c r="D18" s="63"/>
      <c r="E18" s="64"/>
      <c r="F18" s="67" t="s">
        <v>34</v>
      </c>
      <c r="G18" s="68">
        <f>SUM(G16:G17)</f>
        <v>9600</v>
      </c>
      <c r="H18" s="66"/>
    </row>
    <row r="19" spans="1:8">
      <c r="A19" s="69" t="s">
        <v>38</v>
      </c>
      <c r="B19" s="70"/>
      <c r="C19" s="70"/>
      <c r="D19" s="70"/>
      <c r="E19" s="71"/>
      <c r="F19" s="70"/>
      <c r="G19" s="70"/>
      <c r="H19" s="72"/>
    </row>
    <row r="20" spans="1:8">
      <c r="A20" s="73" t="s">
        <v>39</v>
      </c>
      <c r="B20" s="74" t="s">
        <v>40</v>
      </c>
      <c r="C20" s="75"/>
      <c r="D20" s="75"/>
      <c r="E20" s="76"/>
      <c r="F20" s="77"/>
      <c r="G20" s="78"/>
      <c r="H20" s="79"/>
    </row>
    <row r="21" s="2" customFormat="1" ht="16" customHeight="1" spans="1:8">
      <c r="A21" s="80">
        <v>1</v>
      </c>
      <c r="B21" s="41" t="s">
        <v>41</v>
      </c>
      <c r="C21" s="41"/>
      <c r="D21" s="42" t="s">
        <v>42</v>
      </c>
      <c r="E21" s="81">
        <v>4</v>
      </c>
      <c r="F21" s="82">
        <v>650</v>
      </c>
      <c r="G21" s="83">
        <f>E21*F21</f>
        <v>2600</v>
      </c>
      <c r="H21" s="42"/>
    </row>
    <row r="22" s="2" customFormat="1" ht="16" customHeight="1" spans="1:8">
      <c r="A22" s="80">
        <v>2</v>
      </c>
      <c r="B22" s="84" t="s">
        <v>43</v>
      </c>
      <c r="C22" s="84"/>
      <c r="D22" s="42" t="s">
        <v>42</v>
      </c>
      <c r="E22" s="85">
        <v>48</v>
      </c>
      <c r="F22" s="83">
        <v>400</v>
      </c>
      <c r="G22" s="83">
        <f>E22*F22</f>
        <v>19200</v>
      </c>
      <c r="H22" s="42"/>
    </row>
    <row r="23" s="2" customFormat="1" ht="16" customHeight="1" spans="1:8">
      <c r="A23" s="80">
        <v>3</v>
      </c>
      <c r="B23" s="84" t="s">
        <v>44</v>
      </c>
      <c r="C23" s="84"/>
      <c r="D23" s="42" t="s">
        <v>42</v>
      </c>
      <c r="E23" s="85">
        <v>6</v>
      </c>
      <c r="F23" s="83">
        <v>170</v>
      </c>
      <c r="G23" s="83">
        <f>E23*F23</f>
        <v>1020</v>
      </c>
      <c r="H23" s="42"/>
    </row>
    <row r="24" s="2" customFormat="1" ht="16" customHeight="1" spans="1:8">
      <c r="A24" s="80">
        <v>4</v>
      </c>
      <c r="B24" s="84" t="s">
        <v>45</v>
      </c>
      <c r="C24" s="84"/>
      <c r="D24" s="42" t="s">
        <v>42</v>
      </c>
      <c r="E24" s="85">
        <v>38</v>
      </c>
      <c r="F24" s="83">
        <v>40</v>
      </c>
      <c r="G24" s="83">
        <f>E24*F24</f>
        <v>1520</v>
      </c>
      <c r="H24" s="42"/>
    </row>
    <row r="25" s="2" customFormat="1" ht="16" customHeight="1" spans="1:8">
      <c r="A25" s="80">
        <v>5</v>
      </c>
      <c r="B25" s="84" t="s">
        <v>46</v>
      </c>
      <c r="C25" s="84"/>
      <c r="D25" s="42" t="s">
        <v>42</v>
      </c>
      <c r="E25" s="85">
        <v>2</v>
      </c>
      <c r="F25" s="83">
        <v>4000</v>
      </c>
      <c r="G25" s="83">
        <f t="shared" ref="G25:G32" si="1">E25*F25</f>
        <v>8000</v>
      </c>
      <c r="H25" s="42" t="s">
        <v>47</v>
      </c>
    </row>
    <row r="26" s="2" customFormat="1" ht="16" customHeight="1" spans="1:8">
      <c r="A26" s="80">
        <v>6</v>
      </c>
      <c r="B26" s="84" t="s">
        <v>48</v>
      </c>
      <c r="C26" s="84"/>
      <c r="D26" s="42" t="s">
        <v>42</v>
      </c>
      <c r="E26" s="85">
        <v>1</v>
      </c>
      <c r="F26" s="83">
        <v>1000</v>
      </c>
      <c r="G26" s="83">
        <f t="shared" si="1"/>
        <v>1000</v>
      </c>
      <c r="H26" s="42"/>
    </row>
    <row r="27" s="2" customFormat="1" ht="16" customHeight="1" spans="1:8">
      <c r="A27" s="80">
        <v>7</v>
      </c>
      <c r="B27" s="84" t="s">
        <v>49</v>
      </c>
      <c r="C27" s="84"/>
      <c r="D27" s="42" t="s">
        <v>42</v>
      </c>
      <c r="E27" s="85">
        <v>4</v>
      </c>
      <c r="F27" s="83">
        <v>100</v>
      </c>
      <c r="G27" s="83">
        <f t="shared" si="1"/>
        <v>400</v>
      </c>
      <c r="H27" s="42"/>
    </row>
    <row r="28" s="2" customFormat="1" ht="16" customHeight="1" spans="1:8">
      <c r="A28" s="80">
        <v>8</v>
      </c>
      <c r="B28" s="84" t="s">
        <v>50</v>
      </c>
      <c r="C28" s="84"/>
      <c r="D28" s="42" t="s">
        <v>42</v>
      </c>
      <c r="E28" s="85">
        <v>2</v>
      </c>
      <c r="F28" s="83">
        <v>200</v>
      </c>
      <c r="G28" s="83">
        <f t="shared" si="1"/>
        <v>400</v>
      </c>
      <c r="H28" s="42"/>
    </row>
    <row r="29" s="2" customFormat="1" ht="16" customHeight="1" spans="1:8">
      <c r="A29" s="80">
        <v>9</v>
      </c>
      <c r="B29" s="84" t="s">
        <v>51</v>
      </c>
      <c r="C29" s="84"/>
      <c r="D29" s="42" t="s">
        <v>42</v>
      </c>
      <c r="E29" s="85">
        <v>1</v>
      </c>
      <c r="F29" s="83">
        <v>0</v>
      </c>
      <c r="G29" s="83">
        <f t="shared" si="1"/>
        <v>0</v>
      </c>
      <c r="H29" s="42"/>
    </row>
    <row r="30" s="2" customFormat="1" ht="16" customHeight="1" spans="1:8">
      <c r="A30" s="80">
        <v>10</v>
      </c>
      <c r="B30" s="86" t="s">
        <v>52</v>
      </c>
      <c r="C30" s="87"/>
      <c r="D30" s="42" t="s">
        <v>53</v>
      </c>
      <c r="E30" s="85">
        <v>6</v>
      </c>
      <c r="F30" s="83">
        <v>500</v>
      </c>
      <c r="G30" s="83">
        <f t="shared" si="1"/>
        <v>3000</v>
      </c>
      <c r="H30" s="42"/>
    </row>
    <row r="31" s="2" customFormat="1" ht="16" customHeight="1" spans="1:8">
      <c r="A31" s="80">
        <v>11</v>
      </c>
      <c r="B31" s="84" t="s">
        <v>54</v>
      </c>
      <c r="C31" s="84"/>
      <c r="D31" s="42" t="s">
        <v>55</v>
      </c>
      <c r="E31" s="85">
        <v>22</v>
      </c>
      <c r="F31" s="83">
        <v>60</v>
      </c>
      <c r="G31" s="83">
        <f t="shared" si="1"/>
        <v>1320</v>
      </c>
      <c r="H31" s="42"/>
    </row>
    <row r="32" s="2" customFormat="1" ht="16" customHeight="1" spans="1:8">
      <c r="A32" s="80">
        <v>12</v>
      </c>
      <c r="B32" s="86" t="s">
        <v>56</v>
      </c>
      <c r="C32" s="87"/>
      <c r="D32" s="42" t="s">
        <v>53</v>
      </c>
      <c r="E32" s="85">
        <v>2</v>
      </c>
      <c r="F32" s="83">
        <v>500</v>
      </c>
      <c r="G32" s="83">
        <f t="shared" si="1"/>
        <v>1000</v>
      </c>
      <c r="H32" s="42"/>
    </row>
    <row r="33" spans="1:8">
      <c r="A33" s="88" t="s">
        <v>57</v>
      </c>
      <c r="B33" s="89"/>
      <c r="C33" s="89"/>
      <c r="D33" s="89"/>
      <c r="E33" s="90"/>
      <c r="F33" s="91"/>
      <c r="G33" s="92">
        <f>SUM(G21:G32)</f>
        <v>39460</v>
      </c>
      <c r="H33" s="93"/>
    </row>
    <row r="34" spans="1:8">
      <c r="A34" s="73" t="s">
        <v>58</v>
      </c>
      <c r="B34" s="74" t="s">
        <v>59</v>
      </c>
      <c r="C34" s="75"/>
      <c r="D34" s="75"/>
      <c r="E34" s="76"/>
      <c r="F34" s="77"/>
      <c r="G34" s="78"/>
      <c r="H34" s="79" t="s">
        <v>60</v>
      </c>
    </row>
    <row r="35" spans="1:8">
      <c r="A35" s="94">
        <v>1</v>
      </c>
      <c r="B35" s="95" t="s">
        <v>61</v>
      </c>
      <c r="C35" s="96"/>
      <c r="D35" s="97" t="s">
        <v>42</v>
      </c>
      <c r="E35" s="81">
        <v>4</v>
      </c>
      <c r="F35" s="65">
        <v>450</v>
      </c>
      <c r="G35" s="98">
        <f>H35*E35*F35</f>
        <v>1800</v>
      </c>
      <c r="H35" s="99">
        <v>1</v>
      </c>
    </row>
    <row r="36" spans="1:8">
      <c r="A36" s="94">
        <v>2</v>
      </c>
      <c r="B36" s="95" t="s">
        <v>62</v>
      </c>
      <c r="C36" s="96"/>
      <c r="D36" s="97" t="s">
        <v>42</v>
      </c>
      <c r="E36" s="81">
        <v>2</v>
      </c>
      <c r="F36" s="65">
        <v>450</v>
      </c>
      <c r="G36" s="98">
        <f t="shared" ref="G36:G47" si="2">H36*E36*F36</f>
        <v>900</v>
      </c>
      <c r="H36" s="99">
        <v>1</v>
      </c>
    </row>
    <row r="37" spans="1:8">
      <c r="A37" s="94">
        <v>3</v>
      </c>
      <c r="B37" s="95" t="s">
        <v>63</v>
      </c>
      <c r="C37" s="96"/>
      <c r="D37" s="97" t="s">
        <v>42</v>
      </c>
      <c r="E37" s="81">
        <v>4</v>
      </c>
      <c r="F37" s="65">
        <v>400</v>
      </c>
      <c r="G37" s="98">
        <f t="shared" si="2"/>
        <v>1600</v>
      </c>
      <c r="H37" s="99">
        <v>1</v>
      </c>
    </row>
    <row r="38" spans="1:8">
      <c r="A38" s="94">
        <v>4</v>
      </c>
      <c r="B38" s="95" t="s">
        <v>64</v>
      </c>
      <c r="C38" s="96"/>
      <c r="D38" s="97" t="s">
        <v>42</v>
      </c>
      <c r="E38" s="81">
        <v>1</v>
      </c>
      <c r="F38" s="65">
        <v>100</v>
      </c>
      <c r="G38" s="98">
        <f t="shared" si="2"/>
        <v>100</v>
      </c>
      <c r="H38" s="99">
        <v>1</v>
      </c>
    </row>
    <row r="39" spans="1:8">
      <c r="A39" s="94">
        <v>5</v>
      </c>
      <c r="B39" s="95" t="s">
        <v>65</v>
      </c>
      <c r="C39" s="96"/>
      <c r="D39" s="97" t="s">
        <v>42</v>
      </c>
      <c r="E39" s="81">
        <v>1</v>
      </c>
      <c r="F39" s="65">
        <v>100</v>
      </c>
      <c r="G39" s="98">
        <f t="shared" si="2"/>
        <v>100</v>
      </c>
      <c r="H39" s="99">
        <v>1</v>
      </c>
    </row>
    <row r="40" spans="1:8">
      <c r="A40" s="94">
        <v>6</v>
      </c>
      <c r="B40" s="95" t="s">
        <v>66</v>
      </c>
      <c r="C40" s="96"/>
      <c r="D40" s="97" t="s">
        <v>42</v>
      </c>
      <c r="E40" s="81">
        <v>1</v>
      </c>
      <c r="F40" s="65">
        <v>200</v>
      </c>
      <c r="G40" s="98">
        <f t="shared" si="2"/>
        <v>200</v>
      </c>
      <c r="H40" s="99">
        <v>1</v>
      </c>
    </row>
    <row r="41" spans="1:8">
      <c r="A41" s="94">
        <v>7</v>
      </c>
      <c r="B41" s="95" t="s">
        <v>67</v>
      </c>
      <c r="C41" s="96"/>
      <c r="D41" s="97" t="s">
        <v>42</v>
      </c>
      <c r="E41" s="81">
        <v>1</v>
      </c>
      <c r="F41" s="65">
        <v>1200</v>
      </c>
      <c r="G41" s="98">
        <f t="shared" si="2"/>
        <v>1200</v>
      </c>
      <c r="H41" s="99">
        <v>1</v>
      </c>
    </row>
    <row r="42" spans="1:8">
      <c r="A42" s="94">
        <v>8</v>
      </c>
      <c r="B42" s="95" t="s">
        <v>68</v>
      </c>
      <c r="C42" s="96"/>
      <c r="D42" s="97" t="s">
        <v>42</v>
      </c>
      <c r="E42" s="100">
        <v>6</v>
      </c>
      <c r="F42" s="65">
        <v>200</v>
      </c>
      <c r="G42" s="98">
        <f t="shared" si="2"/>
        <v>1200</v>
      </c>
      <c r="H42" s="101">
        <v>1</v>
      </c>
    </row>
    <row r="43" spans="1:8">
      <c r="A43" s="94">
        <v>9</v>
      </c>
      <c r="B43" s="95" t="s">
        <v>69</v>
      </c>
      <c r="C43" s="96"/>
      <c r="D43" s="97" t="s">
        <v>42</v>
      </c>
      <c r="E43" s="100">
        <v>6</v>
      </c>
      <c r="F43" s="65">
        <v>100</v>
      </c>
      <c r="G43" s="98">
        <f t="shared" si="2"/>
        <v>600</v>
      </c>
      <c r="H43" s="101">
        <v>1</v>
      </c>
    </row>
    <row r="44" spans="1:8">
      <c r="A44" s="94">
        <v>10</v>
      </c>
      <c r="B44" s="95" t="s">
        <v>70</v>
      </c>
      <c r="C44" s="96"/>
      <c r="D44" s="97" t="s">
        <v>42</v>
      </c>
      <c r="E44" s="100">
        <v>10</v>
      </c>
      <c r="F44" s="65">
        <v>200</v>
      </c>
      <c r="G44" s="98">
        <f t="shared" ref="G44:G45" si="3">H44*E44*F44</f>
        <v>2000</v>
      </c>
      <c r="H44" s="99">
        <v>1</v>
      </c>
    </row>
    <row r="45" spans="1:8">
      <c r="A45" s="94">
        <v>11</v>
      </c>
      <c r="B45" s="95" t="s">
        <v>71</v>
      </c>
      <c r="C45" s="96"/>
      <c r="D45" s="97" t="s">
        <v>42</v>
      </c>
      <c r="E45" s="100">
        <v>10</v>
      </c>
      <c r="F45" s="65">
        <v>300</v>
      </c>
      <c r="G45" s="98">
        <f t="shared" si="3"/>
        <v>3000</v>
      </c>
      <c r="H45" s="101">
        <v>1</v>
      </c>
    </row>
    <row r="46" spans="1:8">
      <c r="A46" s="94">
        <v>12</v>
      </c>
      <c r="B46" s="95" t="s">
        <v>72</v>
      </c>
      <c r="C46" s="96"/>
      <c r="D46" s="97" t="s">
        <v>42</v>
      </c>
      <c r="E46" s="81">
        <v>1</v>
      </c>
      <c r="F46" s="65">
        <v>100</v>
      </c>
      <c r="G46" s="98">
        <f t="shared" si="2"/>
        <v>100</v>
      </c>
      <c r="H46" s="99">
        <v>1</v>
      </c>
    </row>
    <row r="47" spans="1:8">
      <c r="A47" s="94">
        <v>13</v>
      </c>
      <c r="B47" s="95" t="s">
        <v>73</v>
      </c>
      <c r="C47" s="96"/>
      <c r="D47" s="97" t="s">
        <v>42</v>
      </c>
      <c r="E47" s="81">
        <v>2</v>
      </c>
      <c r="F47" s="65">
        <v>0</v>
      </c>
      <c r="G47" s="98">
        <f t="shared" si="2"/>
        <v>0</v>
      </c>
      <c r="H47" s="99">
        <v>1</v>
      </c>
    </row>
    <row r="48" spans="1:8">
      <c r="A48" s="88" t="s">
        <v>57</v>
      </c>
      <c r="B48" s="89"/>
      <c r="C48" s="89"/>
      <c r="D48" s="89"/>
      <c r="E48" s="90"/>
      <c r="F48" s="91"/>
      <c r="G48" s="92">
        <f>SUM(G35:G47)</f>
        <v>12800</v>
      </c>
      <c r="H48" s="93"/>
    </row>
    <row r="49" spans="1:8">
      <c r="A49" s="73" t="s">
        <v>74</v>
      </c>
      <c r="B49" s="74" t="s">
        <v>75</v>
      </c>
      <c r="C49" s="75"/>
      <c r="D49" s="75"/>
      <c r="E49" s="76"/>
      <c r="F49" s="77"/>
      <c r="G49" s="78"/>
      <c r="H49" s="79" t="s">
        <v>60</v>
      </c>
    </row>
    <row r="50" s="2" customFormat="1" ht="16" customHeight="1" spans="1:8">
      <c r="A50" s="42">
        <v>1</v>
      </c>
      <c r="B50" s="41" t="s">
        <v>76</v>
      </c>
      <c r="C50" s="41"/>
      <c r="D50" s="42" t="s">
        <v>77</v>
      </c>
      <c r="E50" s="43">
        <v>32</v>
      </c>
      <c r="F50" s="83">
        <v>250</v>
      </c>
      <c r="G50" s="83">
        <f>E50*F50</f>
        <v>8000</v>
      </c>
      <c r="H50" s="42"/>
    </row>
    <row r="51" s="2" customFormat="1" ht="16" customHeight="1" spans="1:8">
      <c r="A51" s="42">
        <v>2</v>
      </c>
      <c r="B51" s="41" t="s">
        <v>78</v>
      </c>
      <c r="C51" s="41"/>
      <c r="D51" s="42" t="s">
        <v>77</v>
      </c>
      <c r="E51" s="43">
        <v>12</v>
      </c>
      <c r="F51" s="83">
        <v>250</v>
      </c>
      <c r="G51" s="83">
        <f>E51*F51</f>
        <v>3000</v>
      </c>
      <c r="H51" s="42"/>
    </row>
    <row r="52" spans="1:8">
      <c r="A52" s="94">
        <v>4</v>
      </c>
      <c r="B52" s="95" t="s">
        <v>79</v>
      </c>
      <c r="C52" s="96"/>
      <c r="D52" s="97" t="s">
        <v>53</v>
      </c>
      <c r="E52" s="102">
        <v>1</v>
      </c>
      <c r="F52" s="65">
        <v>2500</v>
      </c>
      <c r="G52" s="98">
        <f t="shared" ref="G52:G59" si="4">H52*E52*F52</f>
        <v>2500</v>
      </c>
      <c r="H52" s="99">
        <v>1</v>
      </c>
    </row>
    <row r="53" spans="1:8">
      <c r="A53" s="94">
        <v>5</v>
      </c>
      <c r="B53" s="95" t="s">
        <v>80</v>
      </c>
      <c r="C53" s="96"/>
      <c r="D53" s="97" t="s">
        <v>81</v>
      </c>
      <c r="E53" s="102">
        <v>1</v>
      </c>
      <c r="F53" s="65">
        <v>800</v>
      </c>
      <c r="G53" s="98">
        <f t="shared" si="4"/>
        <v>800</v>
      </c>
      <c r="H53" s="99">
        <v>1</v>
      </c>
    </row>
    <row r="54" spans="1:8">
      <c r="A54" s="94">
        <v>6</v>
      </c>
      <c r="B54" s="95" t="s">
        <v>82</v>
      </c>
      <c r="C54" s="96"/>
      <c r="D54" s="97" t="s">
        <v>53</v>
      </c>
      <c r="E54" s="102">
        <v>1</v>
      </c>
      <c r="F54" s="65">
        <v>1200</v>
      </c>
      <c r="G54" s="98">
        <f t="shared" si="4"/>
        <v>1200</v>
      </c>
      <c r="H54" s="99">
        <v>1</v>
      </c>
    </row>
    <row r="55" spans="1:8">
      <c r="A55" s="94">
        <v>7</v>
      </c>
      <c r="B55" s="95" t="s">
        <v>83</v>
      </c>
      <c r="C55" s="96"/>
      <c r="D55" s="103" t="s">
        <v>81</v>
      </c>
      <c r="E55" s="104">
        <v>2</v>
      </c>
      <c r="F55" s="65">
        <v>200</v>
      </c>
      <c r="G55" s="98">
        <f t="shared" si="4"/>
        <v>400</v>
      </c>
      <c r="H55" s="101">
        <v>1</v>
      </c>
    </row>
    <row r="56" spans="1:8">
      <c r="A56" s="94">
        <v>8</v>
      </c>
      <c r="B56" s="95" t="s">
        <v>84</v>
      </c>
      <c r="C56" s="96"/>
      <c r="D56" s="103" t="s">
        <v>53</v>
      </c>
      <c r="E56" s="104">
        <v>2</v>
      </c>
      <c r="F56" s="65">
        <v>200</v>
      </c>
      <c r="G56" s="98">
        <f t="shared" si="4"/>
        <v>400</v>
      </c>
      <c r="H56" s="101">
        <v>1</v>
      </c>
    </row>
    <row r="57" spans="1:8">
      <c r="A57" s="94">
        <v>9</v>
      </c>
      <c r="B57" s="95" t="s">
        <v>85</v>
      </c>
      <c r="C57" s="96"/>
      <c r="D57" s="97" t="s">
        <v>53</v>
      </c>
      <c r="E57" s="102">
        <v>1</v>
      </c>
      <c r="F57" s="65">
        <v>300</v>
      </c>
      <c r="G57" s="98">
        <f t="shared" si="4"/>
        <v>300</v>
      </c>
      <c r="H57" s="99">
        <v>1</v>
      </c>
    </row>
    <row r="58" spans="1:8">
      <c r="A58" s="94">
        <v>10</v>
      </c>
      <c r="B58" s="95" t="s">
        <v>86</v>
      </c>
      <c r="C58" s="96"/>
      <c r="D58" s="97" t="s">
        <v>53</v>
      </c>
      <c r="E58" s="102">
        <v>2</v>
      </c>
      <c r="F58" s="65">
        <v>0</v>
      </c>
      <c r="G58" s="98">
        <f t="shared" si="4"/>
        <v>0</v>
      </c>
      <c r="H58" s="99">
        <v>1</v>
      </c>
    </row>
    <row r="59" spans="1:8">
      <c r="A59" s="94">
        <v>11</v>
      </c>
      <c r="B59" s="95" t="s">
        <v>87</v>
      </c>
      <c r="C59" s="96"/>
      <c r="D59" s="97" t="s">
        <v>81</v>
      </c>
      <c r="E59" s="102">
        <v>1</v>
      </c>
      <c r="F59" s="65">
        <v>0</v>
      </c>
      <c r="G59" s="98">
        <f t="shared" si="4"/>
        <v>0</v>
      </c>
      <c r="H59" s="99">
        <v>1</v>
      </c>
    </row>
    <row r="60" ht="16.35" spans="1:8">
      <c r="A60" s="88" t="s">
        <v>57</v>
      </c>
      <c r="B60" s="89"/>
      <c r="C60" s="89"/>
      <c r="D60" s="89"/>
      <c r="E60" s="90"/>
      <c r="F60" s="91"/>
      <c r="G60" s="92">
        <f>SUM(G50:G59)</f>
        <v>16600</v>
      </c>
      <c r="H60" s="93"/>
    </row>
    <row r="61" spans="1:8">
      <c r="A61" s="69" t="s">
        <v>88</v>
      </c>
      <c r="B61" s="70"/>
      <c r="C61" s="70"/>
      <c r="D61" s="70"/>
      <c r="E61" s="71"/>
      <c r="F61" s="70"/>
      <c r="G61" s="70"/>
      <c r="H61" s="72"/>
    </row>
    <row r="62" spans="1:8">
      <c r="A62" s="105" t="s">
        <v>89</v>
      </c>
      <c r="B62" s="106"/>
      <c r="C62" s="106"/>
      <c r="D62" s="106"/>
      <c r="E62" s="107"/>
      <c r="F62" s="106"/>
      <c r="G62" s="108"/>
      <c r="H62" s="109"/>
    </row>
    <row r="63" spans="1:8">
      <c r="A63" s="110">
        <v>4</v>
      </c>
      <c r="B63" s="111" t="s">
        <v>90</v>
      </c>
      <c r="C63" s="112"/>
      <c r="D63" s="113" t="s">
        <v>91</v>
      </c>
      <c r="E63" s="114">
        <v>2</v>
      </c>
      <c r="F63" s="65">
        <v>800</v>
      </c>
      <c r="G63" s="98">
        <f t="shared" ref="G63:G65" si="5">E63*F63</f>
        <v>1600</v>
      </c>
      <c r="H63" s="99"/>
    </row>
    <row r="64" spans="1:8">
      <c r="A64" s="110">
        <v>5</v>
      </c>
      <c r="B64" s="111" t="s">
        <v>92</v>
      </c>
      <c r="C64" s="112"/>
      <c r="D64" s="113" t="s">
        <v>91</v>
      </c>
      <c r="E64" s="114">
        <v>0</v>
      </c>
      <c r="F64" s="65">
        <v>3500</v>
      </c>
      <c r="G64" s="98">
        <f t="shared" si="5"/>
        <v>0</v>
      </c>
      <c r="H64" s="99" t="s">
        <v>93</v>
      </c>
    </row>
    <row r="65" spans="1:8">
      <c r="A65" s="110">
        <v>6</v>
      </c>
      <c r="B65" s="111" t="s">
        <v>94</v>
      </c>
      <c r="C65" s="115"/>
      <c r="D65" s="113" t="s">
        <v>91</v>
      </c>
      <c r="E65" s="114">
        <v>0</v>
      </c>
      <c r="F65" s="65">
        <v>1200</v>
      </c>
      <c r="G65" s="98">
        <f t="shared" si="5"/>
        <v>0</v>
      </c>
      <c r="H65" s="99" t="s">
        <v>93</v>
      </c>
    </row>
    <row r="66" spans="1:8">
      <c r="A66" s="116" t="s">
        <v>95</v>
      </c>
      <c r="B66" s="117"/>
      <c r="C66" s="117"/>
      <c r="D66" s="117"/>
      <c r="E66" s="118"/>
      <c r="F66" s="117"/>
      <c r="G66" s="119">
        <f>SUM(G63:G65)</f>
        <v>1600</v>
      </c>
      <c r="H66" s="99"/>
    </row>
    <row r="67" spans="1:8">
      <c r="A67" s="105" t="s">
        <v>96</v>
      </c>
      <c r="B67" s="106"/>
      <c r="C67" s="106"/>
      <c r="D67" s="106"/>
      <c r="E67" s="107"/>
      <c r="F67" s="106"/>
      <c r="G67" s="108"/>
      <c r="H67" s="109"/>
    </row>
    <row r="68" ht="30" spans="1:8">
      <c r="A68" s="120">
        <v>1</v>
      </c>
      <c r="B68" s="121" t="s">
        <v>97</v>
      </c>
      <c r="C68" s="122" t="s">
        <v>98</v>
      </c>
      <c r="D68" s="123" t="s">
        <v>33</v>
      </c>
      <c r="E68" s="124">
        <v>2</v>
      </c>
      <c r="F68" s="125">
        <v>5000</v>
      </c>
      <c r="G68" s="126">
        <f>F68*E68</f>
        <v>10000</v>
      </c>
      <c r="H68" s="127" t="s">
        <v>99</v>
      </c>
    </row>
    <row r="69" spans="1:8">
      <c r="A69" s="120">
        <v>2</v>
      </c>
      <c r="B69" s="121" t="s">
        <v>100</v>
      </c>
      <c r="C69" s="122"/>
      <c r="D69" s="123" t="s">
        <v>33</v>
      </c>
      <c r="E69" s="124">
        <v>1</v>
      </c>
      <c r="F69" s="65">
        <v>1500</v>
      </c>
      <c r="G69" s="126">
        <f t="shared" ref="G69:G76" si="6">F69*E69</f>
        <v>1500</v>
      </c>
      <c r="H69" s="127"/>
    </row>
    <row r="70" spans="1:8">
      <c r="A70" s="120">
        <v>3</v>
      </c>
      <c r="B70" s="121" t="s">
        <v>101</v>
      </c>
      <c r="C70" s="128" t="s">
        <v>102</v>
      </c>
      <c r="D70" s="123" t="s">
        <v>33</v>
      </c>
      <c r="E70" s="129">
        <v>1</v>
      </c>
      <c r="F70" s="65">
        <v>5000</v>
      </c>
      <c r="G70" s="126">
        <f t="shared" si="6"/>
        <v>5000</v>
      </c>
      <c r="H70" s="130"/>
    </row>
    <row r="71" spans="1:8">
      <c r="A71" s="120">
        <v>4</v>
      </c>
      <c r="B71" s="121" t="s">
        <v>103</v>
      </c>
      <c r="C71" s="128" t="s">
        <v>104</v>
      </c>
      <c r="D71" s="123" t="s">
        <v>33</v>
      </c>
      <c r="E71" s="129">
        <v>3</v>
      </c>
      <c r="F71" s="65">
        <v>2000</v>
      </c>
      <c r="G71" s="126">
        <f t="shared" si="6"/>
        <v>6000</v>
      </c>
      <c r="H71" s="130"/>
    </row>
    <row r="72" spans="1:8">
      <c r="A72" s="120">
        <v>5</v>
      </c>
      <c r="B72" s="121" t="s">
        <v>105</v>
      </c>
      <c r="C72" s="131" t="s">
        <v>106</v>
      </c>
      <c r="D72" s="123" t="s">
        <v>33</v>
      </c>
      <c r="E72" s="129">
        <v>2</v>
      </c>
      <c r="F72" s="65">
        <v>700</v>
      </c>
      <c r="G72" s="126">
        <f t="shared" si="6"/>
        <v>1400</v>
      </c>
      <c r="H72" s="130"/>
    </row>
    <row r="73" s="3" customFormat="1" spans="1:8">
      <c r="A73" s="120">
        <v>6</v>
      </c>
      <c r="B73" s="132" t="s">
        <v>107</v>
      </c>
      <c r="C73" s="131" t="s">
        <v>108</v>
      </c>
      <c r="D73" s="123" t="s">
        <v>33</v>
      </c>
      <c r="E73" s="133">
        <v>1</v>
      </c>
      <c r="F73" s="134">
        <v>1500</v>
      </c>
      <c r="G73" s="126">
        <f t="shared" si="6"/>
        <v>1500</v>
      </c>
      <c r="H73" s="135"/>
    </row>
    <row r="74" spans="1:8">
      <c r="A74" s="120">
        <v>7</v>
      </c>
      <c r="B74" s="111" t="s">
        <v>109</v>
      </c>
      <c r="C74" s="136" t="s">
        <v>110</v>
      </c>
      <c r="D74" s="123" t="s">
        <v>33</v>
      </c>
      <c r="E74" s="103">
        <v>1</v>
      </c>
      <c r="F74" s="65">
        <v>25000</v>
      </c>
      <c r="G74" s="126">
        <f t="shared" si="6"/>
        <v>25000</v>
      </c>
      <c r="H74" s="137"/>
    </row>
    <row r="75" spans="1:8">
      <c r="A75" s="120">
        <v>8</v>
      </c>
      <c r="B75" s="121" t="s">
        <v>111</v>
      </c>
      <c r="C75" s="138"/>
      <c r="D75" s="123" t="s">
        <v>33</v>
      </c>
      <c r="E75" s="103">
        <v>1</v>
      </c>
      <c r="F75" s="65">
        <v>3000</v>
      </c>
      <c r="G75" s="126">
        <f t="shared" si="6"/>
        <v>3000</v>
      </c>
      <c r="H75" s="139"/>
    </row>
    <row r="76" spans="1:8">
      <c r="A76" s="120">
        <v>9</v>
      </c>
      <c r="B76" s="121" t="s">
        <v>112</v>
      </c>
      <c r="C76" s="138"/>
      <c r="D76" s="123" t="s">
        <v>33</v>
      </c>
      <c r="E76" s="103">
        <v>6</v>
      </c>
      <c r="F76" s="65">
        <v>50</v>
      </c>
      <c r="G76" s="126">
        <f t="shared" si="6"/>
        <v>300</v>
      </c>
      <c r="H76" s="139"/>
    </row>
    <row r="77" spans="1:8">
      <c r="A77" s="116" t="s">
        <v>57</v>
      </c>
      <c r="B77" s="117"/>
      <c r="C77" s="117"/>
      <c r="D77" s="117"/>
      <c r="E77" s="118"/>
      <c r="F77" s="117"/>
      <c r="G77" s="119">
        <f>SUM(G68:G76)</f>
        <v>53700</v>
      </c>
      <c r="H77" s="99"/>
    </row>
    <row r="78" spans="1:8">
      <c r="A78" s="105" t="s">
        <v>113</v>
      </c>
      <c r="B78" s="106"/>
      <c r="C78" s="106"/>
      <c r="D78" s="106"/>
      <c r="E78" s="107"/>
      <c r="F78" s="106"/>
      <c r="G78" s="108"/>
      <c r="H78" s="109"/>
    </row>
    <row r="79" spans="1:8">
      <c r="A79" s="110">
        <v>1</v>
      </c>
      <c r="B79" s="140" t="s">
        <v>114</v>
      </c>
      <c r="C79" s="141" t="s">
        <v>115</v>
      </c>
      <c r="D79" s="142" t="s">
        <v>91</v>
      </c>
      <c r="E79" s="143">
        <v>8</v>
      </c>
      <c r="F79" s="98">
        <v>400</v>
      </c>
      <c r="G79" s="98">
        <f>E79*F79</f>
        <v>3200</v>
      </c>
      <c r="H79" s="99"/>
    </row>
    <row r="80" spans="1:8">
      <c r="A80" s="110">
        <v>2</v>
      </c>
      <c r="B80" s="144"/>
      <c r="C80" s="141" t="s">
        <v>116</v>
      </c>
      <c r="D80" s="142" t="s">
        <v>117</v>
      </c>
      <c r="E80" s="143">
        <v>16</v>
      </c>
      <c r="F80" s="98">
        <v>100</v>
      </c>
      <c r="G80" s="98">
        <f>E80*F80</f>
        <v>1600</v>
      </c>
      <c r="H80" s="99"/>
    </row>
    <row r="81" ht="16.35" spans="1:8">
      <c r="A81" s="145" t="s">
        <v>57</v>
      </c>
      <c r="B81" s="146"/>
      <c r="C81" s="146"/>
      <c r="D81" s="146"/>
      <c r="E81" s="147"/>
      <c r="F81" s="146"/>
      <c r="G81" s="148">
        <f>SUM(G79:G80)</f>
        <v>4800</v>
      </c>
      <c r="H81" s="149"/>
    </row>
    <row r="82" spans="1:8">
      <c r="A82" s="150" t="s">
        <v>118</v>
      </c>
      <c r="B82" s="151"/>
      <c r="C82" s="151"/>
      <c r="D82" s="152"/>
      <c r="E82" s="153"/>
      <c r="F82" s="154"/>
      <c r="G82" s="155">
        <f>G14+G33+G48+G60+G66+G77+G81+G18</f>
        <v>160420</v>
      </c>
      <c r="H82" s="156"/>
    </row>
    <row r="83" spans="1:8">
      <c r="A83" s="110" t="s">
        <v>119</v>
      </c>
      <c r="B83" s="157"/>
      <c r="C83" s="157"/>
      <c r="D83" s="158"/>
      <c r="E83" s="119">
        <f>G82*0.1</f>
        <v>16042</v>
      </c>
      <c r="F83" s="119"/>
      <c r="G83" s="119"/>
      <c r="H83" s="159"/>
    </row>
    <row r="84" spans="1:8">
      <c r="A84" s="110" t="s">
        <v>120</v>
      </c>
      <c r="B84" s="157"/>
      <c r="C84" s="157"/>
      <c r="D84" s="141"/>
      <c r="E84" s="119">
        <f>G82+E83</f>
        <v>176462</v>
      </c>
      <c r="F84" s="119"/>
      <c r="G84" s="119"/>
      <c r="H84" s="159"/>
    </row>
    <row r="85" ht="16.35" spans="1:8">
      <c r="A85" s="160" t="s">
        <v>121</v>
      </c>
      <c r="B85" s="161"/>
      <c r="C85" s="161"/>
      <c r="D85" s="162"/>
      <c r="E85" s="163">
        <f>E84*1.06</f>
        <v>187049.72</v>
      </c>
      <c r="F85" s="163"/>
      <c r="G85" s="163"/>
      <c r="H85" s="164"/>
    </row>
    <row r="86" ht="16.35" spans="1:8">
      <c r="A86" s="160" t="s">
        <v>122</v>
      </c>
      <c r="B86" s="161"/>
      <c r="C86" s="161"/>
      <c r="D86" s="162"/>
      <c r="E86" s="163"/>
      <c r="F86" s="163"/>
      <c r="G86" s="163"/>
      <c r="H86" s="164"/>
    </row>
  </sheetData>
  <mergeCells count="69">
    <mergeCell ref="A1:H1"/>
    <mergeCell ref="B2:C2"/>
    <mergeCell ref="E2:H2"/>
    <mergeCell ref="B3:C3"/>
    <mergeCell ref="E3:H3"/>
    <mergeCell ref="B4:C4"/>
    <mergeCell ref="E4:H4"/>
    <mergeCell ref="A5:C5"/>
    <mergeCell ref="E5:H5"/>
    <mergeCell ref="A6:H6"/>
    <mergeCell ref="A8:H8"/>
    <mergeCell ref="A15:H15"/>
    <mergeCell ref="A19:H1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A33:F33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A48:F48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A60:F60"/>
    <mergeCell ref="A61:H61"/>
    <mergeCell ref="A62:H62"/>
    <mergeCell ref="A66:F66"/>
    <mergeCell ref="A67:H67"/>
    <mergeCell ref="A77:F77"/>
    <mergeCell ref="A78:H78"/>
    <mergeCell ref="A81:F81"/>
    <mergeCell ref="A82:C82"/>
    <mergeCell ref="D82:F82"/>
    <mergeCell ref="A83:C83"/>
    <mergeCell ref="E83:H83"/>
    <mergeCell ref="A84:C84"/>
    <mergeCell ref="E84:H84"/>
    <mergeCell ref="A85:C85"/>
    <mergeCell ref="E85:H85"/>
    <mergeCell ref="A86:C86"/>
    <mergeCell ref="E86:H86"/>
    <mergeCell ref="B79:B8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Abby小章鱼 </cp:lastModifiedBy>
  <dcterms:created xsi:type="dcterms:W3CDTF">2006-09-16T00:00:00Z</dcterms:created>
  <dcterms:modified xsi:type="dcterms:W3CDTF">2021-01-14T07:35:05Z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