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350" windowHeight="9630" firstSheet="1" activeTab="1"/>
  </bookViews>
  <sheets>
    <sheet name="【1】 报作规范操作说明" sheetId="2" r:id="rId1"/>
    <sheet name="【2】 报价汇总" sheetId="3" r:id="rId2"/>
    <sheet name="【3】 报价结算清单" sheetId="4" r:id="rId3"/>
    <sheet name="【4】 框架Ratecard条目汇总" sheetId="5" r:id="rId4"/>
  </sheets>
  <externalReferences>
    <externalReference r:id="rId5"/>
  </externalReferences>
  <definedNames>
    <definedName name="_xlnm._FilterDatabase" localSheetId="2" hidden="1">'【3】 报价结算清单'!$A$1:$AC$32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<sst xmlns="http://schemas.openxmlformats.org/spreadsheetml/2006/main" count="6943" uniqueCount="2126">
  <si>
    <t>字节跳动集团采购部_市场服务品类_线下活动品类_报价规范操作说明</t>
  </si>
  <si>
    <t>一、 搭建制作</t>
  </si>
  <si>
    <t>1）搭建制作结构类，此部分按一次性次计费，若同场地多天使用，不涉及二次收费；设施租赁部分， 以“彩排+活动”3天及3天以内计为一个展期（不含运输搭建撤场时间）。特殊项目以正式竞标说明为准。</t>
  </si>
  <si>
    <t>2）异形搭建制作类，计价费率按ratecard单价，计价数量按照覆盖异形结构的最小规则图形最长*最宽面积计算。</t>
  </si>
  <si>
    <t>3）舞台/地台条目：含四周包围/围边。</t>
  </si>
  <si>
    <t>4）展板条目：按单面基层板饰面报价，侧挡不收取额外费用。因展板等条目已含配重，故钢板条目一般不用于配重场景。</t>
  </si>
  <si>
    <t>5）展示桌签到桌展柜条目：高度和深度参照会务常规展示要求，延米按照其水平长度计价。</t>
  </si>
  <si>
    <t>6）地面保护：搭建过程中的地面保护（板材、保护膜等）需免费。</t>
  </si>
  <si>
    <t>7）立体字：按单组字最长边长度计价。</t>
  </si>
  <si>
    <t>8）发光字：按单组字最长边长度计价。</t>
  </si>
  <si>
    <t>9） 舞台/地台/台阶/展板等条目，如需开槽藏灯带，不额外收取开槽工艺费用。</t>
  </si>
  <si>
    <t>10）钢结构中：工字钢/U型钢一般用于结构支撑等承重要求较高的场景，镀锌方管/圆管通常用于造型置景等称重要求较低的场景，注意使用区别，勿混淆报价。</t>
  </si>
  <si>
    <t>11）如涉及无法计数验收的辅料，无需额外报价，服务费范畴已包含该部分。</t>
  </si>
  <si>
    <t>12）功能房-篷房：如涉及自搭建篷房，优先使用条目序号“25A#477-25A#482”，根据篷房面积及材质，按搭建平米计费；如涉及常规款租赁帐篷，优先使用条目序号“25A#483-25A#484”。</t>
  </si>
  <si>
    <t>二、 AVL 设备</t>
  </si>
  <si>
    <t>1） 适用于报价单位为“XX/展期”的设备，展期定义如下： 以“彩排+活动”3天及3天以内计为一个展期（不含运输搭建撤场时间），多天租赁总价不得高于设备实际采买价。 特殊项目以正式竞标说明为准。</t>
  </si>
  <si>
    <t>2） 供应商在项目中提供的AVL设备需符合如下基本要求，对于报价模板中的建议品牌无法提供的，需提供同级别或以上品牌型号替代。</t>
  </si>
  <si>
    <t>AVL 设备</t>
  </si>
  <si>
    <t>年限及其他要求</t>
  </si>
  <si>
    <t>LED 显示屏</t>
  </si>
  <si>
    <t>1）使用年限不超过 2 年；
2）外观干净，屏幕拼接紧密，色彩还原度高，显色稳定，对比度柔和不失真；
3）同一项目保证使用同一批次设备，无色差。</t>
  </si>
  <si>
    <t>触摸屏/拼接屏/液晶显示器</t>
  </si>
  <si>
    <t>1） 使用年限不超过 2 年；
2） 外壳无划痕、屏幕无刮花、裂纹，边框无磕碰翘边；
3） 显示正常无失真偏色，无不均匀色块和亮度不均；
4） 同一项目保证使用同一品牌设备，外观一致，无色差。</t>
  </si>
  <si>
    <t>笔记本电脑</t>
  </si>
  <si>
    <t>1） 使用年限不超过 3 年；
2） 表面整洁没有破损，按键完好；
3） 屏幕输出至少为 1920*1080，其他配置根据需求确定。</t>
  </si>
  <si>
    <t>Intercom</t>
  </si>
  <si>
    <t>1） 使用年限不超过 3 年；
2） 使用区域内，通话清晰无噪音，性能稳定；
3） 保证电量充足。</t>
  </si>
  <si>
    <t>电脑灯/音响</t>
  </si>
  <si>
    <t>1）使用年限不超过 3 年</t>
  </si>
  <si>
    <t>TRUSS 架</t>
  </si>
  <si>
    <t>1）外观无裂缝、裂痕；
2）管壁厚度不得低于 2.5mm，吊装物不得超过 truss 规格所承受重量，跨度不得超过 truss 规格最大跨度，具备出场承重测算报告。</t>
  </si>
  <si>
    <t>三、第三方人力及服务</t>
  </si>
  <si>
    <t>1）二级类别“搭建人员”、“服务人员”等说明栏标注工作时长 8小时/人天的工种，为工作时长（不含餐食等休息时长），涉及加班费计算，需按小时单价折算。</t>
  </si>
  <si>
    <t>2）除标注工作时长的工种外，其余未标注工作时长工作的工种均视为单天计费。</t>
  </si>
  <si>
    <t>四、据实结算/代垫付项</t>
  </si>
  <si>
    <t>（1）据实结算项：由乙方自行选择下游资源，需乙方对下游资源进行管理及运营监管；</t>
  </si>
  <si>
    <t>（2）代垫付项：向甲方指定的第三方进行垫付，无需乙方管理及运营；</t>
  </si>
  <si>
    <t>（3）据实结算/代垫付项服务费的计价基数为据实结算/代垫付项的不含税价格，提供正规税票；</t>
  </si>
  <si>
    <t>（4）若购买发票为普通发票，税额不可抵扣，则垫付金额为发票税后总值；若购买发票为增值税专用发票，税额可抵扣，则垫付金额为发票税前净值。举例如下：
① 如与第三方发生的购买金额为100元，如第三方开具给乙方的为普通发票（税率6%），则发票票面金额为100*6%=106元，其中税额6元无法抵扣，故发票总值106元为乙方申报的据实结算金额；
② 如与第三方发生的购买金额为100元，如第三方开具给乙方的为增值税专用发票（税率6%），则发票票面金额为100*6%=106元，其中税额6元可抵扣，故发票税前净值100元为乙方申报的据实结算金额；</t>
  </si>
  <si>
    <t>（3）凡是涉及据实结算类条目，需要提供相应的支付凭据材料，以及需按照甲方利益最大化进行价格谈判、资源source、比价等。报价及结算要求如下：</t>
  </si>
  <si>
    <t>第三方平台网购
（如采买物料）</t>
  </si>
  <si>
    <t>报价需写明：sku明细+价格+电商链接；
结算需提供：电商链接+付款截图+发票。</t>
  </si>
  <si>
    <t>定制物料</t>
  </si>
  <si>
    <t>报价需写明：物料规格、材质、周期、工艺等；提供价格谈判、资源source、比价等记录；
结算需提供：供应商主体与第三方的结算凭证（采买合同、支付转账记录、发票）</t>
  </si>
  <si>
    <t>场地相关费用
（如场租、场地指定&amp;附加服务等）</t>
  </si>
  <si>
    <t>报价需写明：询价&amp;议价过程、场地使用时长、搭建日刊例价及折扣、执行日刊例价及折扣；
结算需提供：供应商主体与第三方的结算凭证（采买合同、支付转账记录、发票）</t>
  </si>
  <si>
    <t>其他第三方费用
（如快递物流、网络、版权、关税等）</t>
  </si>
  <si>
    <t>提供供应商主体与直接采购第三方的结算凭证（包含刊例价、采买合同、支付转账记录、发票）</t>
  </si>
  <si>
    <t>报批</t>
  </si>
  <si>
    <t>盖章批文材料、供应商主体与第三方报批公司的结算凭证（采买合同、支付转账记录、发票）</t>
  </si>
  <si>
    <t>五、差旅标准</t>
  </si>
  <si>
    <t>费用类型</t>
  </si>
  <si>
    <t>标准说明（特殊情况需提前备注说明）</t>
  </si>
  <si>
    <t>跨市交通--机票/高铁</t>
  </si>
  <si>
    <t>标准：飞机标准为经济舱，建议“经济舱全价票”折扣不高于7折。高铁标准为二等座。
核销要求：提供票据（车票、行程单等），实报实销。</t>
  </si>
  <si>
    <t>市内交通--打车</t>
  </si>
  <si>
    <t>标准：出租车、快车实报实销，不能为高档车辆。
核销要求：提供发票、行程单，实报实销。</t>
  </si>
  <si>
    <t>Agency 乙方自有人力及特殊第
三方人员异地住宿费</t>
  </si>
  <si>
    <t>含 Agency 乙方自有人力、创意团队（ 特殊情况需要差旅人员）等人力，异地出差发生住宿时才报价。
标准：异地出差至一线城市（北上广深杭）—不超过500 元/标间/间夜、异地出差至二线城市（非一线）—不超过400 元/标间/间夜。
核销要求：提供发票、水单等，实报实销。</t>
  </si>
  <si>
    <t>Agency 乙方自有人力餐费</t>
  </si>
  <si>
    <t>Agency 乙方自有人力Onsite餐费需基于凭证实报实销
标准：每日餐费不超过100元/人， 已含餐费的第三方人员不得重复此项收费
核销要求：提供发票，实报实销。</t>
  </si>
  <si>
    <t>福建非遗共创营_报价汇总</t>
  </si>
  <si>
    <t>项目名称</t>
  </si>
  <si>
    <t>福建非遗共创营</t>
  </si>
  <si>
    <t>项目地址</t>
  </si>
  <si>
    <t>福建·福州</t>
  </si>
  <si>
    <t>结算标色说明</t>
  </si>
  <si>
    <t>项目时间</t>
  </si>
  <si>
    <t>1月29日—30日</t>
  </si>
  <si>
    <t>项目人数</t>
  </si>
  <si>
    <t>60+</t>
  </si>
  <si>
    <t>字节跳动业务接口人</t>
  </si>
  <si>
    <t>王燕妮</t>
  </si>
  <si>
    <t>电话</t>
  </si>
  <si>
    <t>邮箱</t>
  </si>
  <si>
    <t>wangyanni.wendy@bytedance.com</t>
  </si>
  <si>
    <t>新增需求数量增加</t>
  </si>
  <si>
    <t>字节跳动采购接口人</t>
  </si>
  <si>
    <t>孙泽铭</t>
  </si>
  <si>
    <t>sunmingze@bytedance.com</t>
  </si>
  <si>
    <t>新增需求项目增加</t>
  </si>
  <si>
    <t>供应商主体全称</t>
  </si>
  <si>
    <t>康辉集团北京国际会议展览有限公司</t>
  </si>
  <si>
    <t>调整需求数量减少</t>
  </si>
  <si>
    <t>供应商对接人</t>
  </si>
  <si>
    <t>易梦铃</t>
  </si>
  <si>
    <t>yimengling@cct.cn</t>
  </si>
  <si>
    <t>调整需求项目减少</t>
  </si>
  <si>
    <t>各版块费用说明</t>
  </si>
  <si>
    <t>序号</t>
  </si>
  <si>
    <t>报价大类</t>
  </si>
  <si>
    <t>报价金额(元/未税）</t>
  </si>
  <si>
    <t>报价金额占比</t>
  </si>
  <si>
    <t>进场金额(元/未税）</t>
  </si>
  <si>
    <t>进场金额占比</t>
  </si>
  <si>
    <t>结算金额(元/未税）</t>
  </si>
  <si>
    <t>结算金额占比</t>
  </si>
  <si>
    <t>差异金额</t>
  </si>
  <si>
    <t>费用变化概述</t>
  </si>
  <si>
    <t>会务接待</t>
  </si>
  <si>
    <t>差旅相关</t>
  </si>
  <si>
    <t>服务费及税费</t>
  </si>
  <si>
    <t>总计（含税含服务费）</t>
  </si>
  <si>
    <t>优惠</t>
  </si>
  <si>
    <t>/</t>
  </si>
  <si>
    <t>单场最终金额</t>
  </si>
  <si>
    <t>项目服务费*费率</t>
  </si>
  <si>
    <t>据实结算服务费*费率</t>
  </si>
  <si>
    <t>代垫付服务费*费率</t>
  </si>
  <si>
    <t>项目税费*税率</t>
  </si>
  <si>
    <t>一级区域</t>
  </si>
  <si>
    <t>二级区域</t>
  </si>
  <si>
    <t>具体内容</t>
  </si>
  <si>
    <t>框架Ratecard
序号</t>
  </si>
  <si>
    <t>条目属性</t>
  </si>
  <si>
    <t>一级类别</t>
  </si>
  <si>
    <t>二级类别</t>
  </si>
  <si>
    <t>条目名称</t>
  </si>
  <si>
    <t>具体说明</t>
  </si>
  <si>
    <t>计价单位</t>
  </si>
  <si>
    <t>报价单价
（元/未税）</t>
  </si>
  <si>
    <t>进场单价
（元/未税）</t>
  </si>
  <si>
    <t>结算单价
（元/未税）</t>
  </si>
  <si>
    <t>报价数量</t>
  </si>
  <si>
    <t>进场数量</t>
  </si>
  <si>
    <t>结算数量</t>
  </si>
  <si>
    <t>报价天数</t>
  </si>
  <si>
    <t>进场天数</t>
  </si>
  <si>
    <t>结算天数</t>
  </si>
  <si>
    <t>报价金额
（元/未税）</t>
  </si>
  <si>
    <t>进场金额
（元/未税）</t>
  </si>
  <si>
    <t>结算金额
(元/未税）</t>
  </si>
  <si>
    <t>差异金额
（报价 VS 进场）</t>
  </si>
  <si>
    <t>差异金额
（进场 VS 结算）</t>
  </si>
  <si>
    <t>备注（如尺寸、型号）或其他说明</t>
  </si>
  <si>
    <t>结案报告对应页码</t>
  </si>
  <si>
    <t>调研日用车-大巴</t>
  </si>
  <si>
    <t>25E#033</t>
  </si>
  <si>
    <t>调研日用车-大巴超时费</t>
  </si>
  <si>
    <t>25E#034</t>
  </si>
  <si>
    <t>调研日用车-大巴超公里</t>
  </si>
  <si>
    <t>25E#035</t>
  </si>
  <si>
    <t>会务接待*合计</t>
  </si>
  <si>
    <t>创作者大交通费用—机票</t>
  </si>
  <si>
    <t>25F#004</t>
  </si>
  <si>
    <t>创作者大交通费用—高铁</t>
  </si>
  <si>
    <t>25F#005</t>
  </si>
  <si>
    <t>创作者大交通交通补助</t>
  </si>
  <si>
    <t>25F#006</t>
  </si>
  <si>
    <t>1月28日-1月31日小交通
创作者30组，每组2人，共计60人</t>
  </si>
  <si>
    <t>创作者园著闽江酒店入住</t>
  </si>
  <si>
    <t>25F#003</t>
  </si>
  <si>
    <t>1.28-30日抵达创作者，住宿费用税费已抵扣</t>
  </si>
  <si>
    <t>创作者调研日餐费</t>
  </si>
  <si>
    <t>25F#001</t>
  </si>
  <si>
    <t>VIP用户餐费标准</t>
  </si>
  <si>
    <t>康辉工作人员大交通费用</t>
  </si>
  <si>
    <t>康辉工作人员1月28日-1月31日，
共计1人，4天</t>
  </si>
  <si>
    <t>康辉工作人员住宿费</t>
  </si>
  <si>
    <t>康辉工作人员1月28日-1月31日，住宿费用税费已抵扣
共计1人，4天3晚</t>
  </si>
  <si>
    <t>康辉工作人员餐费</t>
  </si>
  <si>
    <t>康辉工作人员1月28日-1月31日
共计1人，4天，共计4人次</t>
  </si>
  <si>
    <t>康辉工作人员市区交通补助</t>
  </si>
  <si>
    <t>差旅及补贴*合计</t>
  </si>
  <si>
    <t>25I#001</t>
  </si>
  <si>
    <t>25I#002</t>
  </si>
  <si>
    <t>25I#003</t>
  </si>
  <si>
    <t>25I#004</t>
  </si>
  <si>
    <t>服务费及税费*合计</t>
  </si>
  <si>
    <t>总计（含服务费及税费）</t>
  </si>
  <si>
    <t>整体优惠为必填，有优惠时填具体优惠金额，如无优惠也必须填 0 ！！！</t>
  </si>
  <si>
    <t>项</t>
  </si>
  <si>
    <t>优惠后*总计（含服务费&amp;优惠金额）</t>
  </si>
  <si>
    <t>框架内物料占比</t>
  </si>
  <si>
    <t>框架外物料占比
（原则占比不超过30%）</t>
  </si>
  <si>
    <t>据实结算（含代垫付）占比</t>
  </si>
  <si>
    <t>全部占比汇总</t>
  </si>
  <si>
    <t>2025
框架Ratecard序号</t>
  </si>
  <si>
    <t>单价（元/未税）</t>
  </si>
  <si>
    <t>25A#001</t>
  </si>
  <si>
    <t>框架内</t>
  </si>
  <si>
    <t>搭建制作</t>
  </si>
  <si>
    <t>结构类制作</t>
  </si>
  <si>
    <t>背景板基础结构</t>
  </si>
  <si>
    <t>木质龙骨</t>
  </si>
  <si>
    <t>单面封面，多层阻燃板封面，含侧挡封边</t>
  </si>
  <si>
    <t>平米</t>
  </si>
  <si>
    <t>25A#002</t>
  </si>
  <si>
    <t>双面封面，多层阻燃板封面，含侧挡封边</t>
  </si>
  <si>
    <t>25A#003</t>
  </si>
  <si>
    <t>钢结构龙骨</t>
  </si>
  <si>
    <t>25A#004</t>
  </si>
  <si>
    <t>25A#005</t>
  </si>
  <si>
    <t>异形背景板基础结构</t>
  </si>
  <si>
    <t>25A#006</t>
  </si>
  <si>
    <t>25A#007</t>
  </si>
  <si>
    <t>25A#008</t>
  </si>
  <si>
    <t>25A#009</t>
  </si>
  <si>
    <t>常规背景结构</t>
  </si>
  <si>
    <t>木质背板</t>
  </si>
  <si>
    <t>单面木制背景板含写真喷绘，含侧挡封边及支撑</t>
  </si>
  <si>
    <t>25A#010</t>
  </si>
  <si>
    <t>双面木制背景板含写真喷绘，含侧挡封边及支撑</t>
  </si>
  <si>
    <t>25A#011</t>
  </si>
  <si>
    <t>异形木质背板</t>
  </si>
  <si>
    <t>单面木制背景板含写真喷绘，含侧挡封边含损耗及支撑</t>
  </si>
  <si>
    <t>25A#012</t>
  </si>
  <si>
    <t>双面木制背景板含写真喷绘，含侧挡封边含损耗及支撑</t>
  </si>
  <si>
    <t>25A#013</t>
  </si>
  <si>
    <t>单面木制背景板含表面乳胶漆，含侧挡封边及支撑</t>
  </si>
  <si>
    <t>25A#014</t>
  </si>
  <si>
    <t>双面木制背景板含表面乳胶漆，含侧挡封边及支撑</t>
  </si>
  <si>
    <t>25A#015</t>
  </si>
  <si>
    <t>单面木制背景板含表面乳胶漆，含侧挡封边含损耗及支撑</t>
  </si>
  <si>
    <t>25A#016</t>
  </si>
  <si>
    <t>双面木制背景板含表面乳胶漆，含侧挡封边含损耗及支撑</t>
  </si>
  <si>
    <t>25A#017</t>
  </si>
  <si>
    <t>单面木制背景板含表面喷漆，含侧挡封边及支撑</t>
  </si>
  <si>
    <t>25A#018</t>
  </si>
  <si>
    <t>双面木制背景板含表面喷漆，含侧挡封边及支撑</t>
  </si>
  <si>
    <t>25A#019</t>
  </si>
  <si>
    <t>单面木制背景板含表面喷漆，含侧挡封边含损耗及支撑</t>
  </si>
  <si>
    <t>25A#020</t>
  </si>
  <si>
    <t>双面木制背景板含表面喷漆，含侧挡封边含损耗及支撑</t>
  </si>
  <si>
    <t>25A#021</t>
  </si>
  <si>
    <t>单面木制背景板含表面烤漆，含侧挡封边及支撑</t>
  </si>
  <si>
    <t>25A#022</t>
  </si>
  <si>
    <t>双面木制背景板含表面烤漆，含侧挡封边及支撑</t>
  </si>
  <si>
    <t>25A#023</t>
  </si>
  <si>
    <t>单面木制背景板含表面烤漆，含侧挡封边含损耗及支撑</t>
  </si>
  <si>
    <t>25A#024</t>
  </si>
  <si>
    <t>双面木制背景板含表面烤漆，含侧挡封边含损耗及支撑</t>
  </si>
  <si>
    <t>25A#025</t>
  </si>
  <si>
    <t>背景板</t>
  </si>
  <si>
    <t>宝丽布+桁架</t>
  </si>
  <si>
    <t>黑底材质+无味（环保）油墨</t>
  </si>
  <si>
    <t>25A#026</t>
  </si>
  <si>
    <t>UV宝丽布+桁架</t>
  </si>
  <si>
    <t>25A#027</t>
  </si>
  <si>
    <t>刀刮布+桁架</t>
  </si>
  <si>
    <t>25A#028</t>
  </si>
  <si>
    <t>UV刀刮布+桁架</t>
  </si>
  <si>
    <t>25A#029</t>
  </si>
  <si>
    <t>地台</t>
  </si>
  <si>
    <t>钢结构地台支撑</t>
  </si>
  <si>
    <t>高10cm</t>
  </si>
  <si>
    <t>25A#030</t>
  </si>
  <si>
    <t>高20cm</t>
  </si>
  <si>
    <t>25A#031</t>
  </si>
  <si>
    <t>高40cm</t>
  </si>
  <si>
    <t>25A#032</t>
  </si>
  <si>
    <t>高60cm</t>
  </si>
  <si>
    <t>25A#033</t>
  </si>
  <si>
    <t>高80cm</t>
  </si>
  <si>
    <t>25A#034</t>
  </si>
  <si>
    <t>高100cm</t>
  </si>
  <si>
    <t>25A#035</t>
  </si>
  <si>
    <t>高150cm</t>
  </si>
  <si>
    <t>25A#036</t>
  </si>
  <si>
    <t>木结构地台支撑</t>
  </si>
  <si>
    <t>25A#037</t>
  </si>
  <si>
    <t>25A#038</t>
  </si>
  <si>
    <t>25A#039</t>
  </si>
  <si>
    <t>25A#040</t>
  </si>
  <si>
    <t>25A#041</t>
  </si>
  <si>
    <t>钢管调节地台</t>
  </si>
  <si>
    <t>含地台可调节支撑腿及承重饰面板材</t>
  </si>
  <si>
    <t>25A#044</t>
  </si>
  <si>
    <t>地台面材</t>
  </si>
  <si>
    <t>强化复合木地板</t>
  </si>
  <si>
    <t>厚8mm以内</t>
  </si>
  <si>
    <t>25A#045</t>
  </si>
  <si>
    <t>厚12mm</t>
  </si>
  <si>
    <t>25A#046</t>
  </si>
  <si>
    <t>厚18mm</t>
  </si>
  <si>
    <t>25A#047</t>
  </si>
  <si>
    <t>胶合板/多层板</t>
  </si>
  <si>
    <t>厚5mm以内</t>
  </si>
  <si>
    <t>25A#048</t>
  </si>
  <si>
    <t>厚9mm</t>
  </si>
  <si>
    <t>25A#049</t>
  </si>
  <si>
    <t>25A#050</t>
  </si>
  <si>
    <t>厚15mm</t>
  </si>
  <si>
    <t>25A#051</t>
  </si>
  <si>
    <t>25A#052</t>
  </si>
  <si>
    <t>三聚氰铵地板</t>
  </si>
  <si>
    <t>25A#053</t>
  </si>
  <si>
    <t>厚8mm</t>
  </si>
  <si>
    <t>25A#054</t>
  </si>
  <si>
    <t>25A#055</t>
  </si>
  <si>
    <t>25A#056</t>
  </si>
  <si>
    <t>25A#057</t>
  </si>
  <si>
    <t>淋油板</t>
  </si>
  <si>
    <t>25A#058</t>
  </si>
  <si>
    <t>25A#059</t>
  </si>
  <si>
    <t>25A#060</t>
  </si>
  <si>
    <t>25A#061</t>
  </si>
  <si>
    <t>25A#062</t>
  </si>
  <si>
    <t>波纹板</t>
  </si>
  <si>
    <t>25A#063</t>
  </si>
  <si>
    <t>密度板/纤维板</t>
  </si>
  <si>
    <t>25A#064</t>
  </si>
  <si>
    <t>25A#065</t>
  </si>
  <si>
    <t>25A#066</t>
  </si>
  <si>
    <t>奥松板</t>
  </si>
  <si>
    <t>25A#067</t>
  </si>
  <si>
    <t>地板革</t>
  </si>
  <si>
    <t>厚3mm以内</t>
  </si>
  <si>
    <t>25A#068</t>
  </si>
  <si>
    <t>碳晶板</t>
  </si>
  <si>
    <t>厚5mm</t>
  </si>
  <si>
    <t>25A#069</t>
  </si>
  <si>
    <t>25A#070</t>
  </si>
  <si>
    <t>厚10mm</t>
  </si>
  <si>
    <t>25A#071</t>
  </si>
  <si>
    <t>25A#072</t>
  </si>
  <si>
    <t>地台饰面</t>
  </si>
  <si>
    <t>美工地贴-普通地贴</t>
  </si>
  <si>
    <t>厚1.5mm内</t>
  </si>
  <si>
    <t>25A#073</t>
  </si>
  <si>
    <t>美工地贴-加厚地贴</t>
  </si>
  <si>
    <t>厚1.5mm以内（含）</t>
  </si>
  <si>
    <t>25A#074</t>
  </si>
  <si>
    <t>收边条</t>
  </si>
  <si>
    <t>铝合金收边条</t>
  </si>
  <si>
    <t>延米</t>
  </si>
  <si>
    <t>25A#075</t>
  </si>
  <si>
    <t>不锈钢收边条</t>
  </si>
  <si>
    <t>25A#076</t>
  </si>
  <si>
    <t>PVC收边条</t>
  </si>
  <si>
    <t>25A#077</t>
  </si>
  <si>
    <t>木质收边条</t>
  </si>
  <si>
    <t>25A#078</t>
  </si>
  <si>
    <t>地毯</t>
  </si>
  <si>
    <t>阻燃展览地毯</t>
  </si>
  <si>
    <t>25A#079</t>
  </si>
  <si>
    <t>加厚阻燃展览地毯</t>
  </si>
  <si>
    <t>厚7mm以内</t>
  </si>
  <si>
    <t>25A#080</t>
  </si>
  <si>
    <t>阻燃拉绒地毯</t>
  </si>
  <si>
    <t>25A#081</t>
  </si>
  <si>
    <t>加厚阻燃拉绒地毯</t>
  </si>
  <si>
    <t>厚10mm以内</t>
  </si>
  <si>
    <t>25A#082</t>
  </si>
  <si>
    <t>阻燃圈绒地毯</t>
  </si>
  <si>
    <t>25A#083</t>
  </si>
  <si>
    <t>加厚阻燃圈绒地毯</t>
  </si>
  <si>
    <t>25A#084</t>
  </si>
  <si>
    <t>草皮（假草）地毯</t>
  </si>
  <si>
    <t>25A#085</t>
  </si>
  <si>
    <t>草皮（真草）地毯</t>
  </si>
  <si>
    <t>25A#086</t>
  </si>
  <si>
    <t>台阶</t>
  </si>
  <si>
    <t>常规台阶</t>
  </si>
  <si>
    <t>木结构，不含饰面</t>
  </si>
  <si>
    <t>每阶每米</t>
  </si>
  <si>
    <t>25A#087</t>
  </si>
  <si>
    <t>异形台阶</t>
  </si>
  <si>
    <t>25A#088</t>
  </si>
  <si>
    <t>斜坡</t>
  </si>
  <si>
    <t>H600mm以内</t>
  </si>
  <si>
    <t>25A#089</t>
  </si>
  <si>
    <t>H600mm-1000mm</t>
  </si>
  <si>
    <t>25A#090</t>
  </si>
  <si>
    <t>钢结构</t>
  </si>
  <si>
    <t>18工字钢</t>
  </si>
  <si>
    <t>米</t>
  </si>
  <si>
    <t>25A#091</t>
  </si>
  <si>
    <t>20工字钢</t>
  </si>
  <si>
    <t>25A#092</t>
  </si>
  <si>
    <t>25工字钢</t>
  </si>
  <si>
    <t>25A#093</t>
  </si>
  <si>
    <t>18U型钢</t>
  </si>
  <si>
    <t>25A#094</t>
  </si>
  <si>
    <t>25U型钢</t>
  </si>
  <si>
    <t>25A#095</t>
  </si>
  <si>
    <t>29U型钢</t>
  </si>
  <si>
    <t>25A#096</t>
  </si>
  <si>
    <t>36U型钢</t>
  </si>
  <si>
    <t>25A#097</t>
  </si>
  <si>
    <t>20mm*20mm方管/圆管</t>
  </si>
  <si>
    <t>25A#098</t>
  </si>
  <si>
    <t>25mm*25mm方管/圆管</t>
  </si>
  <si>
    <t>25A#099</t>
  </si>
  <si>
    <t>30mm*30mm方管/圆管</t>
  </si>
  <si>
    <t>25A#100</t>
  </si>
  <si>
    <t>40mm*40mm方管/圆管</t>
  </si>
  <si>
    <t>25A#101</t>
  </si>
  <si>
    <t>50mm*50mm方管/圆管</t>
  </si>
  <si>
    <t>25A#102</t>
  </si>
  <si>
    <t>60mm*60mm方管/圆管</t>
  </si>
  <si>
    <t>25A#103</t>
  </si>
  <si>
    <t>80mm*80mm方管/圆管</t>
  </si>
  <si>
    <t>25A#104</t>
  </si>
  <si>
    <t>100mm*100mm方管/圆管</t>
  </si>
  <si>
    <t>25A#105</t>
  </si>
  <si>
    <t>20mm*20mm镀锌方管/圆管</t>
  </si>
  <si>
    <t>25A#106</t>
  </si>
  <si>
    <t>25mm*25mm镀锌方管/圆管</t>
  </si>
  <si>
    <t>25A#107</t>
  </si>
  <si>
    <t>30mm*30mm镀锌方管/圆管</t>
  </si>
  <si>
    <t>25A#108</t>
  </si>
  <si>
    <t>40mm*40mm镀锌方管/圆管</t>
  </si>
  <si>
    <t>25A#109</t>
  </si>
  <si>
    <t>50mm*50mm镀锌方管/圆管</t>
  </si>
  <si>
    <t>25A#110</t>
  </si>
  <si>
    <t>60mm*60mm镀锌方管/圆管</t>
  </si>
  <si>
    <t>25A#111</t>
  </si>
  <si>
    <t>80mm*80mm镀锌方管/圆管</t>
  </si>
  <si>
    <t>25A#112</t>
  </si>
  <si>
    <t>100mm*100mm镀锌方管/圆管</t>
  </si>
  <si>
    <t>25A#113</t>
  </si>
  <si>
    <t>钢架铁网含喷漆</t>
  </si>
  <si>
    <t>25A#114</t>
  </si>
  <si>
    <t>200mm*200mm桁架</t>
  </si>
  <si>
    <t>25A#115</t>
  </si>
  <si>
    <t>250mm*250mm桁架</t>
  </si>
  <si>
    <t>25A#116</t>
  </si>
  <si>
    <t>300mm*300mm桁架</t>
  </si>
  <si>
    <t>25A#117</t>
  </si>
  <si>
    <t>400mm*400mm桁架</t>
  </si>
  <si>
    <t>25A#118</t>
  </si>
  <si>
    <t>450mm*450mm桁架</t>
  </si>
  <si>
    <t>25A#119</t>
  </si>
  <si>
    <t>钢板</t>
  </si>
  <si>
    <t>厚度5mm-10mm</t>
  </si>
  <si>
    <t>25A#120</t>
  </si>
  <si>
    <t>厚度12mm-16mm</t>
  </si>
  <si>
    <t>25A#121</t>
  </si>
  <si>
    <t>厚度20mm-30mm</t>
  </si>
  <si>
    <t>25A#122</t>
  </si>
  <si>
    <t>配重</t>
  </si>
  <si>
    <t>水箱配重</t>
  </si>
  <si>
    <t>1立方米以内</t>
  </si>
  <si>
    <t>个</t>
  </si>
  <si>
    <t>25A#123</t>
  </si>
  <si>
    <t>沙箱配重</t>
  </si>
  <si>
    <t>0.5立方米以内</t>
  </si>
  <si>
    <t>25A#124</t>
  </si>
  <si>
    <t>装饰材料</t>
  </si>
  <si>
    <t>防火板</t>
  </si>
  <si>
    <t>厚度1.5mm以内</t>
  </si>
  <si>
    <t>25A#125</t>
  </si>
  <si>
    <t>厚度2mm-3mm</t>
  </si>
  <si>
    <t>25A#126</t>
  </si>
  <si>
    <t>厚度4mm-5mm</t>
  </si>
  <si>
    <t>25A#127</t>
  </si>
  <si>
    <t>铝塑板</t>
  </si>
  <si>
    <t>厚2mm-3mm</t>
  </si>
  <si>
    <t>25A#128</t>
  </si>
  <si>
    <t>厚4mm-5mm</t>
  </si>
  <si>
    <t>25A#129</t>
  </si>
  <si>
    <t>25A#130</t>
  </si>
  <si>
    <t>丙烯涂料</t>
  </si>
  <si>
    <t>25A#131</t>
  </si>
  <si>
    <t>乳胶漆</t>
  </si>
  <si>
    <t>25A#132</t>
  </si>
  <si>
    <t>墙纸</t>
  </si>
  <si>
    <t>25A#133</t>
  </si>
  <si>
    <t>喷漆</t>
  </si>
  <si>
    <t>25A#134</t>
  </si>
  <si>
    <t>烤漆，多层烤漆</t>
  </si>
  <si>
    <t>25A#135</t>
  </si>
  <si>
    <t>防火涂料</t>
  </si>
  <si>
    <t>25A#136</t>
  </si>
  <si>
    <t>哈哈镜</t>
  </si>
  <si>
    <t>25A#137</t>
  </si>
  <si>
    <t>水银镜子</t>
  </si>
  <si>
    <t>25A#138</t>
  </si>
  <si>
    <t>单透镜</t>
  </si>
  <si>
    <t>25A#139</t>
  </si>
  <si>
    <t>波音片</t>
  </si>
  <si>
    <t>25A#140</t>
  </si>
  <si>
    <t>防水乳胶漆</t>
  </si>
  <si>
    <t>25A#141</t>
  </si>
  <si>
    <t>亚克力/彩色亚克力/半透亚克力</t>
  </si>
  <si>
    <t>厚3mm</t>
  </si>
  <si>
    <t>25A#142</t>
  </si>
  <si>
    <t>25A#143</t>
  </si>
  <si>
    <t>25A#144</t>
  </si>
  <si>
    <t>25A#145</t>
  </si>
  <si>
    <t>25A#146</t>
  </si>
  <si>
    <t>25A#147</t>
  </si>
  <si>
    <t>厚20mm</t>
  </si>
  <si>
    <t>25A#148</t>
  </si>
  <si>
    <t>亚克力/彩色亚克力/半透亚克力（含UV画面含异形损耗）</t>
  </si>
  <si>
    <t>25A#149</t>
  </si>
  <si>
    <t>25A#150</t>
  </si>
  <si>
    <t>亚克力/彩色亚克力/半透亚克力（含UV画面含异形损耗））厚8mm</t>
  </si>
  <si>
    <t>25A#151</t>
  </si>
  <si>
    <t>亚克力/彩色亚克力/半透亚克力（含UV画面含异形损耗）厚10mm</t>
  </si>
  <si>
    <t>25A#152</t>
  </si>
  <si>
    <t>亚克力/彩色亚克力/半透亚克力（含UV画面含异形损耗）厚12mm</t>
  </si>
  <si>
    <t>25A#153</t>
  </si>
  <si>
    <t>亚克力/彩色亚克力/半透亚克力（含UV画面含异形损耗）厚15mm</t>
  </si>
  <si>
    <t>25A#154</t>
  </si>
  <si>
    <t>亚克力/彩色亚克力/半透亚克力（含UV画面含异形损耗）厚20mm</t>
  </si>
  <si>
    <t>25A#155</t>
  </si>
  <si>
    <t>亚克力镜面板</t>
  </si>
  <si>
    <t>金、银色等</t>
  </si>
  <si>
    <t>25A#156</t>
  </si>
  <si>
    <t>钢化玻璃-普通清玻璃</t>
  </si>
  <si>
    <t>厚6mm</t>
  </si>
  <si>
    <t>25A#157</t>
  </si>
  <si>
    <t>25A#158</t>
  </si>
  <si>
    <t>25A#159</t>
  </si>
  <si>
    <t>25A#160</t>
  </si>
  <si>
    <t>25A#161</t>
  </si>
  <si>
    <t>钢化玻璃-超白玻璃</t>
  </si>
  <si>
    <t>25A#162</t>
  </si>
  <si>
    <t>25A#163</t>
  </si>
  <si>
    <t>25A#164</t>
  </si>
  <si>
    <t>25A#165</t>
  </si>
  <si>
    <t>25A#166</t>
  </si>
  <si>
    <t>有色玻璃</t>
  </si>
  <si>
    <t>25A#167</t>
  </si>
  <si>
    <t>25A#168</t>
  </si>
  <si>
    <t>25A#169</t>
  </si>
  <si>
    <t>25A#170</t>
  </si>
  <si>
    <t>KT板</t>
  </si>
  <si>
    <t>单面裱写真画面，含异形损耗</t>
  </si>
  <si>
    <t>25A#171</t>
  </si>
  <si>
    <t>双面裱写真画面，含异形损耗</t>
  </si>
  <si>
    <t>25A#172</t>
  </si>
  <si>
    <t>PVC展板（雪弗板）</t>
  </si>
  <si>
    <t>厚3mm，单面裱写真画面，含异形损耗</t>
  </si>
  <si>
    <t>25A#173</t>
  </si>
  <si>
    <t>厚5mm，单面裱写真画面，含异形损耗</t>
  </si>
  <si>
    <t>25A#174</t>
  </si>
  <si>
    <t>厚8mm，单面裱写真画面，含异形损耗</t>
  </si>
  <si>
    <t>25A#175</t>
  </si>
  <si>
    <t>厚10mm，单面裱写真画面，含异形损耗</t>
  </si>
  <si>
    <t>25A#176</t>
  </si>
  <si>
    <t>厚12mm，单面裱写真画面，含异形损耗</t>
  </si>
  <si>
    <t>25A#177</t>
  </si>
  <si>
    <t>厚15mm，单面裱写真画面，含异形损耗</t>
  </si>
  <si>
    <t>25A#178</t>
  </si>
  <si>
    <t>厚18mm，单面裱写真画面，含异形损耗</t>
  </si>
  <si>
    <t>25A#179</t>
  </si>
  <si>
    <t>厚3mm，双面裱写真画面，含异形损耗</t>
  </si>
  <si>
    <t>25A#180</t>
  </si>
  <si>
    <t>厚5mm，双面裱写真画面，含异形损耗</t>
  </si>
  <si>
    <t>25A#181</t>
  </si>
  <si>
    <t>厚8mm，双面裱写真画面，含异形损耗</t>
  </si>
  <si>
    <t>25A#182</t>
  </si>
  <si>
    <t>厚10mm，双面裱写真画面，含异形损耗</t>
  </si>
  <si>
    <t>25A#183</t>
  </si>
  <si>
    <t>厚12mm，双面裱写真画面，含异形损耗</t>
  </si>
  <si>
    <t>25A#184</t>
  </si>
  <si>
    <t>厚15mm，双面裱写真画面，含异形损耗</t>
  </si>
  <si>
    <t>25A#185</t>
  </si>
  <si>
    <t>厚18mm，双面裱写真画面，含异形损耗</t>
  </si>
  <si>
    <t>25A#186</t>
  </si>
  <si>
    <t>PVC镜面板</t>
  </si>
  <si>
    <t>25A#187</t>
  </si>
  <si>
    <t>PVC管</t>
  </si>
  <si>
    <t>直径20mm-50mm</t>
  </si>
  <si>
    <t>25A#188</t>
  </si>
  <si>
    <t>直径75mm-110mm</t>
  </si>
  <si>
    <t>25A#189</t>
  </si>
  <si>
    <t>瓦楞纸板</t>
  </si>
  <si>
    <t>25A#190</t>
  </si>
  <si>
    <t>拉丝不锈钢</t>
  </si>
  <si>
    <t>厚0.8mm</t>
  </si>
  <si>
    <t>25A#191</t>
  </si>
  <si>
    <t>厚1.0mm</t>
  </si>
  <si>
    <t>25A#192</t>
  </si>
  <si>
    <t>厚1.2mm</t>
  </si>
  <si>
    <t>25A#193</t>
  </si>
  <si>
    <t>镜面不锈钢</t>
  </si>
  <si>
    <t>25A#194</t>
  </si>
  <si>
    <t>25A#195</t>
  </si>
  <si>
    <t>25A#196</t>
  </si>
  <si>
    <t>冲孔铝板</t>
  </si>
  <si>
    <t>25A#197</t>
  </si>
  <si>
    <t>阳光板（聚碳酸酯PC中空板）</t>
  </si>
  <si>
    <t>25A#198</t>
  </si>
  <si>
    <t>25A#199</t>
  </si>
  <si>
    <t>阳光板（聚碳酸酯PC中空板）含UV画面</t>
  </si>
  <si>
    <t>25A#200</t>
  </si>
  <si>
    <t>25A#201</t>
  </si>
  <si>
    <t>地胶</t>
  </si>
  <si>
    <t>厚1.5mm</t>
  </si>
  <si>
    <t>25A#202</t>
  </si>
  <si>
    <t>厚2.0mm</t>
  </si>
  <si>
    <t>25A#203</t>
  </si>
  <si>
    <t>厚2.5mm</t>
  </si>
  <si>
    <t>25A#204</t>
  </si>
  <si>
    <t>厚3.0mm</t>
  </si>
  <si>
    <t>25A#205</t>
  </si>
  <si>
    <t>地胶含画面（UV/热转印）</t>
  </si>
  <si>
    <t>25A#206</t>
  </si>
  <si>
    <t>25A#207</t>
  </si>
  <si>
    <t>25A#208</t>
  </si>
  <si>
    <t>25A#209</t>
  </si>
  <si>
    <t>展示类制作</t>
  </si>
  <si>
    <t>展台/展桌</t>
  </si>
  <si>
    <t>木制防火板</t>
  </si>
  <si>
    <t>含抽屉/开门等，高度1.2米内、进深0.85米内</t>
  </si>
  <si>
    <t>25A#210</t>
  </si>
  <si>
    <t>异形展台/展桌</t>
  </si>
  <si>
    <t>25A#211</t>
  </si>
  <si>
    <t>木制防火板（乳胶漆）</t>
  </si>
  <si>
    <t>25A#212</t>
  </si>
  <si>
    <t>25A#213</t>
  </si>
  <si>
    <t>木制防火板（喷漆）</t>
  </si>
  <si>
    <t>25A#214</t>
  </si>
  <si>
    <t>25A#215</t>
  </si>
  <si>
    <t>木制防火板（烤漆）</t>
  </si>
  <si>
    <t>25A#216</t>
  </si>
  <si>
    <t>25A#217</t>
  </si>
  <si>
    <t>展柜</t>
  </si>
  <si>
    <t>含抽屉/开门等，高度2.4米内</t>
  </si>
  <si>
    <t>25A#218</t>
  </si>
  <si>
    <t>异形展柜</t>
  </si>
  <si>
    <t>25A#219</t>
  </si>
  <si>
    <t>25A#220</t>
  </si>
  <si>
    <t>25A#221</t>
  </si>
  <si>
    <t>25A#222</t>
  </si>
  <si>
    <t>25A#223</t>
  </si>
  <si>
    <t>25A#224</t>
  </si>
  <si>
    <t>25A#225</t>
  </si>
  <si>
    <t>即时贴字</t>
  </si>
  <si>
    <t>25A#226</t>
  </si>
  <si>
    <t>立体字</t>
  </si>
  <si>
    <t>泡沫字</t>
  </si>
  <si>
    <t>厚50mm</t>
  </si>
  <si>
    <t>25A#227</t>
  </si>
  <si>
    <t>厚100mm</t>
  </si>
  <si>
    <t>25A#228</t>
  </si>
  <si>
    <t>雪弗板字</t>
  </si>
  <si>
    <t>25A#229</t>
  </si>
  <si>
    <t>25A#230</t>
  </si>
  <si>
    <t>25A#231</t>
  </si>
  <si>
    <t>25A#232</t>
  </si>
  <si>
    <t>25A#233</t>
  </si>
  <si>
    <t>25A#234</t>
  </si>
  <si>
    <t>25A#235</t>
  </si>
  <si>
    <t>25A#236</t>
  </si>
  <si>
    <t>25A#237</t>
  </si>
  <si>
    <t>25A#238</t>
  </si>
  <si>
    <t>25A#239</t>
  </si>
  <si>
    <t>苯板字</t>
  </si>
  <si>
    <t>厚20mm（含）以下</t>
  </si>
  <si>
    <t>25A#240</t>
  </si>
  <si>
    <t>厚20mm-50mm（含）</t>
  </si>
  <si>
    <t>25A#241</t>
  </si>
  <si>
    <t>厚50mm-100mm（含）</t>
  </si>
  <si>
    <t>25A#242</t>
  </si>
  <si>
    <t>不锈钢字</t>
  </si>
  <si>
    <t>高度200mm（含）内</t>
  </si>
  <si>
    <t>25A#243</t>
  </si>
  <si>
    <t>高度200mm-600mm（含）</t>
  </si>
  <si>
    <t>25A#244</t>
  </si>
  <si>
    <t>高度600mm-800mm（含）</t>
  </si>
  <si>
    <t>25A#245</t>
  </si>
  <si>
    <t>高度800mm-1200mm（含）</t>
  </si>
  <si>
    <t>25A#246</t>
  </si>
  <si>
    <t>木质立体字（乳胶漆）</t>
  </si>
  <si>
    <t>高度0.2米（含）内，含包边及损耗，含支撑</t>
  </si>
  <si>
    <t>25A#247</t>
  </si>
  <si>
    <t>高度0.2米-0.5米（含），含包边及损耗，含支撑</t>
  </si>
  <si>
    <t>25A#248</t>
  </si>
  <si>
    <t>高度0.5米-0.8米（含），含包边及损耗，含支撑</t>
  </si>
  <si>
    <t>25A#249</t>
  </si>
  <si>
    <t>高度0.8米-1.2米（含），含包边及损耗，含支撑</t>
  </si>
  <si>
    <t>25A#250</t>
  </si>
  <si>
    <t>木质立体字（喷漆）</t>
  </si>
  <si>
    <t>25A#251</t>
  </si>
  <si>
    <t>25A#252</t>
  </si>
  <si>
    <t>25A#253</t>
  </si>
  <si>
    <t>25A#254</t>
  </si>
  <si>
    <t>木质立体字（烤漆）</t>
  </si>
  <si>
    <t>25A#255</t>
  </si>
  <si>
    <t>25A#256</t>
  </si>
  <si>
    <t>25A#257</t>
  </si>
  <si>
    <t>25A#258</t>
  </si>
  <si>
    <t>展架</t>
  </si>
  <si>
    <t>人形展架</t>
  </si>
  <si>
    <t>铁架高约1.8m，含人形雪弗板裱画面</t>
  </si>
  <si>
    <t>套</t>
  </si>
  <si>
    <t>25A#259</t>
  </si>
  <si>
    <t>门型展架</t>
  </si>
  <si>
    <t>0.8*1.8m，含稳定底座，含画面制作</t>
  </si>
  <si>
    <t>25A#260</t>
  </si>
  <si>
    <t>拉网展架</t>
  </si>
  <si>
    <t>3*4m，含画面制作</t>
  </si>
  <si>
    <t>25A#261</t>
  </si>
  <si>
    <t>快幕秀展架</t>
  </si>
  <si>
    <t>3*2m，含画面制作</t>
  </si>
  <si>
    <t>25A#262</t>
  </si>
  <si>
    <t>指引</t>
  </si>
  <si>
    <t>油画架</t>
  </si>
  <si>
    <t>木质，不含画面</t>
  </si>
  <si>
    <t>25A#263</t>
  </si>
  <si>
    <t>木质T型板</t>
  </si>
  <si>
    <t>0.8mX2m，含双面写真、钢板配重</t>
  </si>
  <si>
    <t>25A#264</t>
  </si>
  <si>
    <t>铝型材T型板</t>
  </si>
  <si>
    <t>25A#265</t>
  </si>
  <si>
    <t>注水道旗</t>
  </si>
  <si>
    <t>高度3米，含金属旗杆及双面画面旗帜布，含注水配重，具备5级以上抗风性</t>
  </si>
  <si>
    <t>25A#266</t>
  </si>
  <si>
    <t>高度5米，含金属旗杆及双面画面旗帜布，含注水配重，具备5级以上抗风性</t>
  </si>
  <si>
    <t>25A#267</t>
  </si>
  <si>
    <t>高度6米，含金属旗杆及双面画面旗帜布，含注水配重，具备5级以上抗风性</t>
  </si>
  <si>
    <t>25A#268</t>
  </si>
  <si>
    <t>高度7米，含金属旗杆及双面画面旗帜布，含注水配重，具备5级以上抗风性</t>
  </si>
  <si>
    <t>25A#269</t>
  </si>
  <si>
    <t>道旗</t>
  </si>
  <si>
    <t>高度3m，含金属旗杆及双面画面旗帜布，含外罩配重，具备5级以上抗风性</t>
  </si>
  <si>
    <t>25A#270</t>
  </si>
  <si>
    <t>高度5m，含金属旗杆及双面画面旗帜布，含外罩配重，具备5级以上抗风性</t>
  </si>
  <si>
    <t>25A#271</t>
  </si>
  <si>
    <t>高度6m，含金属旗杆及双面画面旗帜布，含外罩配重，具备5级以上抗风性</t>
  </si>
  <si>
    <t>25A#272</t>
  </si>
  <si>
    <t>高度7m，含金属旗杆及双面画面旗帜布，含外罩配重，具备5级以上抗风性</t>
  </si>
  <si>
    <t>25A#273</t>
  </si>
  <si>
    <t>易拉宝</t>
  </si>
  <si>
    <t>铝合金材质，80*200cm，含写真画面</t>
  </si>
  <si>
    <t>25A#274</t>
  </si>
  <si>
    <t>铝合金材质，120*200cm，含写真画面</t>
  </si>
  <si>
    <t>25A#275</t>
  </si>
  <si>
    <t>立式KT板挂画架</t>
  </si>
  <si>
    <t>金属H型伸缩立杆，不含画面</t>
  </si>
  <si>
    <t>25A#276</t>
  </si>
  <si>
    <t>金属H架</t>
  </si>
  <si>
    <t>铁质，A2大小，含画面</t>
  </si>
  <si>
    <t>25A#277</t>
  </si>
  <si>
    <t>铁质，A3大小，含画面</t>
  </si>
  <si>
    <t>25A#278</t>
  </si>
  <si>
    <t>铁质，A4大小，含画面</t>
  </si>
  <si>
    <t>25A#279</t>
  </si>
  <si>
    <t>手举牌含杆</t>
  </si>
  <si>
    <t>A3手举牌，KT板含画面（单面）+手举杆</t>
  </si>
  <si>
    <t>25A#280</t>
  </si>
  <si>
    <t>A3手举牌，KT板含画面（双面）+手举杆</t>
  </si>
  <si>
    <t>25A#281</t>
  </si>
  <si>
    <t>A3手举牌，雪弗板含画面（单面）+手举杆</t>
  </si>
  <si>
    <t>25A#282</t>
  </si>
  <si>
    <t>A3手举牌，雪弗板含画面（双面）+手举杆</t>
  </si>
  <si>
    <t>25A#283</t>
  </si>
  <si>
    <t>发光类制作</t>
  </si>
  <si>
    <t>灯带</t>
  </si>
  <si>
    <t>RGB可变色柔性灯</t>
  </si>
  <si>
    <t>含控制器</t>
  </si>
  <si>
    <t>25A#284</t>
  </si>
  <si>
    <t>金属灯槽</t>
  </si>
  <si>
    <t>含LED灯带及盖板</t>
  </si>
  <si>
    <t>25A#285</t>
  </si>
  <si>
    <t>硅胶灯槽</t>
  </si>
  <si>
    <t>25A#286</t>
  </si>
  <si>
    <t>可编程跑马灯</t>
  </si>
  <si>
    <t>含控制器整套设备含编程</t>
  </si>
  <si>
    <t>25A#287</t>
  </si>
  <si>
    <t>LED柔性灯带</t>
  </si>
  <si>
    <t>25A#288</t>
  </si>
  <si>
    <t>灯箱</t>
  </si>
  <si>
    <t>木结构灯箱</t>
  </si>
  <si>
    <t>含灯箱布/灯箱片/软膜，含LED光源</t>
  </si>
  <si>
    <t>25A#289</t>
  </si>
  <si>
    <t>金属包框灯箱</t>
  </si>
  <si>
    <t>25A#290</t>
  </si>
  <si>
    <t>发光字</t>
  </si>
  <si>
    <t>树脂发光字</t>
  </si>
  <si>
    <t>高100mm内，含包边及损耗</t>
  </si>
  <si>
    <t>25A#291</t>
  </si>
  <si>
    <t>高100mm-200mm（内），含包边及损耗</t>
  </si>
  <si>
    <t>25A#292</t>
  </si>
  <si>
    <t>亚克力发光字</t>
  </si>
  <si>
    <t>25A#293</t>
  </si>
  <si>
    <t>25A#294</t>
  </si>
  <si>
    <t>高200mm-600mm（内），含包边及损耗</t>
  </si>
  <si>
    <t>25A#295</t>
  </si>
  <si>
    <t>变压器</t>
  </si>
  <si>
    <t>低压变压器</t>
  </si>
  <si>
    <t>防水</t>
  </si>
  <si>
    <t>25A#296</t>
  </si>
  <si>
    <t>筒灯</t>
  </si>
  <si>
    <t>节能灯</t>
  </si>
  <si>
    <t>15W</t>
  </si>
  <si>
    <t>25A#297</t>
  </si>
  <si>
    <t>射灯</t>
  </si>
  <si>
    <t>防水射灯</t>
  </si>
  <si>
    <t>30W</t>
  </si>
  <si>
    <t>25A#298</t>
  </si>
  <si>
    <t>格栅射灯</t>
  </si>
  <si>
    <t>40W</t>
  </si>
  <si>
    <t>25A#299</t>
  </si>
  <si>
    <t>长臂射灯</t>
  </si>
  <si>
    <t>25A#300</t>
  </si>
  <si>
    <t>轨道射灯</t>
  </si>
  <si>
    <t>25A#301</t>
  </si>
  <si>
    <t>575车展灯</t>
  </si>
  <si>
    <t>150W</t>
  </si>
  <si>
    <t>25A#302</t>
  </si>
  <si>
    <t>照明</t>
  </si>
  <si>
    <t>T5彩色灯管</t>
  </si>
  <si>
    <t>25A#303</t>
  </si>
  <si>
    <t>印刷类制作</t>
  </si>
  <si>
    <t>单页</t>
  </si>
  <si>
    <t>A4彩色双面</t>
  </si>
  <si>
    <t>200克铜板纸</t>
  </si>
  <si>
    <t>张</t>
  </si>
  <si>
    <t>25A#304</t>
  </si>
  <si>
    <t>250克铜板纸</t>
  </si>
  <si>
    <t>25A#305</t>
  </si>
  <si>
    <t>A5彩色单面</t>
  </si>
  <si>
    <t>25A#306</t>
  </si>
  <si>
    <t>25A#307</t>
  </si>
  <si>
    <t>A5彩色双面</t>
  </si>
  <si>
    <t>25A#308</t>
  </si>
  <si>
    <t>25A#309</t>
  </si>
  <si>
    <t>A4单面</t>
  </si>
  <si>
    <t>特种纸250g（1-500）</t>
  </si>
  <si>
    <t>25A#310</t>
  </si>
  <si>
    <t>特种纸250g（501-1000）</t>
  </si>
  <si>
    <t>25A#311</t>
  </si>
  <si>
    <t>A4双面</t>
  </si>
  <si>
    <t>25A#312</t>
  </si>
  <si>
    <t>25A#313</t>
  </si>
  <si>
    <t>特种纸300g（1-500）</t>
  </si>
  <si>
    <t>25A#314</t>
  </si>
  <si>
    <t>特种纸300g（501-1000）</t>
  </si>
  <si>
    <t>25A#315</t>
  </si>
  <si>
    <t>25A#316</t>
  </si>
  <si>
    <t>25A#317</t>
  </si>
  <si>
    <t>宣传册</t>
  </si>
  <si>
    <t>A4三折</t>
  </si>
  <si>
    <t>250g铜版纸，双面覆膜，双面画面（1-500）</t>
  </si>
  <si>
    <t>25A#318</t>
  </si>
  <si>
    <t>250g铜版纸，双面覆膜，双面画面（501-1000）</t>
  </si>
  <si>
    <t>25A#319</t>
  </si>
  <si>
    <t>A3三折</t>
  </si>
  <si>
    <t>25A#320</t>
  </si>
  <si>
    <t>25A#321</t>
  </si>
  <si>
    <t>海报</t>
  </si>
  <si>
    <t>彩色单面</t>
  </si>
  <si>
    <t>铜版纸印刷157克，420mmX570mm，数量(1-500）</t>
  </si>
  <si>
    <t>25A#322</t>
  </si>
  <si>
    <t>铜版纸印刷157克，420mmX570mm，数量(501-5000）</t>
  </si>
  <si>
    <t>25A#323</t>
  </si>
  <si>
    <t>铜版纸印刷200克，420mmX570mm，数量(1-500）</t>
  </si>
  <si>
    <t>25A#324</t>
  </si>
  <si>
    <t>铜版纸印刷200克，420mmX570mm，数量(501-5000）</t>
  </si>
  <si>
    <t>25A#325</t>
  </si>
  <si>
    <t>铜版纸印刷250克，420mmX570mm，数量(1-500）</t>
  </si>
  <si>
    <t>25A#326</t>
  </si>
  <si>
    <t>铜版纸印刷250克，420mmX570mm，数量(501-5000）</t>
  </si>
  <si>
    <t>25A#327</t>
  </si>
  <si>
    <t>邀请函</t>
  </si>
  <si>
    <t>双面彩色，艺术纸快印覆膜对折，参考常规款式20*10cm（1-500）</t>
  </si>
  <si>
    <t>25A#328</t>
  </si>
  <si>
    <t>双面彩色，艺术纸快印覆膜对折，参考常规款式20*10cm（501-5000）</t>
  </si>
  <si>
    <t>25A#329</t>
  </si>
  <si>
    <t>双面彩色，艺术纸快印覆膜对折，异形模切，参考常规款式20*10cm（1-500）</t>
  </si>
  <si>
    <t>25A#330</t>
  </si>
  <si>
    <t>双面彩色，艺术纸快印覆膜对折，异形模切，参考常规款式20*10cm（501-5000）</t>
  </si>
  <si>
    <t>25A#331</t>
  </si>
  <si>
    <t>定制工艺</t>
  </si>
  <si>
    <t>烫金烫银工艺</t>
  </si>
  <si>
    <t>仅按定制版面收费</t>
  </si>
  <si>
    <t>版</t>
  </si>
  <si>
    <t>25A#332</t>
  </si>
  <si>
    <t>票券</t>
  </si>
  <si>
    <t>无光铜版纸157g含陇线，常规尺寸9*4cm</t>
  </si>
  <si>
    <t>25A#333</t>
  </si>
  <si>
    <t>桌卡</t>
  </si>
  <si>
    <t>亚克力桌卡</t>
  </si>
  <si>
    <t>亚克力三角桌卡含单面彩印内页</t>
  </si>
  <si>
    <t>25A#334</t>
  </si>
  <si>
    <t>纸质桌卡</t>
  </si>
  <si>
    <t>200克铜版彩印三折，A5-148mmX210mm</t>
  </si>
  <si>
    <t>25A#335</t>
  </si>
  <si>
    <t>主持人手卡</t>
  </si>
  <si>
    <t>彩色单面300g克铜板纸，150mm*100mm</t>
  </si>
  <si>
    <t>25A#336</t>
  </si>
  <si>
    <t>亚克力说明牌</t>
  </si>
  <si>
    <t>含A4双面彩印内页</t>
  </si>
  <si>
    <t>25A#337</t>
  </si>
  <si>
    <t>含A5双面彩印内页</t>
  </si>
  <si>
    <t>25A#338</t>
  </si>
  <si>
    <t>麦克风牌</t>
  </si>
  <si>
    <t>（含卡扣配件）雪弗板含画面</t>
  </si>
  <si>
    <t>25A#339</t>
  </si>
  <si>
    <t>（含卡扣配件）亚克力含画面</t>
  </si>
  <si>
    <t>25A#340</t>
  </si>
  <si>
    <t>麦克风套</t>
  </si>
  <si>
    <t>雪弗板含画面</t>
  </si>
  <si>
    <t>25A#341</t>
  </si>
  <si>
    <t>KT板裱含画面</t>
  </si>
  <si>
    <t>25A#342</t>
  </si>
  <si>
    <t>亚克力含画面</t>
  </si>
  <si>
    <t>25A#343</t>
  </si>
  <si>
    <t>手环</t>
  </si>
  <si>
    <t>丝带，含卡扣含图案定制</t>
  </si>
  <si>
    <t>25A#344</t>
  </si>
  <si>
    <t>杜邦纸，含卡扣含图案定制</t>
  </si>
  <si>
    <t>25A#345</t>
  </si>
  <si>
    <t>胸卡</t>
  </si>
  <si>
    <t>200克铜版纸彩印+卡套+挂绳含印刷，125mmX95mm，挂绳1cm宽，尼龙，含单色logo印刷</t>
  </si>
  <si>
    <t>25A#346</t>
  </si>
  <si>
    <t>PVC彩色印刷+挂绳含印，125mmX95mm，挂绳1cm宽，尼龙，含单色logo印刷</t>
  </si>
  <si>
    <t>25A#347</t>
  </si>
  <si>
    <t>亚克力模切UV印刷+挂绳印刷，150mmX100mm内</t>
  </si>
  <si>
    <t>25A#348</t>
  </si>
  <si>
    <t>手提袋</t>
  </si>
  <si>
    <t>纸质快印手提袋</t>
  </si>
  <si>
    <t>250g卡纸覆膜，350mm*280mm*100mm（1-500）</t>
  </si>
  <si>
    <t>25A#349</t>
  </si>
  <si>
    <t>250g卡纸覆膜，350mm*280mm*100mm（501-5000）</t>
  </si>
  <si>
    <t>25A#350</t>
  </si>
  <si>
    <t>无纺布手提袋</t>
  </si>
  <si>
    <t>350mm*280mm*100mm，含彩色logo印刷（1-500）</t>
  </si>
  <si>
    <t>25A#351</t>
  </si>
  <si>
    <t>350mm*280mm*100mm，含彩色logo印刷（501-5000）</t>
  </si>
  <si>
    <t>25A#352</t>
  </si>
  <si>
    <t>帆布袋</t>
  </si>
  <si>
    <t>25A#353</t>
  </si>
  <si>
    <t>25A#354</t>
  </si>
  <si>
    <t>PVC袋</t>
  </si>
  <si>
    <t>25A#355</t>
  </si>
  <si>
    <t>25A#356</t>
  </si>
  <si>
    <t>镭射袋</t>
  </si>
  <si>
    <t>25A#357</t>
  </si>
  <si>
    <t>25A#358</t>
  </si>
  <si>
    <t>杜邦纸袋</t>
  </si>
  <si>
    <t>25A#359</t>
  </si>
  <si>
    <t>25A#360</t>
  </si>
  <si>
    <t>贴纸</t>
  </si>
  <si>
    <t>背胶</t>
  </si>
  <si>
    <t>含画面</t>
  </si>
  <si>
    <t>25A#361</t>
  </si>
  <si>
    <t>可转移背胶</t>
  </si>
  <si>
    <t>25A#362</t>
  </si>
  <si>
    <t>照相纸</t>
  </si>
  <si>
    <t>25A#363</t>
  </si>
  <si>
    <t>车贴</t>
  </si>
  <si>
    <t>25A#364</t>
  </si>
  <si>
    <t>3M地贴</t>
  </si>
  <si>
    <t>25A#365</t>
  </si>
  <si>
    <t>超透玻璃贴</t>
  </si>
  <si>
    <t>25A#366</t>
  </si>
  <si>
    <t>静电贴</t>
  </si>
  <si>
    <t>25A#367</t>
  </si>
  <si>
    <t>磨砂贴</t>
  </si>
  <si>
    <t>25A#368</t>
  </si>
  <si>
    <t>椅背贴</t>
  </si>
  <si>
    <t>不干胶印刷150mm*100mm</t>
  </si>
  <si>
    <t>25A#369</t>
  </si>
  <si>
    <t>镭射贴，防伪贴</t>
  </si>
  <si>
    <t>直径2cm圆形模切</t>
  </si>
  <si>
    <t>25A#370</t>
  </si>
  <si>
    <t>水瓶贴纸</t>
  </si>
  <si>
    <t>25A#371</t>
  </si>
  <si>
    <t>水晶贴纸/UV转印贴纸</t>
  </si>
  <si>
    <t>3cm*3cm（1-500）</t>
  </si>
  <si>
    <t>25A#372</t>
  </si>
  <si>
    <t>3cm*3cm（501-1000）</t>
  </si>
  <si>
    <t>25A#373</t>
  </si>
  <si>
    <t>臂贴/胸贴</t>
  </si>
  <si>
    <t>不干胶印刷80mm圆</t>
  </si>
  <si>
    <t>25A#374</t>
  </si>
  <si>
    <t>不干胶印刷100mm圆</t>
  </si>
  <si>
    <t>25A#375</t>
  </si>
  <si>
    <t>布艺</t>
  </si>
  <si>
    <t>精编布</t>
  </si>
  <si>
    <t>喷绘单面含画面</t>
  </si>
  <si>
    <t>25A#376</t>
  </si>
  <si>
    <t>喷绘双面含画面</t>
  </si>
  <si>
    <t>25A#377</t>
  </si>
  <si>
    <t>双喷布</t>
  </si>
  <si>
    <t>25A#378</t>
  </si>
  <si>
    <t>牛津布</t>
  </si>
  <si>
    <t>25A#379</t>
  </si>
  <si>
    <t>宣绒布</t>
  </si>
  <si>
    <t>25A#380</t>
  </si>
  <si>
    <t>弹力布</t>
  </si>
  <si>
    <t>25A#381</t>
  </si>
  <si>
    <t>透明纱幕</t>
  </si>
  <si>
    <t>25A#382</t>
  </si>
  <si>
    <t>黑、白丝绒布</t>
  </si>
  <si>
    <t>25A#383</t>
  </si>
  <si>
    <t>阻燃</t>
  </si>
  <si>
    <t>25A#384</t>
  </si>
  <si>
    <t>星空幕</t>
  </si>
  <si>
    <t>含星空灯</t>
  </si>
  <si>
    <t>25A#385</t>
  </si>
  <si>
    <t>条幅布</t>
  </si>
  <si>
    <t>含喷绘画面，无味（环保）油墨</t>
  </si>
  <si>
    <t>25A#386</t>
  </si>
  <si>
    <t>旗帜布</t>
  </si>
  <si>
    <t>25A#387</t>
  </si>
  <si>
    <t>灯布</t>
  </si>
  <si>
    <t>含喷绘画面，黑底材质+无味（环保）油墨</t>
  </si>
  <si>
    <t>25A#388</t>
  </si>
  <si>
    <t>宝丽布</t>
  </si>
  <si>
    <t>含写真画面，黑底材质+无味（环保）油墨</t>
  </si>
  <si>
    <t>25A#389</t>
  </si>
  <si>
    <t>含写真画面，白底材质+无味（环保）油墨</t>
  </si>
  <si>
    <t>25A#390</t>
  </si>
  <si>
    <t>含UV画面，黑底材质+无味（环保）油墨</t>
  </si>
  <si>
    <t>25A#391</t>
  </si>
  <si>
    <t>含UV画面，白底底材质+无味（环保）油墨</t>
  </si>
  <si>
    <t>25A#392</t>
  </si>
  <si>
    <t>网格布</t>
  </si>
  <si>
    <t>25A#393</t>
  </si>
  <si>
    <t>含UV画面，白底材质+无味（环保）油墨</t>
  </si>
  <si>
    <t>25A#394</t>
  </si>
  <si>
    <t>刀刮布</t>
  </si>
  <si>
    <t>含写真画面，刀刮布+无味（环保）油墨</t>
  </si>
  <si>
    <t>25A#395</t>
  </si>
  <si>
    <t>含UV画面，刀刮布+无味（环保）油墨</t>
  </si>
  <si>
    <t>25A#396</t>
  </si>
  <si>
    <t>油画布</t>
  </si>
  <si>
    <t>含写真画面，油画布+无味（环保）油墨</t>
  </si>
  <si>
    <t>25A#397</t>
  </si>
  <si>
    <t>含UV画面，油画布+无味（环保）油墨</t>
  </si>
  <si>
    <t>25A#398</t>
  </si>
  <si>
    <t>软膜</t>
  </si>
  <si>
    <t>高清UV软膜喷绘</t>
  </si>
  <si>
    <t>单层模式</t>
  </si>
  <si>
    <t>25A#399</t>
  </si>
  <si>
    <t>双层模式</t>
  </si>
  <si>
    <t>25A#400</t>
  </si>
  <si>
    <t>黑底空白软膜</t>
  </si>
  <si>
    <t>黑底不透光</t>
  </si>
  <si>
    <t>25A#401</t>
  </si>
  <si>
    <t>服装</t>
  </si>
  <si>
    <t>圆领T恤</t>
  </si>
  <si>
    <t>棉+聚酯纤维，200g以内，丝印单色logo，热转印面积≤20*30cm，50件起订</t>
  </si>
  <si>
    <t>件</t>
  </si>
  <si>
    <t>25A#402</t>
  </si>
  <si>
    <t>200g以内纯棉，丝印单色logo，热转印面积≤20*30cm，50件起订</t>
  </si>
  <si>
    <t>25A#403</t>
  </si>
  <si>
    <t>250g以内纯棉，丝印单色logo，热转印面积≤20*30cm，50件起订</t>
  </si>
  <si>
    <t>25A#404</t>
  </si>
  <si>
    <t>Polo衫</t>
  </si>
  <si>
    <t>25A#405</t>
  </si>
  <si>
    <t>25A#406</t>
  </si>
  <si>
    <t>25A#407</t>
  </si>
  <si>
    <t>鸭舌帽</t>
  </si>
  <si>
    <t>优质面涤，丝印单色logo，热转印面积≤20*30cm，50件起订</t>
  </si>
  <si>
    <t>25A#408</t>
  </si>
  <si>
    <t>卫衣</t>
  </si>
  <si>
    <t>400g以内纯棉，丝印单色logo，热转印面积≤20*30cm，50件起订</t>
  </si>
  <si>
    <t>25A#409</t>
  </si>
  <si>
    <t>家具及电器</t>
  </si>
  <si>
    <t>桌椅</t>
  </si>
  <si>
    <t>IBM长桌</t>
  </si>
  <si>
    <t>1800*450mm，租赁价，3天为1展期</t>
  </si>
  <si>
    <t>个/展期</t>
  </si>
  <si>
    <t>25A#410</t>
  </si>
  <si>
    <t>1200*600mm，租赁价，3天为1展期</t>
  </si>
  <si>
    <t>25A#411</t>
  </si>
  <si>
    <t>1200*400mm，租赁价，3天为1展期</t>
  </si>
  <si>
    <t>25A#412</t>
  </si>
  <si>
    <t>吧桌</t>
  </si>
  <si>
    <t>租赁价，3天为1展期</t>
  </si>
  <si>
    <t>25A#413</t>
  </si>
  <si>
    <t>吧椅</t>
  </si>
  <si>
    <t>25A#414</t>
  </si>
  <si>
    <t>化妆桌</t>
  </si>
  <si>
    <t>含化妆镜、灯光及桌子，租赁价，3天为1展期</t>
  </si>
  <si>
    <t>25A#415</t>
  </si>
  <si>
    <t>折叠椅</t>
  </si>
  <si>
    <t>25A#416</t>
  </si>
  <si>
    <t>办公椅</t>
  </si>
  <si>
    <t>25A#417</t>
  </si>
  <si>
    <t>宴会椅</t>
  </si>
  <si>
    <t>25A#418</t>
  </si>
  <si>
    <t>单人面包凳</t>
  </si>
  <si>
    <t>25A#419</t>
  </si>
  <si>
    <t>三人面包凳</t>
  </si>
  <si>
    <t>25A#420</t>
  </si>
  <si>
    <t>单人沙发</t>
  </si>
  <si>
    <t>布艺/皮质简易沙发，租赁价，3天为1展期</t>
  </si>
  <si>
    <t>25A#421</t>
  </si>
  <si>
    <t>双人沙发</t>
  </si>
  <si>
    <t>25A#422</t>
  </si>
  <si>
    <t>懒人沙发</t>
  </si>
  <si>
    <t>25A#423</t>
  </si>
  <si>
    <t>中南海沙发</t>
  </si>
  <si>
    <t>25A#424</t>
  </si>
  <si>
    <t>简易茶几</t>
  </si>
  <si>
    <t>25A#425</t>
  </si>
  <si>
    <t>双人茶几</t>
  </si>
  <si>
    <t>25A#426</t>
  </si>
  <si>
    <t>洽谈桌椅</t>
  </si>
  <si>
    <t>一桌四椅，租赁价，3天为1展期</t>
  </si>
  <si>
    <t>套/展期</t>
  </si>
  <si>
    <t>25A#427</t>
  </si>
  <si>
    <t>露营桌</t>
  </si>
  <si>
    <t>25A#428</t>
  </si>
  <si>
    <t>露营椅子</t>
  </si>
  <si>
    <t>25A#429</t>
  </si>
  <si>
    <t>绿植</t>
  </si>
  <si>
    <t>演讲台花</t>
  </si>
  <si>
    <t>鲜花，长度500mm内</t>
  </si>
  <si>
    <t>25A#430</t>
  </si>
  <si>
    <t>摆台桌花</t>
  </si>
  <si>
    <t>鲜花，长度150mm内</t>
  </si>
  <si>
    <t>25A#431</t>
  </si>
  <si>
    <t>仿真绿植-置景级别</t>
  </si>
  <si>
    <t>混搭植物</t>
  </si>
  <si>
    <t>25A#432</t>
  </si>
  <si>
    <t>小型绿植（真）-小型景观绿植</t>
  </si>
  <si>
    <t>高度300mm内（含），租赁价，3天为1展期</t>
  </si>
  <si>
    <t>25A#433</t>
  </si>
  <si>
    <t>小型绿植（真）-中型景观绿植</t>
  </si>
  <si>
    <t>高度30mm-1000mm内（含），租赁价，3天为1展期</t>
  </si>
  <si>
    <t>25A#434</t>
  </si>
  <si>
    <t>大型绿植（真）-大型景观绿植</t>
  </si>
  <si>
    <t>高度1000mm以上，租赁价，3天为1展期</t>
  </si>
  <si>
    <t>25A#435</t>
  </si>
  <si>
    <t>隔离物</t>
  </si>
  <si>
    <t>一米栏</t>
  </si>
  <si>
    <t>25A#436</t>
  </si>
  <si>
    <t>铁质护栏</t>
  </si>
  <si>
    <t>1.5米宽幅内，租赁价，3天为1展期</t>
  </si>
  <si>
    <t>25A#437</t>
  </si>
  <si>
    <t>铁质护栏加重型</t>
  </si>
  <si>
    <t>40斤一片，2米宽度，租赁价，3天为1展期</t>
  </si>
  <si>
    <t>25A#438</t>
  </si>
  <si>
    <t>防爆铁马</t>
  </si>
  <si>
    <t>25A#439</t>
  </si>
  <si>
    <t>柱头牌</t>
  </si>
  <si>
    <t>A3柱头牌</t>
  </si>
  <si>
    <t>含画面，租赁价，3天为1展期</t>
  </si>
  <si>
    <t>25A#440</t>
  </si>
  <si>
    <t>A4柱头牌</t>
  </si>
  <si>
    <t>25A#441</t>
  </si>
  <si>
    <t>其他</t>
  </si>
  <si>
    <t>天幕单峰</t>
  </si>
  <si>
    <t>25A#442</t>
  </si>
  <si>
    <t>天幕双峰</t>
  </si>
  <si>
    <t>25A#443</t>
  </si>
  <si>
    <t>户外阳伞</t>
  </si>
  <si>
    <t>25A#444</t>
  </si>
  <si>
    <t>简易换衣间</t>
  </si>
  <si>
    <t>25A#445</t>
  </si>
  <si>
    <t>储物柜</t>
  </si>
  <si>
    <t>组/展期</t>
  </si>
  <si>
    <t>25A#446</t>
  </si>
  <si>
    <t>挂烫机</t>
  </si>
  <si>
    <t>25A#447</t>
  </si>
  <si>
    <t>屏风</t>
  </si>
  <si>
    <t>25A#448</t>
  </si>
  <si>
    <t>锥桶路障</t>
  </si>
  <si>
    <t>25A#449</t>
  </si>
  <si>
    <t>货架租赁</t>
  </si>
  <si>
    <t>25A#450</t>
  </si>
  <si>
    <t>挂衣龙门架</t>
  </si>
  <si>
    <t>含折旧维护费，租赁价，3天为1展期</t>
  </si>
  <si>
    <t>25A#451</t>
  </si>
  <si>
    <t>衣架</t>
  </si>
  <si>
    <t>25A#452</t>
  </si>
  <si>
    <t>穿衣镜</t>
  </si>
  <si>
    <t>25A#453</t>
  </si>
  <si>
    <t>冷热饮水机</t>
  </si>
  <si>
    <t>不含桶水，租赁价，3天为1展期</t>
  </si>
  <si>
    <t>25A#454</t>
  </si>
  <si>
    <t>A4彩色喷墨一体机</t>
  </si>
  <si>
    <t>理光、佳能等同等级品牌，租赁价，3天为1展期</t>
  </si>
  <si>
    <t>25A#455</t>
  </si>
  <si>
    <t>A4彩色激光打印机</t>
  </si>
  <si>
    <t>25A#456</t>
  </si>
  <si>
    <t>A3彩色激光一体机</t>
  </si>
  <si>
    <t>25A#457</t>
  </si>
  <si>
    <t>移动白板</t>
  </si>
  <si>
    <t>1200*900mm，租赁价，3天为1展期</t>
  </si>
  <si>
    <t>25A#458</t>
  </si>
  <si>
    <t>1800*900mm，租赁价，3天为1展期</t>
  </si>
  <si>
    <t>25A#459</t>
  </si>
  <si>
    <t>插线板</t>
  </si>
  <si>
    <t>3米，公牛/小米等同级品牌，租赁价，3天为1展期</t>
  </si>
  <si>
    <t>25A#460</t>
  </si>
  <si>
    <t>假人模特</t>
  </si>
  <si>
    <t>全身关节可调节，租赁价，3天为1展期</t>
  </si>
  <si>
    <t>25A#461</t>
  </si>
  <si>
    <t>亚克力发光柱</t>
  </si>
  <si>
    <t>用于现场发布，可灯光编程，含运输和搬运人力，租赁价，3天为1展期</t>
  </si>
  <si>
    <t>25A#462</t>
  </si>
  <si>
    <t>启动道具</t>
  </si>
  <si>
    <t>冰屏启动台，含运输、安装、调试人员费用，含标准固定外框或底座，租赁价，3天为1展期</t>
  </si>
  <si>
    <t>25A#463</t>
  </si>
  <si>
    <t>电器</t>
  </si>
  <si>
    <t>工业风扇</t>
  </si>
  <si>
    <t>台/展期</t>
  </si>
  <si>
    <t>25A#464</t>
  </si>
  <si>
    <t>水雾风扇</t>
  </si>
  <si>
    <t>25A#465</t>
  </si>
  <si>
    <t>冷风机</t>
  </si>
  <si>
    <t>25A#466</t>
  </si>
  <si>
    <t>空气净化器</t>
  </si>
  <si>
    <t>25A#467</t>
  </si>
  <si>
    <t>冰箱2开门</t>
  </si>
  <si>
    <t>180L内，租赁价，3天为1展期</t>
  </si>
  <si>
    <t>25A#468</t>
  </si>
  <si>
    <t>冰箱单开门</t>
  </si>
  <si>
    <t>90L内，租赁价，3天为1展期</t>
  </si>
  <si>
    <t>25A#469</t>
  </si>
  <si>
    <t>空调</t>
  </si>
  <si>
    <t>2匹，格力、美的、奥克斯、海尔、小米等同级品牌，租赁价，3天为1展期</t>
  </si>
  <si>
    <t>25A#470</t>
  </si>
  <si>
    <t>3匹，格力、美的、奥克斯、海尔、小米等同级品牌，租赁价，3天为1展期</t>
  </si>
  <si>
    <t>25A#471</t>
  </si>
  <si>
    <t>5匹，格力、美的、奥克斯、海尔、小米等同级品牌，租赁价，3天为1展期</t>
  </si>
  <si>
    <t>25A#472</t>
  </si>
  <si>
    <t>配电箱</t>
  </si>
  <si>
    <t>单相，32A，施耐德等同级品牌，租赁价，3天为1展期</t>
  </si>
  <si>
    <t>25A#473</t>
  </si>
  <si>
    <t>单相，60A，施耐德等同级品牌，租赁价，3天为1展期</t>
  </si>
  <si>
    <t>25A#474</t>
  </si>
  <si>
    <t>二级配电柜</t>
  </si>
  <si>
    <t>200A，租赁价，3天为1展期</t>
  </si>
  <si>
    <t>25A#475</t>
  </si>
  <si>
    <t>400A，租赁价，3天为1展期</t>
  </si>
  <si>
    <t>25A#489</t>
  </si>
  <si>
    <t>其他搭建制作</t>
  </si>
  <si>
    <t>演讲台</t>
  </si>
  <si>
    <t>木结构，不含饰面，高度1.2米内</t>
  </si>
  <si>
    <t>25A#490</t>
  </si>
  <si>
    <t>木结构，含饰面乳胶漆，高度1.2米内</t>
  </si>
  <si>
    <t>25A#491</t>
  </si>
  <si>
    <t>木结构，含饰面喷漆，高度1.2米内</t>
  </si>
  <si>
    <t>25A#492</t>
  </si>
  <si>
    <t>木结构，含饰面烤漆，高度1.2米内</t>
  </si>
  <si>
    <t>25A#493</t>
  </si>
  <si>
    <t>过桥板</t>
  </si>
  <si>
    <t>橡胶过桥板</t>
  </si>
  <si>
    <t>25A#494</t>
  </si>
  <si>
    <t>抽奖箱</t>
  </si>
  <si>
    <t>亚克力材料</t>
  </si>
  <si>
    <t>50*50*50cm，含画面</t>
  </si>
  <si>
    <t>25A#495</t>
  </si>
  <si>
    <t>kt板材料</t>
  </si>
  <si>
    <t>25A#503</t>
  </si>
  <si>
    <t>安装及运输</t>
  </si>
  <si>
    <t>货车</t>
  </si>
  <si>
    <t>市内运输</t>
  </si>
  <si>
    <t>金杯车运输，含司机劳务，含油费及过路费，不计空返</t>
  </si>
  <si>
    <t>车次</t>
  </si>
  <si>
    <t>25A#504</t>
  </si>
  <si>
    <t>4.2m货车，含司机劳务，含油费及过路费，不计空返</t>
  </si>
  <si>
    <t>25A#505</t>
  </si>
  <si>
    <t>6.2m货车，含司机劳务，含油费及过路费，不计空返</t>
  </si>
  <si>
    <t>25A#506</t>
  </si>
  <si>
    <t>6.8m~7.2m货车，含司机劳务，含油费及过路费，不计空返</t>
  </si>
  <si>
    <t>25A#507</t>
  </si>
  <si>
    <t>9.6m货车，含司机劳务，含油费及过路费，不计空返</t>
  </si>
  <si>
    <t>25A#508</t>
  </si>
  <si>
    <t>12.5m货车，含司机劳务，含油费及过路费，不计空返</t>
  </si>
  <si>
    <t>25A#509</t>
  </si>
  <si>
    <t>15m货车，含司机劳务，含油费及过路费，不计空返</t>
  </si>
  <si>
    <t>25A#510</t>
  </si>
  <si>
    <t>17.5m货车，含司机劳务，含油费及过路费，不计空返</t>
  </si>
  <si>
    <t>25A#511</t>
  </si>
  <si>
    <t>城际运输</t>
  </si>
  <si>
    <t>车/公里</t>
  </si>
  <si>
    <t>25A#512</t>
  </si>
  <si>
    <t>25A#513</t>
  </si>
  <si>
    <t>25A#514</t>
  </si>
  <si>
    <t>25A#515</t>
  </si>
  <si>
    <t>25A#516</t>
  </si>
  <si>
    <t>25A#517</t>
  </si>
  <si>
    <t>25B#001</t>
  </si>
  <si>
    <t>AVL设备</t>
  </si>
  <si>
    <t>视频设备</t>
  </si>
  <si>
    <t>LED</t>
  </si>
  <si>
    <t>P1.8/1.9室内显示屏</t>
  </si>
  <si>
    <t>光翔、利亚德、太龙、洲明、艾比森、德彩等同级别品牌
3天为1个展期</t>
  </si>
  <si>
    <t>平米/展期</t>
  </si>
  <si>
    <t>25B#002</t>
  </si>
  <si>
    <t>P2.5/P2.6室内显示屏</t>
  </si>
  <si>
    <t>25B#003</t>
  </si>
  <si>
    <t>P2.9室内显示屏</t>
  </si>
  <si>
    <t>25B#004</t>
  </si>
  <si>
    <t>P3.9透明防水屏/冰屏</t>
  </si>
  <si>
    <t>威特姆、光翔、洲明、德彩等同级别品牌
3天为1个展期</t>
  </si>
  <si>
    <t>25B#005</t>
  </si>
  <si>
    <t>P2.5地屏</t>
  </si>
  <si>
    <t>光翔、利亚德、太龙、洲明、艾比森、雷凌等同级别品牌
3天为1个展期</t>
  </si>
  <si>
    <t>25B#006</t>
  </si>
  <si>
    <t>P2.6地屏</t>
  </si>
  <si>
    <t>25B#007</t>
  </si>
  <si>
    <t>P2.9地屏</t>
  </si>
  <si>
    <t>25B#011</t>
  </si>
  <si>
    <t>P3.9户外防水屏</t>
  </si>
  <si>
    <t>25B#012</t>
  </si>
  <si>
    <t>LED处理器</t>
  </si>
  <si>
    <t>国产LED/LEC处理器</t>
  </si>
  <si>
    <t>3天为1个展期</t>
  </si>
  <si>
    <t>25B#013</t>
  </si>
  <si>
    <t>进口投影</t>
  </si>
  <si>
    <t>激光投影机12000流明以下</t>
  </si>
  <si>
    <t>Barco、Panasonic同等级高端激光投影机 
3天为1个展期</t>
  </si>
  <si>
    <t>25B#014</t>
  </si>
  <si>
    <t>激光投影机18000-22000流明</t>
  </si>
  <si>
    <t>Barco、Panasonic同等级高端激光投影机
3天为1个展期</t>
  </si>
  <si>
    <t>25B#015</t>
  </si>
  <si>
    <t>激光投影机18000-22000流明（4K）</t>
  </si>
  <si>
    <t>Barco、Panasonic同等级高端4K激光投影机
3天为1个展期</t>
  </si>
  <si>
    <t>25B#016</t>
  </si>
  <si>
    <t>激光投影机25000-32500流明</t>
  </si>
  <si>
    <t>25B#017</t>
  </si>
  <si>
    <t>激光投影机25000-32500流明（4K）</t>
  </si>
  <si>
    <t>25B#018</t>
  </si>
  <si>
    <t>激光投影机35000流明</t>
  </si>
  <si>
    <t>25B#019</t>
  </si>
  <si>
    <t>激光投影机35000-40000流明</t>
  </si>
  <si>
    <t>25B#020</t>
  </si>
  <si>
    <t>激光投影机45000-52000流明</t>
  </si>
  <si>
    <t>25B#021</t>
  </si>
  <si>
    <t>国产投影</t>
  </si>
  <si>
    <t>投影机6500流明以内</t>
  </si>
  <si>
    <t>视美乐、海信、鸿合等同等激光投影机
3天为1个展期</t>
  </si>
  <si>
    <t>25B#022</t>
  </si>
  <si>
    <t>投影机10000流明以内</t>
  </si>
  <si>
    <t>25B#023</t>
  </si>
  <si>
    <t>投影机12000流明以内</t>
  </si>
  <si>
    <t>25B#024</t>
  </si>
  <si>
    <t>投影镜头</t>
  </si>
  <si>
    <t>进口超短焦镜头</t>
  </si>
  <si>
    <t>Barco TLD+0.37 Ultra Short Throw Len
3天为1个展期</t>
  </si>
  <si>
    <t>25B#025</t>
  </si>
  <si>
    <t>进口定焦广角镜头</t>
  </si>
  <si>
    <t>Barco、Sony等同级别品牌
3天为1个展期</t>
  </si>
  <si>
    <t>25B#026</t>
  </si>
  <si>
    <t>进口变焦中长焦镜头</t>
  </si>
  <si>
    <t>25B#027</t>
  </si>
  <si>
    <t>进口超长焦镜头</t>
  </si>
  <si>
    <t>25B#028</t>
  </si>
  <si>
    <t>投影幕布</t>
  </si>
  <si>
    <t>300寸正/背折叠投影幕</t>
  </si>
  <si>
    <t>块/展期</t>
  </si>
  <si>
    <t>25B#029</t>
  </si>
  <si>
    <t>250寸正/背折叠投影幕</t>
  </si>
  <si>
    <t>25B#030</t>
  </si>
  <si>
    <t>200寸正/背折叠投影幕</t>
  </si>
  <si>
    <t>25B#031</t>
  </si>
  <si>
    <t>180寸正/背折叠投影幕</t>
  </si>
  <si>
    <t>25B#032</t>
  </si>
  <si>
    <t>150寸正/背折叠投影幕</t>
  </si>
  <si>
    <t>25B#033</t>
  </si>
  <si>
    <t>120寸正/背折叠投影幕</t>
  </si>
  <si>
    <t>25B#034</t>
  </si>
  <si>
    <t>含纱幕吊杆结构，定制尺寸</t>
  </si>
  <si>
    <t>25B#037</t>
  </si>
  <si>
    <t>显示器</t>
  </si>
  <si>
    <t>19-22寸</t>
  </si>
  <si>
    <t>小米、红米、LG、三星、索尼、戴尔等同级别品牌，3天为1个展期</t>
  </si>
  <si>
    <t>25B#038</t>
  </si>
  <si>
    <t>24-27寸</t>
  </si>
  <si>
    <t>25B#039</t>
  </si>
  <si>
    <t>32寸</t>
  </si>
  <si>
    <t>小米、创维、TCL、长虹、夏普、飞利浦、三星、海尔、三洋、先锋等同级别品牌，3天为1个展期</t>
  </si>
  <si>
    <t>25B#040</t>
  </si>
  <si>
    <t>43寸</t>
  </si>
  <si>
    <t>25B#041</t>
  </si>
  <si>
    <t>55寸</t>
  </si>
  <si>
    <t>25B#042</t>
  </si>
  <si>
    <t>65寸</t>
  </si>
  <si>
    <t>25B#043</t>
  </si>
  <si>
    <t>75寸</t>
  </si>
  <si>
    <t>25B#044</t>
  </si>
  <si>
    <t>85寸</t>
  </si>
  <si>
    <t>25B#045</t>
  </si>
  <si>
    <t>98寸/100寸</t>
  </si>
  <si>
    <t>25B#046</t>
  </si>
  <si>
    <t>触摸屏</t>
  </si>
  <si>
    <t>西门子、LG、研华等同级别品牌，3天为1个展期</t>
  </si>
  <si>
    <t>25B#047</t>
  </si>
  <si>
    <t>25B#048</t>
  </si>
  <si>
    <t>25B#049</t>
  </si>
  <si>
    <t>25B#050</t>
  </si>
  <si>
    <t>25B#051</t>
  </si>
  <si>
    <t>98寸</t>
  </si>
  <si>
    <t>25B#052</t>
  </si>
  <si>
    <t>拼接屏</t>
  </si>
  <si>
    <t>46寸</t>
  </si>
  <si>
    <t>含拼接器，拼缝间隙不高于5mm，HKC G4plus，三星，LG等同级别品牌，3天为1个展期</t>
  </si>
  <si>
    <t>25B#053</t>
  </si>
  <si>
    <t>25B#054</t>
  </si>
  <si>
    <t>视频处理器</t>
  </si>
  <si>
    <t>Barco E2</t>
  </si>
  <si>
    <t>25B#055</t>
  </si>
  <si>
    <t>Barco E2 Gen2 BTO</t>
  </si>
  <si>
    <t>25B#056</t>
  </si>
  <si>
    <t>MAGNIMAGA V6服务器</t>
  </si>
  <si>
    <t>25B#057</t>
  </si>
  <si>
    <t>MAGNIMAGA V8服务器</t>
  </si>
  <si>
    <t>兼容大中小活动场景，3天为1个展期</t>
  </si>
  <si>
    <t>25B#058</t>
  </si>
  <si>
    <t>MAGNIMAGA V12服务器</t>
  </si>
  <si>
    <t>兼容中大型活动场景，3天为1个展期</t>
  </si>
  <si>
    <t>25B#059</t>
  </si>
  <si>
    <t>MAGNIMAGA V16服务器</t>
  </si>
  <si>
    <t>25B#060</t>
  </si>
  <si>
    <t>NOVASTAR K16服务器</t>
  </si>
  <si>
    <t>25B#061</t>
  </si>
  <si>
    <t>NOVASTAR D12服务器</t>
  </si>
  <si>
    <t>25B#062</t>
  </si>
  <si>
    <t>NOVASTAR D32服务器</t>
  </si>
  <si>
    <t>25B#063</t>
  </si>
  <si>
    <t>视频切换器</t>
  </si>
  <si>
    <t>MAGNIMAGE MIG-590切换器</t>
  </si>
  <si>
    <t>25B#064</t>
  </si>
  <si>
    <t>MAGNIMAGE MIG-640切换器</t>
  </si>
  <si>
    <t>25B#065</t>
  </si>
  <si>
    <t>MAGNIMAGE MIG-680切换器</t>
  </si>
  <si>
    <t>25B#066</t>
  </si>
  <si>
    <t>NOVASTAR N10 切换器</t>
  </si>
  <si>
    <t>25B#067</t>
  </si>
  <si>
    <t>NOVASTAR C3控制台</t>
  </si>
  <si>
    <t>中大型控台，3天为1个展期</t>
  </si>
  <si>
    <t>25B#068</t>
  </si>
  <si>
    <t>NOVASTAR-C5 pro控制台</t>
  </si>
  <si>
    <t>大型控台，3天为1个展期</t>
  </si>
  <si>
    <t>25B#069</t>
  </si>
  <si>
    <t>MAGNIMAGA H6控制台</t>
  </si>
  <si>
    <t>中小型控台，3天为1个展期</t>
  </si>
  <si>
    <t>25B#070</t>
  </si>
  <si>
    <t>MAGNIMAGA H8控制台</t>
  </si>
  <si>
    <t>25B#071</t>
  </si>
  <si>
    <t>MAGNIMAGA H9控制台</t>
  </si>
  <si>
    <t>25B#072</t>
  </si>
  <si>
    <t>BARCO EC50控制台</t>
  </si>
  <si>
    <t>兼容中小活动场景，3天为1个展期</t>
  </si>
  <si>
    <t>25B#073</t>
  </si>
  <si>
    <t>BARCO EC200控制台</t>
  </si>
  <si>
    <t>中大型视频控制器控台，3天为1个展期</t>
  </si>
  <si>
    <t>25B#074</t>
  </si>
  <si>
    <t>BarcoEC-210控制台</t>
  </si>
  <si>
    <t>25B#075</t>
  </si>
  <si>
    <t>视频播放器</t>
  </si>
  <si>
    <t>D3 4*4控制台</t>
  </si>
  <si>
    <t>Disguise等同级品牌媒体播控服务器，3天为1个展期</t>
  </si>
  <si>
    <t>25B#076</t>
  </si>
  <si>
    <t>D3 4*4Pro控制台</t>
  </si>
  <si>
    <t>Disguise等同级别品牌媒体播控服务器，3天为1个展期</t>
  </si>
  <si>
    <t>25B#077</t>
  </si>
  <si>
    <t>Green Hippo Hippotizer V4</t>
  </si>
  <si>
    <t>含加密狗， 3天为1个展期</t>
  </si>
  <si>
    <t>25B#078</t>
  </si>
  <si>
    <t>T1</t>
  </si>
  <si>
    <t>25B#079</t>
  </si>
  <si>
    <t>T3</t>
  </si>
  <si>
    <t>25B#080</t>
  </si>
  <si>
    <t>WATCHOUT主机</t>
  </si>
  <si>
    <t>含编程、解密单元、显示服务器、拼接同步器，3天为1个展期</t>
  </si>
  <si>
    <t>25B#081</t>
  </si>
  <si>
    <t>WATCHOUT VP通道</t>
  </si>
  <si>
    <t>通道</t>
  </si>
  <si>
    <t>25B#082</t>
  </si>
  <si>
    <t>hirender-S3</t>
  </si>
  <si>
    <t>hirender媒体播控服务器，3天为1个展期</t>
  </si>
  <si>
    <t>25B#083</t>
  </si>
  <si>
    <t>视频分配放大器</t>
  </si>
  <si>
    <t>Extron ADA4
Extron ADA4（DVI/VGA/RGB/HDMI）</t>
  </si>
  <si>
    <t>25B#084</t>
  </si>
  <si>
    <t>电脑</t>
  </si>
  <si>
    <t>Apple Notebook笔记本电脑</t>
  </si>
  <si>
    <t>近两年款机型，3天为1个展期</t>
  </si>
  <si>
    <t>25B#085</t>
  </si>
  <si>
    <t>Apple Notebook一体机电脑</t>
  </si>
  <si>
    <t>25B#086</t>
  </si>
  <si>
    <t>Apple Mac Pro台式电脑</t>
  </si>
  <si>
    <t>25B#087</t>
  </si>
  <si>
    <t>Apple Mac Pro专业级台式工作站</t>
  </si>
  <si>
    <t>25B#088</t>
  </si>
  <si>
    <t>Windows系统笔记本电脑</t>
  </si>
  <si>
    <t>25B#089</t>
  </si>
  <si>
    <t>翻页器</t>
  </si>
  <si>
    <t>D′San PC-433-mini无线长距离翻页器</t>
  </si>
  <si>
    <t>25B#090</t>
  </si>
  <si>
    <t>专业提示翻页器（一托二）</t>
  </si>
  <si>
    <t>25B#091</t>
  </si>
  <si>
    <t>专业提示翻页器（一托四）</t>
  </si>
  <si>
    <t>25B#092</t>
  </si>
  <si>
    <t>专业提示翻页器（一托八）</t>
  </si>
  <si>
    <t>25B#093</t>
  </si>
  <si>
    <t>普通翻页提示器</t>
  </si>
  <si>
    <t>25B#094</t>
  </si>
  <si>
    <t>其它视频辅助设备</t>
  </si>
  <si>
    <t>光纤线</t>
  </si>
  <si>
    <t>（100m/条，100米内部不计费
大于100米按每条计费）</t>
  </si>
  <si>
    <t>条/展期</t>
  </si>
  <si>
    <t>25B#095</t>
  </si>
  <si>
    <t>光纤传输处理器</t>
  </si>
  <si>
    <t>25B#096</t>
  </si>
  <si>
    <t>音频设备</t>
  </si>
  <si>
    <t>高档音箱</t>
  </si>
  <si>
    <t>线阵全频音箱</t>
  </si>
  <si>
    <t>L-acoustics、D&amp;B、Meyersound及同级别品牌
3天为1个展期</t>
  </si>
  <si>
    <t>25B#097</t>
  </si>
  <si>
    <t>线阵低音音箱</t>
  </si>
  <si>
    <t>25B#098</t>
  </si>
  <si>
    <t>线阵返送</t>
  </si>
  <si>
    <t>25B#099</t>
  </si>
  <si>
    <t>全频音箱</t>
  </si>
  <si>
    <t>25B#100</t>
  </si>
  <si>
    <t>全频低音音箱</t>
  </si>
  <si>
    <t>25B#101</t>
  </si>
  <si>
    <t>全频返送</t>
  </si>
  <si>
    <t>25B#102</t>
  </si>
  <si>
    <t>普通音箱</t>
  </si>
  <si>
    <t>线阵音箱</t>
  </si>
  <si>
    <t>EAW、JBL、力素(NEXO)、JVC、Peavey Electronics及同级别品牌
3天为1个展期</t>
  </si>
  <si>
    <t>25B#103</t>
  </si>
  <si>
    <t>25B#104</t>
  </si>
  <si>
    <t>25B#105</t>
  </si>
  <si>
    <t>25B#106</t>
  </si>
  <si>
    <t>25B#107</t>
  </si>
  <si>
    <t>全频反送</t>
  </si>
  <si>
    <t>25B#108</t>
  </si>
  <si>
    <t>小音箱</t>
  </si>
  <si>
    <t>雅马哈、百灵达及同级别品牌
3天为1个展期</t>
  </si>
  <si>
    <t>25B#109</t>
  </si>
  <si>
    <t>有源音柱音箱</t>
  </si>
  <si>
    <t>BOSE、JBL、YAMAHA、力素(NEXO)及同级别品牌，3天为1个展期</t>
  </si>
  <si>
    <t>25B#110</t>
  </si>
  <si>
    <t>AMP功放</t>
  </si>
  <si>
    <t>数字功放</t>
  </si>
  <si>
    <t>D&amp;B，LA，Meyersound、NEXO、ZSOUND，JBL，BOSE，YAMAHA及同级别品牌
3天为1个展期</t>
  </si>
  <si>
    <t>25B#111</t>
  </si>
  <si>
    <t>调音台</t>
  </si>
  <si>
    <t>16路数字调音台</t>
  </si>
  <si>
    <t>YAMAHA及同等品牌，3天为1个展期</t>
  </si>
  <si>
    <t>25B#112</t>
  </si>
  <si>
    <t>32路数字调音台</t>
  </si>
  <si>
    <t>25B#113</t>
  </si>
  <si>
    <t>48路数字调音台</t>
  </si>
  <si>
    <t>25B#119</t>
  </si>
  <si>
    <t>音频处理系统</t>
  </si>
  <si>
    <t>音频处理器</t>
  </si>
  <si>
    <t>NEXO（力素）、L-acoustics、D&amp;B、EAW、Meyersound等同级别品牌
每3天为1个展期</t>
  </si>
  <si>
    <t>25B#120</t>
  </si>
  <si>
    <t>Digico接口箱</t>
  </si>
  <si>
    <t>Digico</t>
  </si>
  <si>
    <t>每3天为1个展期</t>
  </si>
  <si>
    <t>25B#121</t>
  </si>
  <si>
    <t>AVID接口箱</t>
  </si>
  <si>
    <t>STAGE 64</t>
  </si>
  <si>
    <t>25B#122</t>
  </si>
  <si>
    <t>YAMAHA接口箱</t>
  </si>
  <si>
    <t>RIO3224D2</t>
  </si>
  <si>
    <t>25B#123</t>
  </si>
  <si>
    <t>声卡</t>
  </si>
  <si>
    <t>Apollo X16声卡</t>
  </si>
  <si>
    <t>25B#124</t>
  </si>
  <si>
    <t>Apollo X8声卡</t>
  </si>
  <si>
    <t>25B#125</t>
  </si>
  <si>
    <t>监听音箱</t>
  </si>
  <si>
    <t>Genelec 8351-Genelec</t>
  </si>
  <si>
    <t>25B#126</t>
  </si>
  <si>
    <t>Genelec 8330.8340.8350-Genelec</t>
  </si>
  <si>
    <t>25B#127</t>
  </si>
  <si>
    <t>Genelec 8030.8040.8050-Genelec</t>
  </si>
  <si>
    <t>25B#128</t>
  </si>
  <si>
    <t>话筒</t>
  </si>
  <si>
    <t>无线头戴话筒（含接收器）</t>
  </si>
  <si>
    <t>Shure舒尔或Sennheiser森海塞尔，每3天为1个展期</t>
  </si>
  <si>
    <t>只/展期</t>
  </si>
  <si>
    <t>25B#129</t>
  </si>
  <si>
    <t>无线领夹话筒（含接收器）</t>
  </si>
  <si>
    <t>25B#130</t>
  </si>
  <si>
    <t>无线手持话筒（含接收器）</t>
  </si>
  <si>
    <t>25B#131</t>
  </si>
  <si>
    <t>有线鹅颈话筒</t>
  </si>
  <si>
    <t>铁三角，每3天为1个展期</t>
  </si>
  <si>
    <t>25B#132</t>
  </si>
  <si>
    <t>无线鹅颈话筒</t>
  </si>
  <si>
    <t>25B#133</t>
  </si>
  <si>
    <t>有线乐器话筒</t>
  </si>
  <si>
    <t>25B#134</t>
  </si>
  <si>
    <t>小蜜蜂</t>
  </si>
  <si>
    <t>SONY等同级别品牌，每3天为1个展期</t>
  </si>
  <si>
    <t>25B#135</t>
  </si>
  <si>
    <t>话筒分配放大器</t>
  </si>
  <si>
    <t>SHURE舒尔，森海，AMS等同级别品牌
每3天为1个展期</t>
  </si>
  <si>
    <t>25B#136</t>
  </si>
  <si>
    <t>耳返</t>
  </si>
  <si>
    <t>25B#137</t>
  </si>
  <si>
    <t>实时通话</t>
  </si>
  <si>
    <t>无线对讲主机</t>
  </si>
  <si>
    <t>25B#138</t>
  </si>
  <si>
    <t>无线对讲耳机/腰包</t>
  </si>
  <si>
    <t>25B#139</t>
  </si>
  <si>
    <t>无线监听系统</t>
  </si>
  <si>
    <t>SENNHEISER森海塞尔同级别品牌，每3天为1个展期</t>
  </si>
  <si>
    <t>25B#140</t>
  </si>
  <si>
    <t>Walking-Talkie无线对讲机含耳机</t>
  </si>
  <si>
    <t>25B#141</t>
  </si>
  <si>
    <t>无线即席发言系统</t>
  </si>
  <si>
    <t>即席系统主机</t>
  </si>
  <si>
    <t>BOSCH DCN DCS等同级别品牌，每3天为1个展期</t>
  </si>
  <si>
    <t>25B#142</t>
  </si>
  <si>
    <t>即席系统麦克风</t>
  </si>
  <si>
    <t>25B#143</t>
  </si>
  <si>
    <t>同传设备</t>
  </si>
  <si>
    <t>会议同传系统-主机</t>
  </si>
  <si>
    <t>Bosch博世</t>
  </si>
  <si>
    <t>台/天</t>
  </si>
  <si>
    <t>25B#144</t>
  </si>
  <si>
    <t>会议同传系统-辐射器</t>
  </si>
  <si>
    <t>2块为一套，Bosch博世</t>
  </si>
  <si>
    <t>25B#145</t>
  </si>
  <si>
    <t>会议同传系统-翻译器</t>
  </si>
  <si>
    <t>每台2路，Bosch博世</t>
  </si>
  <si>
    <t>25B#146</t>
  </si>
  <si>
    <t>音频扩展器</t>
  </si>
  <si>
    <t>同传音频输出设备，Bosch博世</t>
  </si>
  <si>
    <t>25B#147</t>
  </si>
  <si>
    <t>会议同传系统-耳机</t>
  </si>
  <si>
    <t>25B#148</t>
  </si>
  <si>
    <t>同声传译室(普通级)</t>
  </si>
  <si>
    <t>间/天</t>
  </si>
  <si>
    <t>25B#154</t>
  </si>
  <si>
    <t>灯光设备</t>
  </si>
  <si>
    <t>电脑灯</t>
  </si>
  <si>
    <t>多色LOGO片（含可做多色LOGO灯片）</t>
  </si>
  <si>
    <t>片/展期</t>
  </si>
  <si>
    <t>25B#155</t>
  </si>
  <si>
    <t>单色LOGO片</t>
  </si>
  <si>
    <t>25B#156</t>
  </si>
  <si>
    <t>摇头染色灯300W</t>
  </si>
  <si>
    <t>彩熠、鸿彩、ACEM、EK、升龙、浩洋同级别品牌，每3天为1个展期</t>
  </si>
  <si>
    <t>25B#157</t>
  </si>
  <si>
    <t>摇头染色灯800W</t>
  </si>
  <si>
    <t>25B#158</t>
  </si>
  <si>
    <t>摇头染色灯1500W</t>
  </si>
  <si>
    <t>25B#159</t>
  </si>
  <si>
    <t>摇头染色灯2000W</t>
  </si>
  <si>
    <t>25B#160</t>
  </si>
  <si>
    <t>图案切割灯1200W</t>
  </si>
  <si>
    <t>25B#161</t>
  </si>
  <si>
    <t>图案切割灯1500W</t>
  </si>
  <si>
    <t>25B#162</t>
  </si>
  <si>
    <t>图案切割灯2000W</t>
  </si>
  <si>
    <t>25B#163</t>
  </si>
  <si>
    <t>光束灯（三合一）230W</t>
  </si>
  <si>
    <t>25B#164</t>
  </si>
  <si>
    <t>光束灯（三合一）330W</t>
  </si>
  <si>
    <t>25B#165</t>
  </si>
  <si>
    <t>光束灯（三合一）380W</t>
  </si>
  <si>
    <t>25B#166</t>
  </si>
  <si>
    <t>光束灯（三合一）470W</t>
  </si>
  <si>
    <t>25B#167</t>
  </si>
  <si>
    <t>光束灯（三合一）480W</t>
  </si>
  <si>
    <t>25B#168</t>
  </si>
  <si>
    <t>光束灯（三合一）660W</t>
  </si>
  <si>
    <t>25B#169</t>
  </si>
  <si>
    <t>光束灯（三合一）1500W</t>
  </si>
  <si>
    <t>25B#170</t>
  </si>
  <si>
    <t>LED 蜂眼摇头灯 760W</t>
  </si>
  <si>
    <t>跃洋或同级别品牌，每3天为1个展期</t>
  </si>
  <si>
    <t>25B#171</t>
  </si>
  <si>
    <t>LED PAR摇头灯</t>
  </si>
  <si>
    <t>25B#172</t>
  </si>
  <si>
    <t>追光灯(1200w)</t>
  </si>
  <si>
    <t>25B#173</t>
  </si>
  <si>
    <t>追光灯(2500w)</t>
  </si>
  <si>
    <t>25B#174</t>
  </si>
  <si>
    <t>追光灯(4000w)</t>
  </si>
  <si>
    <t>25B#175</t>
  </si>
  <si>
    <t>常规灯</t>
  </si>
  <si>
    <t>四头灯</t>
  </si>
  <si>
    <t>25B#176</t>
  </si>
  <si>
    <t>八头灯</t>
  </si>
  <si>
    <t>25B#177</t>
  </si>
  <si>
    <t>效果灯</t>
  </si>
  <si>
    <t>ETC Source Four造型灯</t>
  </si>
  <si>
    <t>25B#178</t>
  </si>
  <si>
    <t>LED调焦染色电脑灯3000W</t>
  </si>
  <si>
    <t>25B#179</t>
  </si>
  <si>
    <t>LED调焦摇头染色灯</t>
  </si>
  <si>
    <t>跃洋BO740Z
跃洋或同级别品牌，每3天为1个展期</t>
  </si>
  <si>
    <t>25B#180</t>
  </si>
  <si>
    <t>LED洗墙灯</t>
  </si>
  <si>
    <t>25B#181</t>
  </si>
  <si>
    <t>LED条形灯，大颗粒灯珠</t>
  </si>
  <si>
    <t>ACME TB 1060
彩熠、鸿彩、ACEM、EK、升龙、浩洋同级别品牌，每3天为1个展期</t>
  </si>
  <si>
    <t>25B#182</t>
  </si>
  <si>
    <t>LED条形灯，小颗粒灯珠</t>
  </si>
  <si>
    <t>ACME STRO BE 3 IP
彩熠、鸿彩、ACEM、EK、升龙、浩洋同级别品牌，每3天为1个展期</t>
  </si>
  <si>
    <t>25B#183</t>
  </si>
  <si>
    <t>LED频闪灯</t>
  </si>
  <si>
    <t>ACME CM 560Z
5头，光束，染色，像素控制以及无极旋转功能于一体
彩熠、鸿彩、ACEM、EK、升龙、浩洋同级别品牌，每3天为1个展期</t>
  </si>
  <si>
    <t>25B#184</t>
  </si>
  <si>
    <t>ACME S6
36头，染色、像素效果、星空背景、月花光束等多效果功能于一体，随机频闪和脉冲
彩熠、鸿彩、ACEM、EK、升龙、浩洋同级别品牌，每3天为1个展期</t>
  </si>
  <si>
    <t>25B#185</t>
  </si>
  <si>
    <t>ACME STRO BE 5 IP
集频闪、光束、染色效果于一体的多功能频闪灯
彩熠、鸿彩、ACEM、EK、升龙、浩洋同级别品牌，每3天为1个展期</t>
  </si>
  <si>
    <t>25B#186</t>
  </si>
  <si>
    <t>ACME BL1000
集频闪、光束、染色效果于一体的多功能频闪灯
彩熠、鸿彩、ACEM、EK、升龙、浩洋同级别品牌，每3天为1个展期</t>
  </si>
  <si>
    <t>25B#187</t>
  </si>
  <si>
    <t>摇头光束频闪染色灯</t>
  </si>
  <si>
    <t>EK短吻鳄
彩熠、鸿彩、ACEM、EK、升龙、浩洋同级别品牌，每3天为1个展期</t>
  </si>
  <si>
    <t>25B#188</t>
  </si>
  <si>
    <t>LED光束染色频闪多功能条灯</t>
  </si>
  <si>
    <t>EK响尾蛇
彩熠、鸿彩、ACEM、EK、升龙、浩洋同级别品牌，每3天为1个展期</t>
  </si>
  <si>
    <t>25B#189</t>
  </si>
  <si>
    <t>防水LED全彩频闪条灯</t>
  </si>
  <si>
    <t>EK COLLIDER
彩熠、鸿彩、ACEM、EK、升龙、浩洋同级别品牌，每3天为1个展期</t>
  </si>
  <si>
    <t>25B#190</t>
  </si>
  <si>
    <t>LED条形灯，龙卷风LED灯珠</t>
  </si>
  <si>
    <t>ACME STRO BE TP5 IP
彩熠、鸿彩、ACEM、EK、升龙、浩洋同级别品牌，每3天为1个展期</t>
  </si>
  <si>
    <t>25B#191</t>
  </si>
  <si>
    <t>LED矩阵灯</t>
  </si>
  <si>
    <t>25B#192</t>
  </si>
  <si>
    <t>多功能面光灯（700W）</t>
  </si>
  <si>
    <t>ETC EA PAR700W
彩熠、鸿彩、ACEM、EK、升龙、浩洋同级别品牌，每3天为1个展期</t>
  </si>
  <si>
    <t>25B#193</t>
  </si>
  <si>
    <t>LED六头条形复古灯</t>
  </si>
  <si>
    <t>科励TT600LED
彩熠、鸿彩、ACEM、EK、升龙、浩洋同级别品牌，每3天为1个展期</t>
  </si>
  <si>
    <t>25B#194</t>
  </si>
  <si>
    <t>LED七头复古灯</t>
  </si>
  <si>
    <t>科励TT700RGB
彩熠、鸿彩、ACEM、EK、升龙、浩洋同级别品牌，每3天为1个展期</t>
  </si>
  <si>
    <t>25B#195</t>
  </si>
  <si>
    <t>ACME TORNADO TB 5 IP（龙卷风）
光束端采用5个带XY轴转动灯头, 外圈采用24颗彩光LED, 均可独立控制，光束角度3°-30°，全天候防护等级，具备室外防水功能。
功率935W，可实现多种速度频闪效果2</t>
  </si>
  <si>
    <t>ACME TORNADO TB 5 IP（龙卷风）
彩熠、鸿彩、ACEM、EK、升龙、浩洋同级别品牌，每3天为1个展期</t>
  </si>
  <si>
    <t>25B#196</t>
  </si>
  <si>
    <t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t>
  </si>
  <si>
    <t>ACME -PIXEL LINE IP STROBE 3 IP 
彩熠、鸿彩、ACEM、EK、升龙、浩洋同级别品牌，每3天为1个展期</t>
  </si>
  <si>
    <t>25B#197</t>
  </si>
  <si>
    <t>激光灯</t>
  </si>
  <si>
    <t>全彩激光灯40W</t>
  </si>
  <si>
    <t>25B#198</t>
  </si>
  <si>
    <t>全彩激光灯30W</t>
  </si>
  <si>
    <t>25B#199</t>
  </si>
  <si>
    <t>全彩激光灯20W</t>
  </si>
  <si>
    <t>25B#200</t>
  </si>
  <si>
    <t>全彩激光灯10W</t>
  </si>
  <si>
    <t>25B#201</t>
  </si>
  <si>
    <t>全彩激光灯7W</t>
  </si>
  <si>
    <t>25B#202</t>
  </si>
  <si>
    <t>全彩激光灯5W</t>
  </si>
  <si>
    <t>25B#203</t>
  </si>
  <si>
    <t>单色激光灯5W</t>
  </si>
  <si>
    <t>25B#204</t>
  </si>
  <si>
    <t>单色激光灯3W</t>
  </si>
  <si>
    <t>25B#205</t>
  </si>
  <si>
    <t>灯光控台</t>
  </si>
  <si>
    <t>数字调光台</t>
  </si>
  <si>
    <t>GRAND MA，每3天为1个展期</t>
  </si>
  <si>
    <t>25B#206</t>
  </si>
  <si>
    <t>GRAND MA II ，每3天为1个展期</t>
  </si>
  <si>
    <t>25B#207</t>
  </si>
  <si>
    <t>MA信号处理器</t>
  </si>
  <si>
    <t>MA NPU网络处理单元，增加控制单元，每3天为1个展期</t>
  </si>
  <si>
    <t>25B#208</t>
  </si>
  <si>
    <t>AVOLITES PEARL 珍珠 2008或同品牌规格，每3天为1个展期</t>
  </si>
  <si>
    <t>25B#209</t>
  </si>
  <si>
    <t>AVOLITES PEARL 珍珠2010或同品牌规格，每3天为1个展期</t>
  </si>
  <si>
    <t>25B#210</t>
  </si>
  <si>
    <t>灯光控制系统</t>
  </si>
  <si>
    <t>信号分配放大器</t>
  </si>
  <si>
    <t>DMX分配器，每3天为1个展期</t>
  </si>
  <si>
    <t>25B#244</t>
  </si>
  <si>
    <t>结构搭建</t>
  </si>
  <si>
    <t>Truss结构</t>
  </si>
  <si>
    <t>雷亚架，2米/根</t>
  </si>
  <si>
    <t>根/场</t>
  </si>
  <si>
    <t>25B#245</t>
  </si>
  <si>
    <t>灯光吊架(300x300毫米)</t>
  </si>
  <si>
    <t>延米/场</t>
  </si>
  <si>
    <t>25B#246</t>
  </si>
  <si>
    <t>灯光吊架(300x400毫米)</t>
  </si>
  <si>
    <t>25B#247</t>
  </si>
  <si>
    <t>灯光吊架(400x400毫米)</t>
  </si>
  <si>
    <t>25B#248</t>
  </si>
  <si>
    <t>灯光吊架(400x600毫米)</t>
  </si>
  <si>
    <t>25B#249</t>
  </si>
  <si>
    <t>灯光吊架(520x760毫米)</t>
  </si>
  <si>
    <t>25B#250</t>
  </si>
  <si>
    <t>灯光吊架(600x1200毫米)</t>
  </si>
  <si>
    <t>25B#251</t>
  </si>
  <si>
    <t>灯光吊架(610x1120毫米)</t>
  </si>
  <si>
    <t>25B#252</t>
  </si>
  <si>
    <t>灯光吊架(678x1018毫米)</t>
  </si>
  <si>
    <t>25B#253</t>
  </si>
  <si>
    <t>灯光吊架(1000x1600毫米)</t>
  </si>
  <si>
    <t>25B#254</t>
  </si>
  <si>
    <t>灯光吊架</t>
  </si>
  <si>
    <t>4m直径圆</t>
  </si>
  <si>
    <t>套/场</t>
  </si>
  <si>
    <t>25B#255</t>
  </si>
  <si>
    <t>6m直径圆</t>
  </si>
  <si>
    <t>25B#256</t>
  </si>
  <si>
    <t>8m直径圆</t>
  </si>
  <si>
    <t>25B#257</t>
  </si>
  <si>
    <t>10m直径圆</t>
  </si>
  <si>
    <t>25B#258</t>
  </si>
  <si>
    <t>12m直径圆</t>
  </si>
  <si>
    <t>25B#259</t>
  </si>
  <si>
    <t>葫芦</t>
  </si>
  <si>
    <t>进口CM电动葫芦</t>
  </si>
  <si>
    <t>2吨</t>
  </si>
  <si>
    <t>25B#260</t>
  </si>
  <si>
    <t>1吨</t>
  </si>
  <si>
    <t>25B#261</t>
  </si>
  <si>
    <t>国产电动葫芦</t>
  </si>
  <si>
    <t>25B#262</t>
  </si>
  <si>
    <t>25B#263</t>
  </si>
  <si>
    <t>电动葫芦控制器</t>
  </si>
  <si>
    <t>25B#264</t>
  </si>
  <si>
    <t>手拉葫芦</t>
  </si>
  <si>
    <t>25B#329</t>
  </si>
  <si>
    <t>拍摄设备</t>
  </si>
  <si>
    <t>摄像机</t>
  </si>
  <si>
    <t>SONY FX3</t>
  </si>
  <si>
    <t>25B#330</t>
  </si>
  <si>
    <t>SONY FX6</t>
  </si>
  <si>
    <t>25B#331</t>
  </si>
  <si>
    <t>SONY FX9</t>
  </si>
  <si>
    <t>25B#332</t>
  </si>
  <si>
    <t>SONY FR7电影机</t>
  </si>
  <si>
    <t>25B#333</t>
  </si>
  <si>
    <t>SONY A7S3电影机</t>
  </si>
  <si>
    <t>25B#334</t>
  </si>
  <si>
    <t>SONY A7M4电影机</t>
  </si>
  <si>
    <t>25B#335</t>
  </si>
  <si>
    <t>ARRI Alexa35电影机</t>
  </si>
  <si>
    <t>25B#336</t>
  </si>
  <si>
    <t>Canon c500电影机</t>
  </si>
  <si>
    <t>25B#337</t>
  </si>
  <si>
    <t>Canon c400摄像机</t>
  </si>
  <si>
    <t>25B#338</t>
  </si>
  <si>
    <t>Canon c80摄像机</t>
  </si>
  <si>
    <t>25B#339</t>
  </si>
  <si>
    <t>Canon R5摄像机</t>
  </si>
  <si>
    <t>25B#340</t>
  </si>
  <si>
    <t>摄像机镜头</t>
  </si>
  <si>
    <t>SonyG大师镜头/Canon同级别镜头</t>
  </si>
  <si>
    <t>25B#341</t>
  </si>
  <si>
    <t>Sony/Canon短焦标准镜头</t>
  </si>
  <si>
    <t>25B#342</t>
  </si>
  <si>
    <t>Sony/Canon长焦镜头</t>
  </si>
  <si>
    <t>25B#343</t>
  </si>
  <si>
    <t>Sony/Canon超长焦距镜头</t>
  </si>
  <si>
    <t>25B#344</t>
  </si>
  <si>
    <t>Canon/Fuji镜头伺服器含伺服手柄</t>
  </si>
  <si>
    <t>25B#345</t>
  </si>
  <si>
    <t>电影级定焦镜头组</t>
  </si>
  <si>
    <t>25B#346</t>
  </si>
  <si>
    <t>电影级变焦镜头</t>
  </si>
  <si>
    <t>25B#347</t>
  </si>
  <si>
    <t>导播讯道设备</t>
  </si>
  <si>
    <t>高清摄像机</t>
  </si>
  <si>
    <t>索尼及松下同级别品牌</t>
  </si>
  <si>
    <t>25B#348</t>
  </si>
  <si>
    <t>4K摄像机</t>
  </si>
  <si>
    <t>索尼及松下同级别品牌（广播级讯道设备，真讯）</t>
  </si>
  <si>
    <t>25B#349</t>
  </si>
  <si>
    <t>长焦镜头，85倍以上</t>
  </si>
  <si>
    <t>25B#350</t>
  </si>
  <si>
    <t>中焦镜头，35-85倍</t>
  </si>
  <si>
    <t>25B#351</t>
  </si>
  <si>
    <t>广角镜头，35倍以下</t>
  </si>
  <si>
    <t>25C#001</t>
  </si>
  <si>
    <t>第三方人员及服务</t>
  </si>
  <si>
    <t>运营人员</t>
  </si>
  <si>
    <t>AVL技术人员</t>
  </si>
  <si>
    <t>现场总控</t>
  </si>
  <si>
    <t>人员劳务费含餐含当地小交通，不含人员差旅，彩排与活动日价格一致</t>
  </si>
  <si>
    <t>人/天</t>
  </si>
  <si>
    <t>25C#002</t>
  </si>
  <si>
    <t>控台人员</t>
  </si>
  <si>
    <t>覆盖灯光、音箱、屏幕的基础控台技术人员，人员劳务费含餐含当地小交通，不含人员差旅，彩排与活动日价格一致</t>
  </si>
  <si>
    <t>25C#003</t>
  </si>
  <si>
    <t>搭建人员</t>
  </si>
  <si>
    <t>搭建人工</t>
  </si>
  <si>
    <t>人员劳务费含餐含当地小交通，不含人员差旅，常规工作时间8小时内/工</t>
  </si>
  <si>
    <t>人/工</t>
  </si>
  <si>
    <t>25C#004</t>
  </si>
  <si>
    <t>高空作业人员</t>
  </si>
  <si>
    <t>持高空作业资格证专业上岗，人员劳务费含餐含当地小交通，不含人员差旅，常规工作时间8小时内/工</t>
  </si>
  <si>
    <t>25C#005</t>
  </si>
  <si>
    <t>美工</t>
  </si>
  <si>
    <t>25C#006</t>
  </si>
  <si>
    <t>电工</t>
  </si>
  <si>
    <t>25C#007</t>
  </si>
  <si>
    <t>场工</t>
  </si>
  <si>
    <t>25C#008</t>
  </si>
  <si>
    <t>服务人员</t>
  </si>
  <si>
    <t>兼职</t>
  </si>
  <si>
    <t>含统一着装，人员劳务费含餐含当地小交通，不含人员差旅，常规工作时间8小时内/场，彩排日以4小时内按0.5场计费</t>
  </si>
  <si>
    <t>人/场</t>
  </si>
  <si>
    <t>25C#009</t>
  </si>
  <si>
    <t>普通礼仪</t>
  </si>
  <si>
    <t>身高不低于165cm，人员劳务费含服装含餐含当地小交通，不含人员差旅，常规工作时间8小时内/场，彩排日以4小时内按0.5场计费</t>
  </si>
  <si>
    <t>25C#010</t>
  </si>
  <si>
    <t>高级礼仪</t>
  </si>
  <si>
    <t>身高不低于170cm，有过2年以上大型活动经验，人员劳务费含服装含餐含当地小交通，不含人员差旅，常规工作时间8小时内/场，彩排日以4小时内按0.5场计费</t>
  </si>
  <si>
    <t>25C#011</t>
  </si>
  <si>
    <t>保洁</t>
  </si>
  <si>
    <t>人员劳务费含餐含当地小交通，不含人员差旅，常规工作时间8小时内/场</t>
  </si>
  <si>
    <t>25C#012</t>
  </si>
  <si>
    <t>安检员</t>
  </si>
  <si>
    <t>含手持金属检测器，人员劳务费含餐含当地小交通，不含人员差旅，常规工作时间8小时内/场</t>
  </si>
  <si>
    <t>25C#013</t>
  </si>
  <si>
    <t>普通保安</t>
  </si>
  <si>
    <t>搭建、展区、外场用安保，人员劳务费，每场不超过8小时</t>
  </si>
  <si>
    <t>25C#014</t>
  </si>
  <si>
    <t>高级保安</t>
  </si>
  <si>
    <t>内场安保（对形象有要求，人员劳务费，每场不超过8小时</t>
  </si>
  <si>
    <t>25C#015</t>
  </si>
  <si>
    <t>特级保安</t>
  </si>
  <si>
    <t>负责重要嘉宾/艺人的贴身保卫，人员劳务费含餐含当地小交通，不含人员差旅，常规工作时间8小时内/场</t>
  </si>
  <si>
    <t>25C#016</t>
  </si>
  <si>
    <t>专业人员</t>
  </si>
  <si>
    <t>云摄影</t>
  </si>
  <si>
    <t>摄影师，基础修图+平台使用，人员劳务费含拍摄设备，含餐含当地小交通，不含人员差旅，彩排与活动日价格一致</t>
  </si>
  <si>
    <t>25C#017</t>
  </si>
  <si>
    <t>Ai修图+平台使用，例如VPHOTO</t>
  </si>
  <si>
    <t>场</t>
  </si>
  <si>
    <t>25C#018</t>
  </si>
  <si>
    <t>普通模特</t>
  </si>
  <si>
    <t>身高170cm以上，具有地方品牌发布会或小型商业活动走秀案例，彩排与活动日价格一致，劳务费含餐含当地小交通，不含人员差旅，4小时/场</t>
  </si>
  <si>
    <t>25C#019</t>
  </si>
  <si>
    <t>资深模特</t>
  </si>
  <si>
    <t>身高175cm以上，具有知名品牌发布会或时装周走秀案例，彩排与活动日价格一致，劳务费含餐含当地小交通，不含人员差旅，4小时/场</t>
  </si>
  <si>
    <t>25C#020</t>
  </si>
  <si>
    <t>模特（外籍）</t>
  </si>
  <si>
    <t>不少于5年工作经验，女模170cm以上，男模180cm以上，彩排与活动日价格一致，含餐含当地交通，不含人员差旅，4小时内/场</t>
  </si>
  <si>
    <t>25C#021</t>
  </si>
  <si>
    <t>主持人（商演级别）</t>
  </si>
  <si>
    <t>彩排与活动日价格一致，含妆发服装含餐含当地小交通，不含人员差旅</t>
  </si>
  <si>
    <t>25C#022</t>
  </si>
  <si>
    <t>主持人（广播电台级别）</t>
  </si>
  <si>
    <t>25C#023</t>
  </si>
  <si>
    <t>主持人（省市电视台级别）</t>
  </si>
  <si>
    <t>25C#024</t>
  </si>
  <si>
    <t>主持人（双语、商演级别）</t>
  </si>
  <si>
    <t>25C#025</t>
  </si>
  <si>
    <t>主持人（双语、广播电台级别）</t>
  </si>
  <si>
    <t>25C#026</t>
  </si>
  <si>
    <t>主持人（双语、省市电视台级别）</t>
  </si>
  <si>
    <t>25C#027</t>
  </si>
  <si>
    <t>速记（持有专业速记证书）</t>
  </si>
  <si>
    <t>工作时间4小时内/场，人员劳务费含餐含当地小交通，不含人员差旅</t>
  </si>
  <si>
    <t>25C#028</t>
  </si>
  <si>
    <t>翻译员（中英同传/交传）</t>
  </si>
  <si>
    <t>不包含同传设备，工作时间4小时内/场，人员劳务费含餐含当地交通，不含人员差旅</t>
  </si>
  <si>
    <t>25C#029</t>
  </si>
  <si>
    <t>翻译员（小语种同传/交传）</t>
  </si>
  <si>
    <t>25C#030</t>
  </si>
  <si>
    <t>签到系统技术人员</t>
  </si>
  <si>
    <t>人员劳务含餐含当地交通，不含人员差旅</t>
  </si>
  <si>
    <t>25C#031</t>
  </si>
  <si>
    <t>健身教练/舞蹈教练</t>
  </si>
  <si>
    <t>彩排日及活动日价格一致，人员劳务含服装含餐含当地交通，不含人员差旅</t>
  </si>
  <si>
    <t>25C#032</t>
  </si>
  <si>
    <t>民俗手艺表演人员</t>
  </si>
  <si>
    <t>（如糖画、糖人、剪纸、写对联、棉花糖、捏面人等类目），人员劳务含材料含互动展示，4小时内/场，含服装含餐含当地交通，不含人员差旅</t>
  </si>
  <si>
    <t>25C#033</t>
  </si>
  <si>
    <t>涂鸦师</t>
  </si>
  <si>
    <t>人员劳务含材料含互动展示，含服装含餐含当地交通，不含人员</t>
  </si>
  <si>
    <t>25C#034</t>
  </si>
  <si>
    <t>茶艺师</t>
  </si>
  <si>
    <t>25C#035</t>
  </si>
  <si>
    <t>插花师</t>
  </si>
  <si>
    <t>不含花材，人员劳务含互动展示，含服装含餐含当地交通，不含人员差旅</t>
  </si>
  <si>
    <t>25C#036</t>
  </si>
  <si>
    <t>专业厨师</t>
  </si>
  <si>
    <t>不含耗材及设备，人员劳务含互动展示，含服装含餐含当地交通，不含人员差旅</t>
  </si>
  <si>
    <t>25C#037</t>
  </si>
  <si>
    <t>按摩师</t>
  </si>
  <si>
    <t>人员劳务含互动展示及体验，含服装含餐含当地交通，不含人员差旅</t>
  </si>
  <si>
    <t>25C#038</t>
  </si>
  <si>
    <t>美甲师</t>
  </si>
  <si>
    <t>人员劳务含耗材含互动展示及体验，含服装含餐含当地交通，不含人员差旅</t>
  </si>
  <si>
    <t>25C#039</t>
  </si>
  <si>
    <t>面点师</t>
  </si>
  <si>
    <t>25C#040</t>
  </si>
  <si>
    <t>秀场服装搭配师</t>
  </si>
  <si>
    <t>3年以上工作经验，人员劳务含餐含当地交通，不含人员差旅</t>
  </si>
  <si>
    <t>25C#041</t>
  </si>
  <si>
    <t>现场医护人员</t>
  </si>
  <si>
    <t>具备执业资格，基础急救设备，8小时内（常规工作时长）含服装含餐含当地交通</t>
  </si>
  <si>
    <t>25C#042</t>
  </si>
  <si>
    <t>外呼客服</t>
  </si>
  <si>
    <t>含餐含当地交通</t>
  </si>
  <si>
    <t>25C#043</t>
  </si>
  <si>
    <t>短信提醒</t>
  </si>
  <si>
    <t>按每条计算，起订量不低于300条</t>
  </si>
  <si>
    <t>条</t>
  </si>
  <si>
    <t>25C#044</t>
  </si>
  <si>
    <t>交互工程师</t>
  </si>
  <si>
    <t>人员劳务费。含餐含当地小交通，不含人员差旅</t>
  </si>
  <si>
    <t>25C#045</t>
  </si>
  <si>
    <t>演职人员</t>
  </si>
  <si>
    <t>演奏/演唱人员</t>
  </si>
  <si>
    <t>彩排与活动日价格一致，含服装含餐含当地小交通，不含人员差旅</t>
  </si>
  <si>
    <t>25C#046</t>
  </si>
  <si>
    <t>演奏/演唱人员（外籍）</t>
  </si>
  <si>
    <t>25C#047</t>
  </si>
  <si>
    <t>DJ</t>
  </si>
  <si>
    <t>25C#048</t>
  </si>
  <si>
    <t>话剧/剧情演绎类演员</t>
  </si>
  <si>
    <t>人员劳务费含服装含餐含当地交通，不含人员差旅</t>
  </si>
  <si>
    <t>25C#049</t>
  </si>
  <si>
    <t>普通舞蹈演员</t>
  </si>
  <si>
    <t>3-5年工作经验，具有小型商演及短期活动演出经验，彩排与活动日价格一致，含服装含餐含当地小交通，不含人员差旅</t>
  </si>
  <si>
    <t>25C#050</t>
  </si>
  <si>
    <t>资深舞蹈演员</t>
  </si>
  <si>
    <t>5年以上工作经验，具有艺术节、大型晚会演出经验，彩排与活动日价格一致，含服装含餐含当地小交通，不含人员差旅</t>
  </si>
  <si>
    <t>25C#051</t>
  </si>
  <si>
    <t>Coser</t>
  </si>
  <si>
    <t>专业CosPlay演出，彩排与活动日价格一致，人员劳务含服装含餐含当地小交通，不含人员差旅</t>
  </si>
  <si>
    <t>25D#001</t>
  </si>
  <si>
    <t>内容制作</t>
  </si>
  <si>
    <t>内容美化</t>
  </si>
  <si>
    <t>纯文本排版</t>
  </si>
  <si>
    <t>纯文本排版，包含PPT、keynote及报告书</t>
  </si>
  <si>
    <t>基于主视觉调性及提供的文字信息进行排版</t>
  </si>
  <si>
    <t>25D#002</t>
  </si>
  <si>
    <t>图文排版</t>
  </si>
  <si>
    <t>图文排版，包含PPT、keynote及报告书</t>
  </si>
  <si>
    <t>基于主视觉调性及提供的图文信息进行排版,包含数据可视化、装饰图素设计及动画效果</t>
  </si>
  <si>
    <t>25E#001</t>
  </si>
  <si>
    <t>地接上会服务人员</t>
  </si>
  <si>
    <t>含讲解设备，人员劳务费含餐含当地交通，不含人员差旅</t>
  </si>
  <si>
    <t>25E#002</t>
  </si>
  <si>
    <t>普通中文导游</t>
  </si>
  <si>
    <t>具有中级导游资格证书</t>
  </si>
  <si>
    <t>含讲解设备，人员劳务费含餐含当地交通，不含人员差旅，工作时长8小时内/场</t>
  </si>
  <si>
    <t>25E#003</t>
  </si>
  <si>
    <t>高级中文导游</t>
  </si>
  <si>
    <t>具有高级导游资格证书</t>
  </si>
  <si>
    <t>25E#004</t>
  </si>
  <si>
    <t>普通英文导游</t>
  </si>
  <si>
    <t>25E#005</t>
  </si>
  <si>
    <t>高级英文导游</t>
  </si>
  <si>
    <t>25E#006</t>
  </si>
  <si>
    <t>接待用车-接送机</t>
  </si>
  <si>
    <t>商务车</t>
  </si>
  <si>
    <t>GL8及同等级车型</t>
  </si>
  <si>
    <t>60公里内，含司机劳务及油费（高速费据实结算）</t>
  </si>
  <si>
    <t>辆/趟</t>
  </si>
  <si>
    <t>25E#007</t>
  </si>
  <si>
    <t>超60公里计费，含司机劳务及油费（高速费据实结算）</t>
  </si>
  <si>
    <t>25E#008</t>
  </si>
  <si>
    <t>埃尔法车型</t>
  </si>
  <si>
    <t>25E#009</t>
  </si>
  <si>
    <t>25E#010</t>
  </si>
  <si>
    <t>普通B级轿车</t>
  </si>
  <si>
    <t>帕萨特及同级别普通B级轿车</t>
  </si>
  <si>
    <t>25E#011</t>
  </si>
  <si>
    <t>25E#012</t>
  </si>
  <si>
    <t>豪华C级轿车</t>
  </si>
  <si>
    <t>奥迪A6L及同级别豪华C级轿车</t>
  </si>
  <si>
    <t>25E#013</t>
  </si>
  <si>
    <t>25E#014</t>
  </si>
  <si>
    <t>考斯特</t>
  </si>
  <si>
    <t>25E#015</t>
  </si>
  <si>
    <t>25E#016</t>
  </si>
  <si>
    <t>大巴车（不少于50座）</t>
  </si>
  <si>
    <t>25E#017</t>
  </si>
  <si>
    <t>25E#018</t>
  </si>
  <si>
    <t>接待用车-包车</t>
  </si>
  <si>
    <t>1天10小时内或100公里内，含司机劳务及油费（高速费据实结算），超出公里数及时间另计费</t>
  </si>
  <si>
    <t>辆/天</t>
  </si>
  <si>
    <t>25E#019</t>
  </si>
  <si>
    <t>含司机劳务及油费（高速费据实结算），超1天10小时，按小时收费</t>
  </si>
  <si>
    <t>辆/小时</t>
  </si>
  <si>
    <t>25E#020</t>
  </si>
  <si>
    <t>含司机劳务及油费（高速费据实结算），超1天100公里，按公里收费</t>
  </si>
  <si>
    <t>25E#021</t>
  </si>
  <si>
    <t>25E#022</t>
  </si>
  <si>
    <t>25E#023</t>
  </si>
  <si>
    <t>25E#024</t>
  </si>
  <si>
    <t>25E#025</t>
  </si>
  <si>
    <t>25E#026</t>
  </si>
  <si>
    <t>25E#027</t>
  </si>
  <si>
    <t>25E#028</t>
  </si>
  <si>
    <t>25E#029</t>
  </si>
  <si>
    <t>25E#030</t>
  </si>
  <si>
    <t>中型车</t>
  </si>
  <si>
    <t>25E#031</t>
  </si>
  <si>
    <t>25E#032</t>
  </si>
  <si>
    <t>大型车</t>
  </si>
  <si>
    <t>据实结算</t>
  </si>
  <si>
    <t>餐费</t>
  </si>
  <si>
    <t>乙方供应商人员Onsite餐费，实报实销，每日餐费不超过100元/人， 已含餐费的第三方人员不得重复此项收费</t>
  </si>
  <si>
    <t>25F#002</t>
  </si>
  <si>
    <t>住宿</t>
  </si>
  <si>
    <t>住宿（一线城市）</t>
  </si>
  <si>
    <t>住宿一线城市（北上广深杭），实报实销，每晚不超过500元/标间/间夜</t>
  </si>
  <si>
    <t>间/夜</t>
  </si>
  <si>
    <t>住宿（非一线城市）</t>
  </si>
  <si>
    <t>住宿二线城市（非北上广深杭），实报实销，每晚不超过400元/标间/间夜</t>
  </si>
  <si>
    <t>城际交通</t>
  </si>
  <si>
    <t>机票，实报实销，国内/外机票经济舱往返</t>
  </si>
  <si>
    <t>趟</t>
  </si>
  <si>
    <t>火车票，实报实销，国内高铁/火车票二等座往返</t>
  </si>
  <si>
    <t>市内交通</t>
  </si>
  <si>
    <t>出租车、快车实报实销，不能为高档车辆</t>
  </si>
  <si>
    <t>25G#001</t>
  </si>
  <si>
    <t>场地相关</t>
  </si>
  <si>
    <t>场地租金</t>
  </si>
  <si>
    <t>场地租金，需提供合作合同/发票等凭证</t>
  </si>
  <si>
    <t>25G#002</t>
  </si>
  <si>
    <t>场地其他</t>
  </si>
  <si>
    <t>水电费、吊点费、施工证、搭建安全资质证明、防水认证、防火认证、监理等费用，需提供发票/支付凭证</t>
  </si>
  <si>
    <t>25H#001</t>
  </si>
  <si>
    <t>报批及安全</t>
  </si>
  <si>
    <t>安全审查</t>
  </si>
  <si>
    <t>消电检查、结构审核、质检报告等费用</t>
  </si>
  <si>
    <t>25H#002</t>
  </si>
  <si>
    <t>政府监管</t>
  </si>
  <si>
    <t>场地活动报批</t>
  </si>
  <si>
    <t>25H#003</t>
  </si>
  <si>
    <t>场地文化报批</t>
  </si>
  <si>
    <t>服务费</t>
  </si>
  <si>
    <t>服务费费率</t>
  </si>
  <si>
    <t>项目服务费费率</t>
  </si>
  <si>
    <t>项目服务费费率（百分比）</t>
  </si>
  <si>
    <t>据实结算服务费费率</t>
  </si>
  <si>
    <t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t>
  </si>
  <si>
    <t>代垫付服务费费率</t>
  </si>
  <si>
    <t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t>
  </si>
  <si>
    <t>税费</t>
  </si>
  <si>
    <t>税费税率</t>
  </si>
  <si>
    <t>项目增值税税率</t>
  </si>
  <si>
    <t>项目增值税税率（百分比）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</si>
</sst>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);[Red]\(0.00\)"/>
    <numFmt numFmtId="178" formatCode="_ \¥* #,##0.00_ ;_ \¥* \-#,##0.00_ ;_ \¥* &quot;-&quot;??_ ;_ @_ "/>
    <numFmt numFmtId="179" formatCode="0.00_ "/>
  </numFmts>
  <fonts count="42">
    <font>
      <sz val="10"/>
      <color theme="1"/>
      <name val="等线"/>
      <charset val="134"/>
      <scheme val="minor"/>
    </font>
    <font>
      <b/>
      <sz val="12"/>
      <color rgb="FFFFFFFF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FFFFFF"/>
      <name val="微软雅黑"/>
      <charset val="134"/>
    </font>
    <font>
      <sz val="10"/>
      <color rgb="FFFF0000"/>
      <name val="微软雅黑"/>
      <charset val="134"/>
    </font>
    <font>
      <b/>
      <sz val="13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0.5"/>
      <color rgb="FF000000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b/>
      <sz val="24"/>
      <color rgb="FF000000"/>
      <name val="等线"/>
      <charset val="134"/>
      <scheme val="minor"/>
    </font>
    <font>
      <b/>
      <sz val="15.75"/>
      <color rgb="FF000000"/>
      <name val="等线"/>
      <charset val="134"/>
      <scheme val="minor"/>
    </font>
    <font>
      <sz val="15.75"/>
      <color rgb="FF000000"/>
      <name val="等线"/>
      <charset val="134"/>
      <scheme val="minor"/>
    </font>
    <font>
      <sz val="13.5"/>
      <color rgb="FF000000"/>
      <name val="等线"/>
      <charset val="134"/>
      <scheme val="minor"/>
    </font>
    <font>
      <b/>
      <sz val="13.5"/>
      <color rgb="FF1F2329"/>
      <name val="等线"/>
      <charset val="134"/>
      <scheme val="minor"/>
    </font>
    <font>
      <sz val="13.5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14C0FF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D9F5D6"/>
        <bgColor indexed="64"/>
      </patternFill>
    </fill>
    <fill>
      <patternFill patternType="solid">
        <fgColor rgb="FFD9F3FD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DEE0E3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3" borderId="3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4" borderId="42" applyNumberFormat="0" applyAlignment="0" applyProtection="0">
      <alignment vertical="center"/>
    </xf>
    <xf numFmtId="0" fontId="32" fillId="25" borderId="43" applyNumberFormat="0" applyAlignment="0" applyProtection="0">
      <alignment vertical="center"/>
    </xf>
    <xf numFmtId="0" fontId="33" fillId="25" borderId="42" applyNumberFormat="0" applyAlignment="0" applyProtection="0">
      <alignment vertical="center"/>
    </xf>
    <xf numFmtId="0" fontId="34" fillId="26" borderId="44" applyNumberFormat="0" applyAlignment="0" applyProtection="0">
      <alignment vertical="center"/>
    </xf>
    <xf numFmtId="0" fontId="35" fillId="0" borderId="45" applyNumberFormat="0" applyFill="0" applyAlignment="0" applyProtection="0">
      <alignment vertical="center"/>
    </xf>
    <xf numFmtId="0" fontId="36" fillId="0" borderId="46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</cellStyleXfs>
  <cellXfs count="18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177" fontId="6" fillId="6" borderId="1" xfId="0" applyNumberFormat="1" applyFont="1" applyFill="1" applyBorder="1" applyAlignment="1">
      <alignment horizontal="center" vertical="center"/>
    </xf>
    <xf numFmtId="177" fontId="6" fillId="7" borderId="1" xfId="0" applyNumberFormat="1" applyFont="1" applyFill="1" applyBorder="1" applyAlignment="1">
      <alignment horizontal="center" vertical="center"/>
    </xf>
    <xf numFmtId="177" fontId="6" fillId="8" borderId="1" xfId="0" applyNumberFormat="1" applyFont="1" applyFill="1" applyBorder="1" applyAlignment="1">
      <alignment horizontal="center" vertical="center"/>
    </xf>
    <xf numFmtId="177" fontId="6" fillId="6" borderId="1" xfId="0" applyNumberFormat="1" applyFont="1" applyFill="1" applyBorder="1" applyAlignment="1">
      <alignment horizontal="center" vertical="center" wrapText="1"/>
    </xf>
    <xf numFmtId="177" fontId="6" fillId="7" borderId="1" xfId="0" applyNumberFormat="1" applyFont="1" applyFill="1" applyBorder="1" applyAlignment="1">
      <alignment horizontal="center" vertical="center" wrapText="1"/>
    </xf>
    <xf numFmtId="177" fontId="6" fillId="8" borderId="1" xfId="0" applyNumberFormat="1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 wrapText="1"/>
    </xf>
    <xf numFmtId="178" fontId="6" fillId="4" borderId="1" xfId="0" applyNumberFormat="1" applyFont="1" applyFill="1" applyBorder="1" applyAlignment="1">
      <alignment horizontal="left" vertical="center"/>
    </xf>
    <xf numFmtId="178" fontId="7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vertical="center"/>
    </xf>
    <xf numFmtId="0" fontId="6" fillId="7" borderId="9" xfId="0" applyFont="1" applyFill="1" applyBorder="1" applyAlignment="1">
      <alignment vertical="center"/>
    </xf>
    <xf numFmtId="0" fontId="6" fillId="7" borderId="9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left" vertical="center" wrapText="1"/>
    </xf>
    <xf numFmtId="0" fontId="6" fillId="7" borderId="10" xfId="0" applyFont="1" applyFill="1" applyBorder="1" applyAlignment="1">
      <alignment vertical="center"/>
    </xf>
    <xf numFmtId="0" fontId="6" fillId="7" borderId="8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 wrapText="1"/>
    </xf>
    <xf numFmtId="0" fontId="6" fillId="10" borderId="9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left" vertical="center" wrapText="1"/>
    </xf>
    <xf numFmtId="0" fontId="6" fillId="10" borderId="10" xfId="0" applyFont="1" applyFill="1" applyBorder="1" applyAlignment="1">
      <alignment vertical="center"/>
    </xf>
    <xf numFmtId="176" fontId="6" fillId="10" borderId="1" xfId="0" applyNumberFormat="1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left" vertical="center"/>
    </xf>
    <xf numFmtId="0" fontId="6" fillId="10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vertical="center"/>
    </xf>
    <xf numFmtId="0" fontId="6" fillId="8" borderId="9" xfId="0" applyFont="1" applyFill="1" applyBorder="1" applyAlignment="1">
      <alignment vertical="center"/>
    </xf>
    <xf numFmtId="0" fontId="6" fillId="8" borderId="9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left" vertical="center" wrapText="1"/>
    </xf>
    <xf numFmtId="0" fontId="6" fillId="8" borderId="10" xfId="0" applyFont="1" applyFill="1" applyBorder="1" applyAlignment="1">
      <alignment vertical="center"/>
    </xf>
    <xf numFmtId="176" fontId="6" fillId="8" borderId="8" xfId="0" applyNumberFormat="1" applyFont="1" applyFill="1" applyBorder="1" applyAlignment="1">
      <alignment horizontal="left" vertical="center"/>
    </xf>
    <xf numFmtId="176" fontId="6" fillId="8" borderId="10" xfId="0" applyNumberFormat="1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vertical="center"/>
    </xf>
    <xf numFmtId="0" fontId="6" fillId="11" borderId="9" xfId="0" applyFont="1" applyFill="1" applyBorder="1" applyAlignment="1">
      <alignment vertical="center"/>
    </xf>
    <xf numFmtId="0" fontId="6" fillId="11" borderId="9" xfId="0" applyFont="1" applyFill="1" applyBorder="1" applyAlignment="1">
      <alignment vertical="center" wrapText="1"/>
    </xf>
    <xf numFmtId="0" fontId="6" fillId="11" borderId="9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left" vertical="center" wrapText="1"/>
    </xf>
    <xf numFmtId="0" fontId="6" fillId="11" borderId="10" xfId="0" applyFont="1" applyFill="1" applyBorder="1" applyAlignment="1">
      <alignment vertical="center"/>
    </xf>
    <xf numFmtId="176" fontId="6" fillId="11" borderId="1" xfId="0" applyNumberFormat="1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left" vertical="center"/>
    </xf>
    <xf numFmtId="0" fontId="6" fillId="11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10" fontId="8" fillId="0" borderId="14" xfId="0" applyNumberFormat="1" applyFont="1" applyBorder="1" applyAlignment="1">
      <alignment horizontal="left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left" vertical="center"/>
    </xf>
    <xf numFmtId="10" fontId="8" fillId="0" borderId="17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left" vertical="center"/>
    </xf>
    <xf numFmtId="10" fontId="8" fillId="0" borderId="20" xfId="0" applyNumberFormat="1" applyFont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2" fillId="0" borderId="27" xfId="6" applyFont="1" applyBorder="1" applyAlignment="1" applyProtection="1">
      <alignment horizontal="center" vertical="center" wrapText="1"/>
      <protection locked="0"/>
    </xf>
    <xf numFmtId="0" fontId="10" fillId="12" borderId="1" xfId="0" applyFont="1" applyFill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2" fillId="0" borderId="1" xfId="6" applyFont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horizontal="left" vertical="center" wrapText="1"/>
    </xf>
    <xf numFmtId="0" fontId="10" fillId="0" borderId="28" xfId="0" applyFont="1" applyBorder="1" applyAlignment="1">
      <alignment vertical="center"/>
    </xf>
    <xf numFmtId="0" fontId="10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vertical="center"/>
    </xf>
    <xf numFmtId="0" fontId="10" fillId="0" borderId="26" xfId="0" applyFont="1" applyBorder="1" applyAlignment="1">
      <alignment horizontal="left" vertical="center" wrapText="1"/>
    </xf>
    <xf numFmtId="0" fontId="12" fillId="0" borderId="27" xfId="6" applyFont="1" applyFill="1" applyBorder="1" applyAlignment="1" applyProtection="1">
      <alignment horizontal="center" vertical="center" wrapText="1"/>
      <protection locked="0"/>
    </xf>
    <xf numFmtId="0" fontId="11" fillId="14" borderId="26" xfId="0" applyFont="1" applyFill="1" applyBorder="1" applyAlignment="1">
      <alignment horizontal="left" vertical="center" wrapText="1"/>
    </xf>
    <xf numFmtId="0" fontId="10" fillId="0" borderId="29" xfId="0" applyFont="1" applyBorder="1" applyAlignment="1">
      <alignment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8" fontId="11" fillId="6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78" fontId="11" fillId="4" borderId="1" xfId="0" applyNumberFormat="1" applyFont="1" applyFill="1" applyBorder="1" applyAlignment="1">
      <alignment horizontal="center" vertical="center" wrapText="1"/>
    </xf>
    <xf numFmtId="178" fontId="11" fillId="4" borderId="25" xfId="0" applyNumberFormat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vertical="center" wrapText="1"/>
    </xf>
    <xf numFmtId="9" fontId="13" fillId="0" borderId="1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vertical="center" wrapText="1"/>
    </xf>
    <xf numFmtId="0" fontId="11" fillId="15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vertical="center" wrapText="1"/>
    </xf>
    <xf numFmtId="9" fontId="14" fillId="0" borderId="1" xfId="0" applyNumberFormat="1" applyFont="1" applyBorder="1" applyAlignment="1">
      <alignment horizontal="center" vertical="center"/>
    </xf>
    <xf numFmtId="9" fontId="14" fillId="0" borderId="26" xfId="0" applyNumberFormat="1" applyFont="1" applyBorder="1" applyAlignment="1">
      <alignment horizontal="center" vertical="center"/>
    </xf>
    <xf numFmtId="0" fontId="11" fillId="15" borderId="30" xfId="0" applyFont="1" applyFill="1" applyBorder="1" applyAlignment="1">
      <alignment horizontal="center" vertical="center" wrapText="1"/>
    </xf>
    <xf numFmtId="176" fontId="15" fillId="0" borderId="31" xfId="0" applyNumberFormat="1" applyFont="1" applyBorder="1" applyAlignment="1">
      <alignment vertical="center" wrapText="1"/>
    </xf>
    <xf numFmtId="9" fontId="14" fillId="0" borderId="32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0" fillId="16" borderId="34" xfId="0" applyFont="1" applyFill="1" applyBorder="1" applyAlignment="1">
      <alignment horizontal="center" vertical="center" wrapText="1"/>
    </xf>
    <xf numFmtId="9" fontId="10" fillId="0" borderId="35" xfId="0" applyNumberFormat="1" applyFont="1" applyBorder="1" applyAlignment="1">
      <alignment vertical="center" wrapText="1"/>
    </xf>
    <xf numFmtId="0" fontId="10" fillId="16" borderId="24" xfId="0" applyFont="1" applyFill="1" applyBorder="1" applyAlignment="1">
      <alignment horizontal="center" vertical="center" wrapText="1"/>
    </xf>
    <xf numFmtId="9" fontId="10" fillId="0" borderId="25" xfId="0" applyNumberFormat="1" applyFont="1" applyBorder="1" applyAlignment="1">
      <alignment vertical="center" wrapText="1"/>
    </xf>
    <xf numFmtId="0" fontId="10" fillId="16" borderId="36" xfId="0" applyFont="1" applyFill="1" applyBorder="1" applyAlignment="1">
      <alignment horizontal="center" vertical="center" wrapText="1"/>
    </xf>
    <xf numFmtId="9" fontId="10" fillId="0" borderId="33" xfId="0" applyNumberFormat="1" applyFont="1" applyBorder="1" applyAlignment="1">
      <alignment vertical="center" wrapText="1"/>
    </xf>
    <xf numFmtId="0" fontId="16" fillId="17" borderId="1" xfId="0" applyFont="1" applyFill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17" fillId="18" borderId="1" xfId="0" applyFont="1" applyFill="1" applyBorder="1" applyAlignment="1">
      <alignment horizontal="left" vertical="center"/>
    </xf>
    <xf numFmtId="0" fontId="18" fillId="0" borderId="37" xfId="0" applyFont="1" applyBorder="1" applyAlignment="1">
      <alignment vertical="center"/>
    </xf>
    <xf numFmtId="0" fontId="18" fillId="0" borderId="38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17" fillId="19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7" fillId="20" borderId="1" xfId="0" applyFont="1" applyFill="1" applyBorder="1" applyAlignment="1">
      <alignment vertical="center"/>
    </xf>
    <xf numFmtId="0" fontId="17" fillId="21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7" fillId="22" borderId="1" xfId="0" applyFont="1" applyFill="1" applyBorder="1" applyAlignment="1">
      <alignment vertical="center"/>
    </xf>
    <xf numFmtId="0" fontId="18" fillId="22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Calibri"/>
        <scheme val="none"/>
        <family val="2"/>
        <sz val="11"/>
        <color rgb="FF0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wangmumu\Desktop\1216&#35848;&#21028;&#21333;-&#28548;&#28165;V2--&#12304;&#32456;&#29256;&#12305;&#12304;&#24247;&#36745;&#38598;&#22242;&#21271;&#20140;&#22269;&#38469;&#20250;&#35758;&#23637;&#35272;&#26377;&#38480;&#20844;&#21496;&#12305;&#23383;&#33410;&#36339;&#21160;&#38598;&#22242;&#37319;&#36141;_&#20250;&#21153;&#25509;&#24453;&#21697;&#31867;&#26694;&#25307;&#25253;&#20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  <cell r="J1" t="str">
            <v>澄清单价V2（元/未税）(全部完整填写）</v>
          </cell>
          <cell r="K1" t="str">
            <v>采购谈判价格
（OK代表J列报价可保留，直接复制到L列即可；其余指导价如接受填至L列）</v>
          </cell>
          <cell r="L1" t="str">
            <v>最终轮单价
（元/未税，全部完整填写）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180</v>
          </cell>
          <cell r="J2">
            <v>170</v>
          </cell>
          <cell r="K2">
            <v>145</v>
          </cell>
          <cell r="L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340</v>
          </cell>
          <cell r="J3">
            <v>280</v>
          </cell>
          <cell r="K3">
            <v>205</v>
          </cell>
          <cell r="L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300</v>
          </cell>
          <cell r="J4">
            <v>300</v>
          </cell>
          <cell r="K4">
            <v>206</v>
          </cell>
          <cell r="L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480</v>
          </cell>
          <cell r="J5">
            <v>480</v>
          </cell>
          <cell r="K5">
            <v>272</v>
          </cell>
          <cell r="L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400</v>
          </cell>
          <cell r="J6">
            <v>280</v>
          </cell>
          <cell r="K6">
            <v>210</v>
          </cell>
          <cell r="L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500</v>
          </cell>
          <cell r="J7">
            <v>400</v>
          </cell>
          <cell r="K7">
            <v>270</v>
          </cell>
          <cell r="L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480</v>
          </cell>
          <cell r="J8">
            <v>480</v>
          </cell>
          <cell r="K8">
            <v>265</v>
          </cell>
          <cell r="L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700</v>
          </cell>
          <cell r="J9">
            <v>600</v>
          </cell>
          <cell r="K9">
            <v>355</v>
          </cell>
          <cell r="L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300</v>
          </cell>
          <cell r="J10">
            <v>300</v>
          </cell>
          <cell r="K10">
            <v>216</v>
          </cell>
          <cell r="L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520</v>
          </cell>
          <cell r="J11">
            <v>520</v>
          </cell>
          <cell r="K11">
            <v>319</v>
          </cell>
          <cell r="L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340</v>
          </cell>
          <cell r="J12">
            <v>340</v>
          </cell>
          <cell r="K12">
            <v>263</v>
          </cell>
          <cell r="L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650</v>
          </cell>
          <cell r="J13">
            <v>650</v>
          </cell>
          <cell r="K13">
            <v>314</v>
          </cell>
          <cell r="L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260</v>
          </cell>
          <cell r="J14">
            <v>260</v>
          </cell>
          <cell r="K14">
            <v>225</v>
          </cell>
          <cell r="L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400</v>
          </cell>
          <cell r="J15">
            <v>400</v>
          </cell>
          <cell r="K15">
            <v>319</v>
          </cell>
          <cell r="L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380</v>
          </cell>
          <cell r="J16">
            <v>380</v>
          </cell>
          <cell r="K16">
            <v>285</v>
          </cell>
          <cell r="L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580</v>
          </cell>
          <cell r="J17">
            <v>580</v>
          </cell>
          <cell r="K17">
            <v>314</v>
          </cell>
          <cell r="L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380</v>
          </cell>
          <cell r="J18">
            <v>380</v>
          </cell>
          <cell r="K18">
            <v>289</v>
          </cell>
          <cell r="L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580</v>
          </cell>
          <cell r="J19">
            <v>580</v>
          </cell>
          <cell r="K19">
            <v>380</v>
          </cell>
          <cell r="L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530</v>
          </cell>
          <cell r="J20">
            <v>530</v>
          </cell>
          <cell r="K20">
            <v>360</v>
          </cell>
          <cell r="L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720</v>
          </cell>
          <cell r="J21">
            <v>720</v>
          </cell>
          <cell r="K21">
            <v>440</v>
          </cell>
          <cell r="L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460</v>
          </cell>
          <cell r="J22">
            <v>460</v>
          </cell>
          <cell r="K22">
            <v>365</v>
          </cell>
          <cell r="L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600</v>
          </cell>
          <cell r="J23">
            <v>600</v>
          </cell>
          <cell r="K23">
            <v>542</v>
          </cell>
          <cell r="L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580</v>
          </cell>
          <cell r="J24">
            <v>580</v>
          </cell>
          <cell r="K24">
            <v>465</v>
          </cell>
          <cell r="L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800</v>
          </cell>
          <cell r="J25">
            <v>800</v>
          </cell>
          <cell r="K25">
            <v>555</v>
          </cell>
          <cell r="L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100</v>
          </cell>
          <cell r="J26">
            <v>100</v>
          </cell>
          <cell r="K26">
            <v>80</v>
          </cell>
          <cell r="L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150</v>
          </cell>
          <cell r="J27">
            <v>150</v>
          </cell>
          <cell r="K27">
            <v>95</v>
          </cell>
          <cell r="L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180</v>
          </cell>
          <cell r="J28">
            <v>180</v>
          </cell>
          <cell r="K28">
            <v>105</v>
          </cell>
          <cell r="L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200</v>
          </cell>
          <cell r="J29">
            <v>200</v>
          </cell>
          <cell r="K29">
            <v>125</v>
          </cell>
          <cell r="L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100</v>
          </cell>
          <cell r="J30">
            <v>100</v>
          </cell>
          <cell r="K30">
            <v>56</v>
          </cell>
          <cell r="L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110</v>
          </cell>
          <cell r="J31">
            <v>110</v>
          </cell>
          <cell r="K31">
            <v>57</v>
          </cell>
          <cell r="L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150</v>
          </cell>
          <cell r="J32">
            <v>130</v>
          </cell>
          <cell r="K32">
            <v>62</v>
          </cell>
          <cell r="L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130</v>
          </cell>
          <cell r="J33">
            <v>130</v>
          </cell>
          <cell r="K33">
            <v>72</v>
          </cell>
          <cell r="L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160</v>
          </cell>
          <cell r="J34">
            <v>160</v>
          </cell>
          <cell r="K34">
            <v>85</v>
          </cell>
          <cell r="L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180</v>
          </cell>
          <cell r="J35">
            <v>170</v>
          </cell>
          <cell r="K35">
            <v>98</v>
          </cell>
          <cell r="L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260</v>
          </cell>
          <cell r="J36">
            <v>250</v>
          </cell>
          <cell r="K36">
            <v>118</v>
          </cell>
          <cell r="L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110</v>
          </cell>
          <cell r="J37">
            <v>110</v>
          </cell>
          <cell r="K37">
            <v>70</v>
          </cell>
          <cell r="L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120</v>
          </cell>
          <cell r="J38">
            <v>120</v>
          </cell>
          <cell r="K38">
            <v>75</v>
          </cell>
          <cell r="L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130</v>
          </cell>
          <cell r="J39">
            <v>130</v>
          </cell>
          <cell r="K39">
            <v>97</v>
          </cell>
          <cell r="L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150</v>
          </cell>
          <cell r="J40">
            <v>150</v>
          </cell>
          <cell r="K40">
            <v>105</v>
          </cell>
          <cell r="L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180</v>
          </cell>
          <cell r="J41">
            <v>180</v>
          </cell>
          <cell r="K41">
            <v>120</v>
          </cell>
          <cell r="L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260</v>
          </cell>
          <cell r="J42">
            <v>220</v>
          </cell>
          <cell r="K42">
            <v>77</v>
          </cell>
          <cell r="L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70</v>
          </cell>
          <cell r="J43">
            <v>70</v>
          </cell>
          <cell r="K43">
            <v>57</v>
          </cell>
          <cell r="L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100</v>
          </cell>
          <cell r="J44">
            <v>100</v>
          </cell>
          <cell r="K44">
            <v>65</v>
          </cell>
          <cell r="L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160</v>
          </cell>
          <cell r="J45">
            <v>160</v>
          </cell>
          <cell r="K45">
            <v>85</v>
          </cell>
          <cell r="L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  <cell r="J46">
            <v>28</v>
          </cell>
          <cell r="K46" t="str">
            <v>OK</v>
          </cell>
          <cell r="L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  <cell r="J47">
            <v>35</v>
          </cell>
          <cell r="K47" t="str">
            <v>OK</v>
          </cell>
          <cell r="L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  <cell r="J48">
            <v>40</v>
          </cell>
          <cell r="K48" t="str">
            <v>OK</v>
          </cell>
          <cell r="L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  <cell r="J49">
            <v>45</v>
          </cell>
          <cell r="K49" t="str">
            <v>OK</v>
          </cell>
          <cell r="L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  <cell r="J50">
            <v>52</v>
          </cell>
          <cell r="K50" t="str">
            <v>OK</v>
          </cell>
          <cell r="L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  <cell r="J51">
            <v>40</v>
          </cell>
          <cell r="K51" t="str">
            <v>OK</v>
          </cell>
          <cell r="L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80</v>
          </cell>
          <cell r="J52">
            <v>80</v>
          </cell>
          <cell r="K52">
            <v>62</v>
          </cell>
          <cell r="L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90</v>
          </cell>
          <cell r="J53">
            <v>75</v>
          </cell>
          <cell r="K53" t="str">
            <v>OK</v>
          </cell>
          <cell r="L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100</v>
          </cell>
          <cell r="J54">
            <v>85</v>
          </cell>
          <cell r="K54">
            <v>82</v>
          </cell>
          <cell r="L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120</v>
          </cell>
          <cell r="J55">
            <v>100</v>
          </cell>
          <cell r="K55" t="str">
            <v>OK</v>
          </cell>
          <cell r="L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  <cell r="J56">
            <v>52</v>
          </cell>
          <cell r="K56" t="str">
            <v>OK</v>
          </cell>
          <cell r="L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  <cell r="J57">
            <v>65</v>
          </cell>
          <cell r="K57" t="str">
            <v>OK</v>
          </cell>
          <cell r="L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90</v>
          </cell>
          <cell r="J58">
            <v>75</v>
          </cell>
          <cell r="K58" t="str">
            <v>OK</v>
          </cell>
          <cell r="L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120</v>
          </cell>
          <cell r="J59">
            <v>100</v>
          </cell>
          <cell r="K59" t="str">
            <v>OK</v>
          </cell>
          <cell r="L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160</v>
          </cell>
          <cell r="J60">
            <v>140</v>
          </cell>
          <cell r="K60">
            <v>100</v>
          </cell>
          <cell r="L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210</v>
          </cell>
          <cell r="J61">
            <v>180</v>
          </cell>
          <cell r="K61">
            <v>85</v>
          </cell>
          <cell r="L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  <cell r="J62">
            <v>40</v>
          </cell>
          <cell r="K62" t="str">
            <v>OK</v>
          </cell>
          <cell r="L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  <cell r="J63">
            <v>52</v>
          </cell>
          <cell r="K63" t="str">
            <v>OK</v>
          </cell>
          <cell r="L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  <cell r="J64">
            <v>65</v>
          </cell>
          <cell r="K64" t="str">
            <v>OK</v>
          </cell>
          <cell r="L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  <cell r="J65">
            <v>60</v>
          </cell>
          <cell r="K65" t="str">
            <v>OK</v>
          </cell>
          <cell r="L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100</v>
          </cell>
          <cell r="J66">
            <v>85</v>
          </cell>
          <cell r="K66">
            <v>47</v>
          </cell>
          <cell r="L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52</v>
          </cell>
          <cell r="J67">
            <v>45</v>
          </cell>
          <cell r="K67">
            <v>40</v>
          </cell>
          <cell r="L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60</v>
          </cell>
          <cell r="J68">
            <v>50</v>
          </cell>
          <cell r="K68" t="str">
            <v>OK</v>
          </cell>
          <cell r="L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75</v>
          </cell>
          <cell r="J69">
            <v>60</v>
          </cell>
          <cell r="K69" t="str">
            <v>OK</v>
          </cell>
          <cell r="L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85</v>
          </cell>
          <cell r="J70">
            <v>70</v>
          </cell>
          <cell r="K70" t="str">
            <v>OK</v>
          </cell>
          <cell r="L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65</v>
          </cell>
          <cell r="J71">
            <v>65</v>
          </cell>
          <cell r="K71">
            <v>47</v>
          </cell>
          <cell r="L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80</v>
          </cell>
          <cell r="J72">
            <v>80</v>
          </cell>
          <cell r="K72">
            <v>66</v>
          </cell>
          <cell r="L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20</v>
          </cell>
          <cell r="J73">
            <v>18</v>
          </cell>
          <cell r="K73" t="str">
            <v>OK</v>
          </cell>
          <cell r="L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  <cell r="J74">
            <v>20</v>
          </cell>
          <cell r="K74" t="str">
            <v>OK</v>
          </cell>
          <cell r="L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15</v>
          </cell>
          <cell r="J75">
            <v>12</v>
          </cell>
          <cell r="K75" t="str">
            <v>OK</v>
          </cell>
          <cell r="L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40</v>
          </cell>
          <cell r="J76">
            <v>35</v>
          </cell>
          <cell r="K76">
            <v>17</v>
          </cell>
          <cell r="L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16</v>
          </cell>
          <cell r="J77">
            <v>16</v>
          </cell>
          <cell r="K77">
            <v>13</v>
          </cell>
          <cell r="L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25</v>
          </cell>
          <cell r="J78">
            <v>25</v>
          </cell>
          <cell r="K78">
            <v>18</v>
          </cell>
          <cell r="L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30</v>
          </cell>
          <cell r="J79">
            <v>25</v>
          </cell>
          <cell r="K79">
            <v>21</v>
          </cell>
          <cell r="L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35</v>
          </cell>
          <cell r="J80">
            <v>35</v>
          </cell>
          <cell r="K80">
            <v>21</v>
          </cell>
          <cell r="L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35</v>
          </cell>
          <cell r="J81">
            <v>35</v>
          </cell>
          <cell r="K81">
            <v>28</v>
          </cell>
          <cell r="L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45</v>
          </cell>
          <cell r="J82">
            <v>40</v>
          </cell>
          <cell r="K82">
            <v>35</v>
          </cell>
          <cell r="L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  <cell r="J83">
            <v>30</v>
          </cell>
          <cell r="K83" t="str">
            <v>OK</v>
          </cell>
          <cell r="L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120</v>
          </cell>
          <cell r="J84">
            <v>100</v>
          </cell>
          <cell r="K84">
            <v>67</v>
          </cell>
          <cell r="L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180</v>
          </cell>
          <cell r="J85">
            <v>170</v>
          </cell>
          <cell r="K85">
            <v>100</v>
          </cell>
          <cell r="L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500</v>
          </cell>
          <cell r="J86">
            <v>450</v>
          </cell>
          <cell r="K86">
            <v>177</v>
          </cell>
          <cell r="L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450</v>
          </cell>
          <cell r="J87">
            <v>430</v>
          </cell>
          <cell r="K87">
            <v>130</v>
          </cell>
          <cell r="L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700</v>
          </cell>
          <cell r="J88">
            <v>600</v>
          </cell>
          <cell r="K88">
            <v>152</v>
          </cell>
          <cell r="L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160</v>
          </cell>
          <cell r="J89">
            <v>150</v>
          </cell>
          <cell r="K89">
            <v>37</v>
          </cell>
          <cell r="L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220</v>
          </cell>
          <cell r="J90">
            <v>210</v>
          </cell>
          <cell r="K90">
            <v>45</v>
          </cell>
          <cell r="L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280</v>
          </cell>
          <cell r="J91">
            <v>270</v>
          </cell>
          <cell r="K91">
            <v>50</v>
          </cell>
          <cell r="L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200</v>
          </cell>
          <cell r="J92">
            <v>150</v>
          </cell>
          <cell r="K92">
            <v>45</v>
          </cell>
          <cell r="L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260</v>
          </cell>
          <cell r="J93">
            <v>200</v>
          </cell>
          <cell r="K93">
            <v>55</v>
          </cell>
          <cell r="L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370</v>
          </cell>
          <cell r="J94">
            <v>300</v>
          </cell>
          <cell r="K94">
            <v>65</v>
          </cell>
          <cell r="L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520</v>
          </cell>
          <cell r="J95">
            <v>420</v>
          </cell>
          <cell r="K95">
            <v>70</v>
          </cell>
          <cell r="L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  <cell r="J96">
            <v>6</v>
          </cell>
          <cell r="K96" t="str">
            <v>OK</v>
          </cell>
          <cell r="L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  <cell r="J97">
            <v>8</v>
          </cell>
          <cell r="K97" t="str">
            <v>OK</v>
          </cell>
          <cell r="L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  <cell r="J98">
            <v>10</v>
          </cell>
          <cell r="K98" t="str">
            <v>OK</v>
          </cell>
          <cell r="L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  <cell r="J99">
            <v>11</v>
          </cell>
          <cell r="K99" t="str">
            <v>OK</v>
          </cell>
          <cell r="L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15</v>
          </cell>
          <cell r="J100">
            <v>12</v>
          </cell>
          <cell r="K100" t="str">
            <v>OK</v>
          </cell>
          <cell r="L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19</v>
          </cell>
          <cell r="J101">
            <v>15</v>
          </cell>
          <cell r="K101" t="str">
            <v>OK</v>
          </cell>
          <cell r="L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33</v>
          </cell>
          <cell r="J102">
            <v>28</v>
          </cell>
          <cell r="K102" t="str">
            <v>OK</v>
          </cell>
          <cell r="L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  <cell r="J103">
            <v>40</v>
          </cell>
          <cell r="K103" t="str">
            <v>OK</v>
          </cell>
          <cell r="L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6</v>
          </cell>
          <cell r="J104">
            <v>5</v>
          </cell>
          <cell r="K104" t="str">
            <v>OK</v>
          </cell>
          <cell r="L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  <cell r="J105">
            <v>8</v>
          </cell>
          <cell r="K105" t="str">
            <v>OK</v>
          </cell>
          <cell r="L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  <cell r="J106">
            <v>10</v>
          </cell>
          <cell r="K106" t="str">
            <v>OK</v>
          </cell>
          <cell r="L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  <cell r="J107">
            <v>11</v>
          </cell>
          <cell r="K107" t="str">
            <v>OK</v>
          </cell>
          <cell r="L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15</v>
          </cell>
          <cell r="J108">
            <v>12</v>
          </cell>
          <cell r="K108" t="str">
            <v>OK</v>
          </cell>
          <cell r="L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19</v>
          </cell>
          <cell r="J109">
            <v>16</v>
          </cell>
          <cell r="K109" t="str">
            <v>OK</v>
          </cell>
          <cell r="L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33</v>
          </cell>
          <cell r="J110">
            <v>28</v>
          </cell>
          <cell r="K110" t="str">
            <v>OK</v>
          </cell>
          <cell r="L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  <cell r="J111">
            <v>40</v>
          </cell>
          <cell r="K111" t="str">
            <v>OK</v>
          </cell>
          <cell r="L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200</v>
          </cell>
          <cell r="J112">
            <v>170</v>
          </cell>
          <cell r="K112">
            <v>135</v>
          </cell>
          <cell r="L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40</v>
          </cell>
          <cell r="J113">
            <v>35</v>
          </cell>
          <cell r="K113">
            <v>30</v>
          </cell>
          <cell r="L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46</v>
          </cell>
          <cell r="J114">
            <v>40</v>
          </cell>
          <cell r="K114">
            <v>32</v>
          </cell>
          <cell r="L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91</v>
          </cell>
          <cell r="J115">
            <v>75</v>
          </cell>
          <cell r="K115">
            <v>42</v>
          </cell>
          <cell r="L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160</v>
          </cell>
          <cell r="J116">
            <v>130</v>
          </cell>
          <cell r="K116">
            <v>55</v>
          </cell>
          <cell r="L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200</v>
          </cell>
          <cell r="J117">
            <v>170</v>
          </cell>
          <cell r="K117">
            <v>70</v>
          </cell>
          <cell r="L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400</v>
          </cell>
          <cell r="J118">
            <v>300</v>
          </cell>
          <cell r="K118">
            <v>112</v>
          </cell>
          <cell r="L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650</v>
          </cell>
          <cell r="J119">
            <v>500</v>
          </cell>
          <cell r="K119">
            <v>145</v>
          </cell>
          <cell r="L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1300</v>
          </cell>
          <cell r="J120">
            <v>1000</v>
          </cell>
          <cell r="K120">
            <v>190</v>
          </cell>
          <cell r="L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2000</v>
          </cell>
          <cell r="J121">
            <v>1500</v>
          </cell>
          <cell r="K121">
            <v>105</v>
          </cell>
          <cell r="L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  <cell r="J122">
            <v>40</v>
          </cell>
          <cell r="K122" t="str">
            <v>OK</v>
          </cell>
          <cell r="L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40</v>
          </cell>
          <cell r="J123">
            <v>40</v>
          </cell>
          <cell r="K123">
            <v>37</v>
          </cell>
          <cell r="L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60</v>
          </cell>
          <cell r="J124">
            <v>60</v>
          </cell>
          <cell r="K124">
            <v>45</v>
          </cell>
          <cell r="L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120</v>
          </cell>
          <cell r="J125">
            <v>100</v>
          </cell>
          <cell r="K125">
            <v>55</v>
          </cell>
          <cell r="L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280</v>
          </cell>
          <cell r="J126">
            <v>270</v>
          </cell>
          <cell r="K126">
            <v>60</v>
          </cell>
          <cell r="L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750</v>
          </cell>
          <cell r="J127">
            <v>600</v>
          </cell>
          <cell r="K127">
            <v>65</v>
          </cell>
          <cell r="L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1400</v>
          </cell>
          <cell r="J128">
            <v>1100</v>
          </cell>
          <cell r="K128">
            <v>82</v>
          </cell>
          <cell r="L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60</v>
          </cell>
          <cell r="J129">
            <v>40</v>
          </cell>
          <cell r="K129">
            <v>25</v>
          </cell>
          <cell r="L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65</v>
          </cell>
          <cell r="J130">
            <v>40</v>
          </cell>
          <cell r="K130">
            <v>22</v>
          </cell>
          <cell r="L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60</v>
          </cell>
          <cell r="J131">
            <v>55</v>
          </cell>
          <cell r="K131">
            <v>35</v>
          </cell>
          <cell r="L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180</v>
          </cell>
          <cell r="J132">
            <v>180</v>
          </cell>
          <cell r="K132">
            <v>87</v>
          </cell>
          <cell r="L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200</v>
          </cell>
          <cell r="J133">
            <v>200</v>
          </cell>
          <cell r="K133">
            <v>143</v>
          </cell>
          <cell r="L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45</v>
          </cell>
          <cell r="J134">
            <v>45</v>
          </cell>
          <cell r="K134">
            <v>30</v>
          </cell>
          <cell r="L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160</v>
          </cell>
          <cell r="J135">
            <v>130</v>
          </cell>
          <cell r="K135">
            <v>66</v>
          </cell>
          <cell r="L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105</v>
          </cell>
          <cell r="J136">
            <v>105</v>
          </cell>
          <cell r="K136">
            <v>77</v>
          </cell>
          <cell r="L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200</v>
          </cell>
          <cell r="J137">
            <v>160</v>
          </cell>
          <cell r="K137">
            <v>70</v>
          </cell>
          <cell r="L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45</v>
          </cell>
          <cell r="J138">
            <v>45</v>
          </cell>
          <cell r="K138">
            <v>37</v>
          </cell>
          <cell r="L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70</v>
          </cell>
          <cell r="J139">
            <v>50</v>
          </cell>
          <cell r="K139">
            <v>36</v>
          </cell>
          <cell r="L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  <cell r="J140">
            <v>60</v>
          </cell>
          <cell r="K140" t="str">
            <v>OK</v>
          </cell>
          <cell r="L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150</v>
          </cell>
          <cell r="J141">
            <v>120</v>
          </cell>
          <cell r="K141">
            <v>105</v>
          </cell>
          <cell r="L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210</v>
          </cell>
          <cell r="J142">
            <v>170</v>
          </cell>
          <cell r="K142">
            <v>147</v>
          </cell>
          <cell r="L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260</v>
          </cell>
          <cell r="J143">
            <v>220</v>
          </cell>
          <cell r="K143">
            <v>157</v>
          </cell>
          <cell r="L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340</v>
          </cell>
          <cell r="J144">
            <v>280</v>
          </cell>
          <cell r="K144">
            <v>180</v>
          </cell>
          <cell r="L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460</v>
          </cell>
          <cell r="J145">
            <v>390</v>
          </cell>
          <cell r="K145">
            <v>200</v>
          </cell>
          <cell r="L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650</v>
          </cell>
          <cell r="J146">
            <v>550</v>
          </cell>
          <cell r="K146">
            <v>240</v>
          </cell>
          <cell r="L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  <cell r="J147">
            <v>65</v>
          </cell>
          <cell r="K147" t="str">
            <v>OK</v>
          </cell>
          <cell r="L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  <cell r="J148">
            <v>80</v>
          </cell>
          <cell r="K148" t="str">
            <v>OK</v>
          </cell>
          <cell r="L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210</v>
          </cell>
          <cell r="J149">
            <v>210</v>
          </cell>
          <cell r="K149">
            <v>180</v>
          </cell>
          <cell r="L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290</v>
          </cell>
          <cell r="J150">
            <v>240</v>
          </cell>
          <cell r="K150">
            <v>210</v>
          </cell>
          <cell r="L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360</v>
          </cell>
          <cell r="J151">
            <v>300</v>
          </cell>
          <cell r="K151">
            <v>230</v>
          </cell>
          <cell r="L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500</v>
          </cell>
          <cell r="J152">
            <v>400</v>
          </cell>
          <cell r="K152">
            <v>260</v>
          </cell>
          <cell r="L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720</v>
          </cell>
          <cell r="J153">
            <v>600</v>
          </cell>
          <cell r="K153">
            <v>245</v>
          </cell>
          <cell r="L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210</v>
          </cell>
          <cell r="J154">
            <v>210</v>
          </cell>
          <cell r="K154">
            <v>180</v>
          </cell>
          <cell r="L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  <cell r="J155">
            <v>80</v>
          </cell>
          <cell r="K155" t="str">
            <v>OK</v>
          </cell>
          <cell r="L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  <cell r="J156">
            <v>110</v>
          </cell>
          <cell r="K156" t="str">
            <v>OK</v>
          </cell>
          <cell r="L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200</v>
          </cell>
          <cell r="J157">
            <v>200</v>
          </cell>
          <cell r="K157">
            <v>151</v>
          </cell>
          <cell r="L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240</v>
          </cell>
          <cell r="J158">
            <v>240</v>
          </cell>
          <cell r="K158">
            <v>185</v>
          </cell>
          <cell r="L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280</v>
          </cell>
          <cell r="J159">
            <v>280</v>
          </cell>
          <cell r="K159">
            <v>222</v>
          </cell>
          <cell r="L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  <cell r="J160">
            <v>120</v>
          </cell>
          <cell r="K160" t="str">
            <v>OK</v>
          </cell>
          <cell r="L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  <cell r="J161">
            <v>170</v>
          </cell>
          <cell r="K161" t="str">
            <v>OK</v>
          </cell>
          <cell r="L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300</v>
          </cell>
          <cell r="J162">
            <v>300</v>
          </cell>
          <cell r="K162">
            <v>215</v>
          </cell>
          <cell r="L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350</v>
          </cell>
          <cell r="J163">
            <v>350</v>
          </cell>
          <cell r="K163">
            <v>241</v>
          </cell>
          <cell r="L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420</v>
          </cell>
          <cell r="J164">
            <v>420</v>
          </cell>
          <cell r="K164">
            <v>290</v>
          </cell>
          <cell r="L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160</v>
          </cell>
          <cell r="J165">
            <v>160</v>
          </cell>
          <cell r="K165">
            <v>135</v>
          </cell>
          <cell r="L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240</v>
          </cell>
          <cell r="J166">
            <v>240</v>
          </cell>
          <cell r="K166">
            <v>180</v>
          </cell>
          <cell r="L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340</v>
          </cell>
          <cell r="J167">
            <v>280</v>
          </cell>
          <cell r="K167">
            <v>220</v>
          </cell>
          <cell r="L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420</v>
          </cell>
          <cell r="J168">
            <v>340</v>
          </cell>
          <cell r="K168">
            <v>255</v>
          </cell>
          <cell r="L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80</v>
          </cell>
          <cell r="J169">
            <v>80</v>
          </cell>
          <cell r="K169">
            <v>37</v>
          </cell>
          <cell r="L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100</v>
          </cell>
          <cell r="J170">
            <v>100</v>
          </cell>
          <cell r="K170">
            <v>50</v>
          </cell>
          <cell r="L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65</v>
          </cell>
          <cell r="J171">
            <v>65</v>
          </cell>
          <cell r="K171">
            <v>55</v>
          </cell>
          <cell r="L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90</v>
          </cell>
          <cell r="J172">
            <v>90</v>
          </cell>
          <cell r="K172">
            <v>67</v>
          </cell>
          <cell r="L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100</v>
          </cell>
          <cell r="J173">
            <v>100</v>
          </cell>
          <cell r="K173">
            <v>85</v>
          </cell>
          <cell r="L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120</v>
          </cell>
          <cell r="J174">
            <v>120</v>
          </cell>
          <cell r="K174">
            <v>95</v>
          </cell>
          <cell r="L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210</v>
          </cell>
          <cell r="J175">
            <v>210</v>
          </cell>
          <cell r="K175">
            <v>110</v>
          </cell>
          <cell r="L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230</v>
          </cell>
          <cell r="J176">
            <v>230</v>
          </cell>
          <cell r="K176">
            <v>129</v>
          </cell>
          <cell r="L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290</v>
          </cell>
          <cell r="J177">
            <v>290</v>
          </cell>
          <cell r="K177">
            <v>140</v>
          </cell>
          <cell r="L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90</v>
          </cell>
          <cell r="J178">
            <v>90</v>
          </cell>
          <cell r="K178">
            <v>77</v>
          </cell>
          <cell r="L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120</v>
          </cell>
          <cell r="J179">
            <v>120</v>
          </cell>
          <cell r="K179">
            <v>90</v>
          </cell>
          <cell r="L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145</v>
          </cell>
          <cell r="J180">
            <v>145</v>
          </cell>
          <cell r="K180">
            <v>112</v>
          </cell>
          <cell r="L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200</v>
          </cell>
          <cell r="J181">
            <v>200</v>
          </cell>
          <cell r="K181">
            <v>119</v>
          </cell>
          <cell r="L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250</v>
          </cell>
          <cell r="J182">
            <v>200</v>
          </cell>
          <cell r="K182">
            <v>152</v>
          </cell>
          <cell r="L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280</v>
          </cell>
          <cell r="J183">
            <v>230</v>
          </cell>
          <cell r="K183">
            <v>157</v>
          </cell>
          <cell r="L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330</v>
          </cell>
          <cell r="J184">
            <v>280</v>
          </cell>
          <cell r="K184">
            <v>185</v>
          </cell>
          <cell r="L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65</v>
          </cell>
          <cell r="J185">
            <v>55</v>
          </cell>
          <cell r="K185" t="str">
            <v>OK</v>
          </cell>
          <cell r="L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65</v>
          </cell>
          <cell r="J186">
            <v>55</v>
          </cell>
          <cell r="K186">
            <v>17</v>
          </cell>
          <cell r="L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160</v>
          </cell>
          <cell r="J187">
            <v>130</v>
          </cell>
          <cell r="K187">
            <v>31</v>
          </cell>
          <cell r="L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100</v>
          </cell>
          <cell r="J188">
            <v>80</v>
          </cell>
          <cell r="K188">
            <v>25</v>
          </cell>
          <cell r="L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200</v>
          </cell>
          <cell r="J189">
            <v>170</v>
          </cell>
          <cell r="K189">
            <v>105</v>
          </cell>
          <cell r="L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240</v>
          </cell>
          <cell r="J190">
            <v>200</v>
          </cell>
          <cell r="K190">
            <v>125</v>
          </cell>
          <cell r="L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290</v>
          </cell>
          <cell r="J191">
            <v>240</v>
          </cell>
          <cell r="K191">
            <v>150</v>
          </cell>
          <cell r="L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210</v>
          </cell>
          <cell r="J192">
            <v>180</v>
          </cell>
          <cell r="K192">
            <v>125</v>
          </cell>
          <cell r="L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250</v>
          </cell>
          <cell r="J193">
            <v>200</v>
          </cell>
          <cell r="K193">
            <v>145</v>
          </cell>
          <cell r="L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300</v>
          </cell>
          <cell r="J194">
            <v>250</v>
          </cell>
          <cell r="K194">
            <v>170</v>
          </cell>
          <cell r="L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290</v>
          </cell>
          <cell r="J195">
            <v>250</v>
          </cell>
          <cell r="K195">
            <v>165</v>
          </cell>
          <cell r="L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  <cell r="J196">
            <v>80</v>
          </cell>
          <cell r="K196" t="str">
            <v>OK</v>
          </cell>
          <cell r="L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100</v>
          </cell>
          <cell r="J197">
            <v>100</v>
          </cell>
          <cell r="K197">
            <v>95</v>
          </cell>
          <cell r="L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  <cell r="J198">
            <v>130</v>
          </cell>
          <cell r="K198" t="str">
            <v>OK</v>
          </cell>
          <cell r="L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160</v>
          </cell>
          <cell r="J199">
            <v>160</v>
          </cell>
          <cell r="K199">
            <v>155</v>
          </cell>
          <cell r="L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60</v>
          </cell>
          <cell r="J200">
            <v>60</v>
          </cell>
          <cell r="K200">
            <v>53</v>
          </cell>
          <cell r="L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65</v>
          </cell>
          <cell r="J201">
            <v>65</v>
          </cell>
          <cell r="K201">
            <v>64</v>
          </cell>
          <cell r="L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80</v>
          </cell>
          <cell r="J202">
            <v>80</v>
          </cell>
          <cell r="K202">
            <v>67</v>
          </cell>
          <cell r="L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100</v>
          </cell>
          <cell r="J203">
            <v>100</v>
          </cell>
          <cell r="K203">
            <v>79</v>
          </cell>
          <cell r="L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130</v>
          </cell>
          <cell r="J204">
            <v>130</v>
          </cell>
          <cell r="K204">
            <v>75</v>
          </cell>
          <cell r="L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145</v>
          </cell>
          <cell r="J205">
            <v>145</v>
          </cell>
          <cell r="K205">
            <v>85</v>
          </cell>
          <cell r="L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160</v>
          </cell>
          <cell r="J206">
            <v>160</v>
          </cell>
          <cell r="K206">
            <v>102</v>
          </cell>
          <cell r="L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185</v>
          </cell>
          <cell r="J207">
            <v>185</v>
          </cell>
          <cell r="K207">
            <v>117</v>
          </cell>
          <cell r="L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2000</v>
          </cell>
          <cell r="J208">
            <v>1700</v>
          </cell>
          <cell r="K208">
            <v>500</v>
          </cell>
          <cell r="L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2400</v>
          </cell>
          <cell r="J209">
            <v>2000</v>
          </cell>
          <cell r="K209">
            <v>520</v>
          </cell>
          <cell r="L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1300</v>
          </cell>
          <cell r="J210">
            <v>1100</v>
          </cell>
          <cell r="K210">
            <v>260</v>
          </cell>
          <cell r="L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2400</v>
          </cell>
          <cell r="J211">
            <v>2000</v>
          </cell>
          <cell r="K211">
            <v>286</v>
          </cell>
          <cell r="L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2100</v>
          </cell>
          <cell r="J212">
            <v>1700</v>
          </cell>
          <cell r="K212">
            <v>390</v>
          </cell>
          <cell r="L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2400</v>
          </cell>
          <cell r="J213">
            <v>2000</v>
          </cell>
          <cell r="K213">
            <v>455</v>
          </cell>
          <cell r="L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2400</v>
          </cell>
          <cell r="J214">
            <v>2000</v>
          </cell>
          <cell r="K214">
            <v>520</v>
          </cell>
          <cell r="L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2600</v>
          </cell>
          <cell r="J215">
            <v>2200</v>
          </cell>
          <cell r="K215">
            <v>1000</v>
          </cell>
          <cell r="L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2500</v>
          </cell>
          <cell r="J216">
            <v>2000</v>
          </cell>
          <cell r="K216">
            <v>890</v>
          </cell>
          <cell r="L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3000</v>
          </cell>
          <cell r="J217">
            <v>2800</v>
          </cell>
          <cell r="K217">
            <v>890</v>
          </cell>
          <cell r="L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2000</v>
          </cell>
          <cell r="J218">
            <v>1700</v>
          </cell>
          <cell r="K218">
            <v>600</v>
          </cell>
          <cell r="L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3400</v>
          </cell>
          <cell r="J219">
            <v>2800</v>
          </cell>
          <cell r="K219">
            <v>750</v>
          </cell>
          <cell r="L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2600</v>
          </cell>
          <cell r="J220">
            <v>2210</v>
          </cell>
          <cell r="K220">
            <v>750</v>
          </cell>
          <cell r="L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3800</v>
          </cell>
          <cell r="J221">
            <v>3000</v>
          </cell>
          <cell r="K221">
            <v>900</v>
          </cell>
          <cell r="L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2500</v>
          </cell>
          <cell r="J222">
            <v>2300</v>
          </cell>
          <cell r="K222">
            <v>1367</v>
          </cell>
          <cell r="L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3600</v>
          </cell>
          <cell r="J223">
            <v>3500</v>
          </cell>
          <cell r="K223">
            <v>1300</v>
          </cell>
          <cell r="L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100</v>
          </cell>
          <cell r="J224">
            <v>95</v>
          </cell>
          <cell r="K224">
            <v>50</v>
          </cell>
          <cell r="L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200</v>
          </cell>
          <cell r="J225">
            <v>200</v>
          </cell>
          <cell r="K225">
            <v>150</v>
          </cell>
          <cell r="L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260</v>
          </cell>
          <cell r="J226">
            <v>260</v>
          </cell>
          <cell r="K226">
            <v>230</v>
          </cell>
          <cell r="L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150</v>
          </cell>
          <cell r="J227">
            <v>150</v>
          </cell>
          <cell r="K227">
            <v>100</v>
          </cell>
          <cell r="L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200</v>
          </cell>
          <cell r="J228">
            <v>200</v>
          </cell>
          <cell r="K228">
            <v>150</v>
          </cell>
          <cell r="L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260</v>
          </cell>
          <cell r="J229">
            <v>260</v>
          </cell>
          <cell r="K229">
            <v>228</v>
          </cell>
          <cell r="L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300</v>
          </cell>
          <cell r="J230">
            <v>300</v>
          </cell>
          <cell r="K230">
            <v>266</v>
          </cell>
          <cell r="L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2000</v>
          </cell>
          <cell r="J231">
            <v>1700</v>
          </cell>
          <cell r="K231">
            <v>120</v>
          </cell>
          <cell r="L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2600</v>
          </cell>
          <cell r="J232">
            <v>2200</v>
          </cell>
          <cell r="K232">
            <v>150</v>
          </cell>
          <cell r="L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3200</v>
          </cell>
          <cell r="J233">
            <v>2700</v>
          </cell>
          <cell r="K233">
            <v>180</v>
          </cell>
          <cell r="L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3900</v>
          </cell>
          <cell r="J234">
            <v>3200</v>
          </cell>
          <cell r="K234">
            <v>207</v>
          </cell>
          <cell r="L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4600</v>
          </cell>
          <cell r="J235">
            <v>3800</v>
          </cell>
          <cell r="K235">
            <v>250</v>
          </cell>
          <cell r="L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5200</v>
          </cell>
          <cell r="J236">
            <v>4200</v>
          </cell>
          <cell r="K236">
            <v>300</v>
          </cell>
          <cell r="L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6500</v>
          </cell>
          <cell r="J237">
            <v>5200</v>
          </cell>
          <cell r="K237">
            <v>350</v>
          </cell>
          <cell r="L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160</v>
          </cell>
          <cell r="J238">
            <v>130</v>
          </cell>
          <cell r="K238">
            <v>110</v>
          </cell>
          <cell r="L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210</v>
          </cell>
          <cell r="J239">
            <v>180</v>
          </cell>
          <cell r="K239">
            <v>150</v>
          </cell>
          <cell r="L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240</v>
          </cell>
          <cell r="J240">
            <v>200</v>
          </cell>
          <cell r="K240">
            <v>170</v>
          </cell>
          <cell r="L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2100</v>
          </cell>
          <cell r="J241">
            <v>1800</v>
          </cell>
          <cell r="K241">
            <v>160</v>
          </cell>
          <cell r="L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1800</v>
          </cell>
          <cell r="J242">
            <v>1500</v>
          </cell>
          <cell r="K242">
            <v>345</v>
          </cell>
          <cell r="L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2400</v>
          </cell>
          <cell r="J243">
            <v>2000</v>
          </cell>
          <cell r="K243">
            <v>445</v>
          </cell>
          <cell r="L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2600</v>
          </cell>
          <cell r="J244">
            <v>2200</v>
          </cell>
          <cell r="K244">
            <v>580</v>
          </cell>
          <cell r="L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</v>
          </cell>
          <cell r="H245" t="str">
            <v>延米</v>
          </cell>
          <cell r="I245">
            <v>620</v>
          </cell>
          <cell r="J245">
            <v>500</v>
          </cell>
          <cell r="K245">
            <v>230</v>
          </cell>
          <cell r="L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800</v>
          </cell>
          <cell r="J246">
            <v>700</v>
          </cell>
          <cell r="K246">
            <v>330</v>
          </cell>
          <cell r="L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1050</v>
          </cell>
          <cell r="J247">
            <v>900</v>
          </cell>
          <cell r="K247">
            <v>400</v>
          </cell>
          <cell r="L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1050</v>
          </cell>
          <cell r="J248">
            <v>900</v>
          </cell>
          <cell r="K248">
            <v>400</v>
          </cell>
          <cell r="L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600</v>
          </cell>
          <cell r="J249">
            <v>550</v>
          </cell>
          <cell r="K249">
            <v>240</v>
          </cell>
          <cell r="L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900</v>
          </cell>
          <cell r="J250">
            <v>800</v>
          </cell>
          <cell r="K250">
            <v>400</v>
          </cell>
          <cell r="L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1100</v>
          </cell>
          <cell r="J251">
            <v>900</v>
          </cell>
          <cell r="K251">
            <v>500</v>
          </cell>
          <cell r="L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1100</v>
          </cell>
          <cell r="J252">
            <v>900</v>
          </cell>
          <cell r="K252">
            <v>500</v>
          </cell>
          <cell r="L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800</v>
          </cell>
          <cell r="J253">
            <v>700</v>
          </cell>
          <cell r="K253">
            <v>420</v>
          </cell>
          <cell r="L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950</v>
          </cell>
          <cell r="J254">
            <v>800</v>
          </cell>
          <cell r="K254">
            <v>600</v>
          </cell>
          <cell r="L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1300</v>
          </cell>
          <cell r="J255">
            <v>1100</v>
          </cell>
          <cell r="K255">
            <v>700</v>
          </cell>
          <cell r="L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1300</v>
          </cell>
          <cell r="J256">
            <v>1100</v>
          </cell>
          <cell r="K256">
            <v>700</v>
          </cell>
          <cell r="L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240</v>
          </cell>
          <cell r="J257">
            <v>240</v>
          </cell>
          <cell r="K257">
            <v>150</v>
          </cell>
          <cell r="L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240</v>
          </cell>
          <cell r="J258">
            <v>200</v>
          </cell>
          <cell r="K258">
            <v>135</v>
          </cell>
          <cell r="L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720</v>
          </cell>
          <cell r="J259">
            <v>720</v>
          </cell>
          <cell r="K259">
            <v>600</v>
          </cell>
          <cell r="L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600</v>
          </cell>
          <cell r="J260">
            <v>600</v>
          </cell>
          <cell r="K260">
            <v>550</v>
          </cell>
          <cell r="L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100</v>
          </cell>
          <cell r="J261">
            <v>100</v>
          </cell>
          <cell r="K261">
            <v>45</v>
          </cell>
          <cell r="L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800</v>
          </cell>
          <cell r="J262">
            <v>800</v>
          </cell>
          <cell r="K262">
            <v>466</v>
          </cell>
          <cell r="L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380</v>
          </cell>
          <cell r="J263">
            <v>380</v>
          </cell>
          <cell r="K263">
            <v>323</v>
          </cell>
          <cell r="L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240</v>
          </cell>
          <cell r="J264">
            <v>220</v>
          </cell>
          <cell r="K264">
            <v>182</v>
          </cell>
          <cell r="L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400</v>
          </cell>
          <cell r="J265">
            <v>400</v>
          </cell>
          <cell r="K265">
            <v>300</v>
          </cell>
          <cell r="L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600</v>
          </cell>
          <cell r="J266">
            <v>600</v>
          </cell>
          <cell r="K266">
            <v>350</v>
          </cell>
          <cell r="L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1000</v>
          </cell>
          <cell r="J267">
            <v>1000</v>
          </cell>
          <cell r="K267">
            <v>450</v>
          </cell>
          <cell r="L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1000</v>
          </cell>
          <cell r="J268">
            <v>850</v>
          </cell>
          <cell r="K268">
            <v>260</v>
          </cell>
          <cell r="L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1500</v>
          </cell>
          <cell r="J269">
            <v>1200</v>
          </cell>
          <cell r="K269">
            <v>375</v>
          </cell>
          <cell r="L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1800</v>
          </cell>
          <cell r="J270">
            <v>1500</v>
          </cell>
          <cell r="K270">
            <v>442</v>
          </cell>
          <cell r="L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2300</v>
          </cell>
          <cell r="J271">
            <v>2000</v>
          </cell>
          <cell r="K271">
            <v>647</v>
          </cell>
          <cell r="L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120</v>
          </cell>
          <cell r="J272">
            <v>120</v>
          </cell>
          <cell r="K272">
            <v>105</v>
          </cell>
          <cell r="L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190</v>
          </cell>
          <cell r="J273">
            <v>190</v>
          </cell>
          <cell r="K273">
            <v>152</v>
          </cell>
          <cell r="L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80</v>
          </cell>
          <cell r="J274">
            <v>80</v>
          </cell>
          <cell r="K274">
            <v>59</v>
          </cell>
          <cell r="L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90</v>
          </cell>
          <cell r="J275">
            <v>85</v>
          </cell>
          <cell r="K275">
            <v>65</v>
          </cell>
          <cell r="L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80</v>
          </cell>
          <cell r="J276">
            <v>75</v>
          </cell>
          <cell r="K276">
            <v>70</v>
          </cell>
          <cell r="L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70</v>
          </cell>
          <cell r="J277">
            <v>70</v>
          </cell>
          <cell r="K277">
            <v>62</v>
          </cell>
          <cell r="L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50</v>
          </cell>
          <cell r="J278">
            <v>50</v>
          </cell>
          <cell r="K278">
            <v>40</v>
          </cell>
          <cell r="L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65</v>
          </cell>
          <cell r="J279">
            <v>65</v>
          </cell>
          <cell r="K279">
            <v>52</v>
          </cell>
          <cell r="L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60</v>
          </cell>
          <cell r="J280">
            <v>60</v>
          </cell>
          <cell r="K280">
            <v>57</v>
          </cell>
          <cell r="L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  <cell r="J281">
            <v>65</v>
          </cell>
          <cell r="K281" t="str">
            <v>OK</v>
          </cell>
          <cell r="L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  <cell r="J282">
            <v>40</v>
          </cell>
          <cell r="K282" t="str">
            <v>OK</v>
          </cell>
          <cell r="L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65</v>
          </cell>
          <cell r="J283">
            <v>55</v>
          </cell>
          <cell r="K283">
            <v>40</v>
          </cell>
          <cell r="L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40</v>
          </cell>
          <cell r="J284">
            <v>35</v>
          </cell>
          <cell r="K284" t="str">
            <v>OK</v>
          </cell>
          <cell r="L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  <cell r="J285">
            <v>45</v>
          </cell>
          <cell r="K285" t="str">
            <v>OK</v>
          </cell>
          <cell r="L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40</v>
          </cell>
          <cell r="J286">
            <v>35</v>
          </cell>
          <cell r="K286">
            <v>28</v>
          </cell>
          <cell r="L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400</v>
          </cell>
          <cell r="J287">
            <v>350</v>
          </cell>
          <cell r="K287">
            <v>331</v>
          </cell>
          <cell r="L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500</v>
          </cell>
          <cell r="J288">
            <v>420</v>
          </cell>
          <cell r="K288">
            <v>349</v>
          </cell>
          <cell r="L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1000</v>
          </cell>
          <cell r="J289">
            <v>850</v>
          </cell>
          <cell r="K289">
            <v>450</v>
          </cell>
          <cell r="L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1300</v>
          </cell>
          <cell r="J290">
            <v>1100</v>
          </cell>
          <cell r="K290">
            <v>575</v>
          </cell>
          <cell r="L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800</v>
          </cell>
          <cell r="J291">
            <v>700</v>
          </cell>
          <cell r="K291">
            <v>375</v>
          </cell>
          <cell r="L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800</v>
          </cell>
          <cell r="J292">
            <v>700</v>
          </cell>
          <cell r="K292">
            <v>435</v>
          </cell>
          <cell r="L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850</v>
          </cell>
          <cell r="J293">
            <v>700</v>
          </cell>
          <cell r="K293">
            <v>500</v>
          </cell>
          <cell r="L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130</v>
          </cell>
          <cell r="J294">
            <v>110</v>
          </cell>
          <cell r="K294">
            <v>35</v>
          </cell>
          <cell r="L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30</v>
          </cell>
          <cell r="J295">
            <v>28</v>
          </cell>
          <cell r="K295">
            <v>25</v>
          </cell>
          <cell r="L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100</v>
          </cell>
          <cell r="J296">
            <v>85</v>
          </cell>
          <cell r="K296">
            <v>35</v>
          </cell>
          <cell r="L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120</v>
          </cell>
          <cell r="J297">
            <v>115</v>
          </cell>
          <cell r="K297">
            <v>40</v>
          </cell>
          <cell r="L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80</v>
          </cell>
          <cell r="J298">
            <v>75</v>
          </cell>
          <cell r="K298">
            <v>40</v>
          </cell>
          <cell r="L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50</v>
          </cell>
          <cell r="J299">
            <v>50</v>
          </cell>
          <cell r="K299">
            <v>40</v>
          </cell>
          <cell r="L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280</v>
          </cell>
          <cell r="J300">
            <v>275</v>
          </cell>
          <cell r="K300">
            <v>175</v>
          </cell>
          <cell r="L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40</v>
          </cell>
          <cell r="J301">
            <v>35</v>
          </cell>
          <cell r="K301">
            <v>27</v>
          </cell>
          <cell r="L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2</v>
          </cell>
          <cell r="J302">
            <v>2</v>
          </cell>
          <cell r="K302">
            <v>1.3</v>
          </cell>
          <cell r="L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2.5</v>
          </cell>
          <cell r="J303">
            <v>2.5</v>
          </cell>
          <cell r="K303">
            <v>1.5</v>
          </cell>
          <cell r="L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1</v>
          </cell>
          <cell r="J304">
            <v>1</v>
          </cell>
          <cell r="K304">
            <v>0.9</v>
          </cell>
          <cell r="L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  <cell r="J305">
            <v>1</v>
          </cell>
          <cell r="K305" t="str">
            <v>OK</v>
          </cell>
          <cell r="L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1.5</v>
          </cell>
          <cell r="J306">
            <v>1.5</v>
          </cell>
          <cell r="K306">
            <v>1.1</v>
          </cell>
          <cell r="L306">
            <v>1.1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  <cell r="J307">
            <v>1.5</v>
          </cell>
          <cell r="K307" t="str">
            <v>OK</v>
          </cell>
          <cell r="L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2.5</v>
          </cell>
          <cell r="J308">
            <v>2.5</v>
          </cell>
          <cell r="K308">
            <v>2</v>
          </cell>
          <cell r="L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  <cell r="J309">
            <v>2</v>
          </cell>
          <cell r="K309" t="str">
            <v>OK</v>
          </cell>
          <cell r="L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5</v>
          </cell>
          <cell r="J310">
            <v>4</v>
          </cell>
          <cell r="K310">
            <v>2.5</v>
          </cell>
          <cell r="L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5</v>
          </cell>
          <cell r="J311">
            <v>4</v>
          </cell>
          <cell r="K311">
            <v>2</v>
          </cell>
          <cell r="L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3</v>
          </cell>
          <cell r="J312">
            <v>3</v>
          </cell>
          <cell r="K312">
            <v>2.7</v>
          </cell>
          <cell r="L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3</v>
          </cell>
          <cell r="J313">
            <v>3</v>
          </cell>
          <cell r="K313">
            <v>2.1</v>
          </cell>
          <cell r="L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5</v>
          </cell>
          <cell r="J314">
            <v>5</v>
          </cell>
          <cell r="K314">
            <v>3.5</v>
          </cell>
          <cell r="L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4</v>
          </cell>
          <cell r="J315">
            <v>4</v>
          </cell>
          <cell r="K315">
            <v>2.7</v>
          </cell>
          <cell r="L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5</v>
          </cell>
          <cell r="J316">
            <v>5</v>
          </cell>
          <cell r="K316">
            <v>3.2</v>
          </cell>
          <cell r="L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4</v>
          </cell>
          <cell r="J317">
            <v>3.5</v>
          </cell>
          <cell r="K317">
            <v>2</v>
          </cell>
          <cell r="L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10</v>
          </cell>
          <cell r="J318">
            <v>8</v>
          </cell>
          <cell r="K318">
            <v>3</v>
          </cell>
          <cell r="L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8</v>
          </cell>
          <cell r="J319">
            <v>6</v>
          </cell>
          <cell r="K319">
            <v>2.2</v>
          </cell>
          <cell r="L319">
            <v>2.2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3</v>
          </cell>
          <cell r="J320">
            <v>2.5</v>
          </cell>
          <cell r="K320">
            <v>1.8</v>
          </cell>
          <cell r="L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2</v>
          </cell>
          <cell r="J321">
            <v>1.5</v>
          </cell>
          <cell r="K321" t="str">
            <v>OK</v>
          </cell>
          <cell r="L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4</v>
          </cell>
          <cell r="J322">
            <v>3</v>
          </cell>
          <cell r="K322">
            <v>2</v>
          </cell>
          <cell r="L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3</v>
          </cell>
          <cell r="J323">
            <v>2.5</v>
          </cell>
          <cell r="K323">
            <v>1.7</v>
          </cell>
          <cell r="L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5</v>
          </cell>
          <cell r="J324">
            <v>3.5</v>
          </cell>
          <cell r="K324">
            <v>3</v>
          </cell>
          <cell r="L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4</v>
          </cell>
          <cell r="J325">
            <v>3</v>
          </cell>
          <cell r="K325">
            <v>1.9</v>
          </cell>
          <cell r="L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10</v>
          </cell>
          <cell r="J326">
            <v>8</v>
          </cell>
          <cell r="K326">
            <v>4.5</v>
          </cell>
          <cell r="L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8</v>
          </cell>
          <cell r="J327">
            <v>7</v>
          </cell>
          <cell r="K327">
            <v>2.6</v>
          </cell>
          <cell r="L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15</v>
          </cell>
          <cell r="J328">
            <v>12</v>
          </cell>
          <cell r="K328">
            <v>5</v>
          </cell>
          <cell r="L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10</v>
          </cell>
          <cell r="J329">
            <v>8</v>
          </cell>
          <cell r="K329">
            <v>3</v>
          </cell>
          <cell r="L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350</v>
          </cell>
          <cell r="J330">
            <v>300</v>
          </cell>
          <cell r="K330">
            <v>200</v>
          </cell>
          <cell r="L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2</v>
          </cell>
          <cell r="J331">
            <v>1</v>
          </cell>
          <cell r="K331">
            <v>0.8</v>
          </cell>
          <cell r="L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40</v>
          </cell>
          <cell r="J332">
            <v>35</v>
          </cell>
          <cell r="K332">
            <v>3</v>
          </cell>
          <cell r="L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4.5</v>
          </cell>
          <cell r="J333">
            <v>4</v>
          </cell>
          <cell r="K333">
            <v>2</v>
          </cell>
          <cell r="L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  <cell r="J334">
            <v>1</v>
          </cell>
          <cell r="K334" t="str">
            <v>OK</v>
          </cell>
          <cell r="L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40</v>
          </cell>
          <cell r="J335">
            <v>35</v>
          </cell>
          <cell r="K335">
            <v>17</v>
          </cell>
          <cell r="L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30</v>
          </cell>
          <cell r="J336">
            <v>25</v>
          </cell>
          <cell r="K336">
            <v>9</v>
          </cell>
          <cell r="L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40</v>
          </cell>
          <cell r="J337">
            <v>35</v>
          </cell>
          <cell r="K337">
            <v>10</v>
          </cell>
          <cell r="L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50</v>
          </cell>
          <cell r="J338">
            <v>45</v>
          </cell>
          <cell r="K338">
            <v>12</v>
          </cell>
          <cell r="L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40</v>
          </cell>
          <cell r="J339">
            <v>35</v>
          </cell>
          <cell r="K339">
            <v>11</v>
          </cell>
          <cell r="L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40</v>
          </cell>
          <cell r="J340">
            <v>35</v>
          </cell>
          <cell r="K340">
            <v>13</v>
          </cell>
          <cell r="L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50</v>
          </cell>
          <cell r="J341">
            <v>45</v>
          </cell>
          <cell r="K341">
            <v>15</v>
          </cell>
          <cell r="L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4</v>
          </cell>
          <cell r="J342">
            <v>3</v>
          </cell>
          <cell r="K342">
            <v>2.5</v>
          </cell>
          <cell r="L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3</v>
          </cell>
          <cell r="J343">
            <v>2</v>
          </cell>
          <cell r="K343">
            <v>1</v>
          </cell>
          <cell r="L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10</v>
          </cell>
          <cell r="J344">
            <v>9</v>
          </cell>
          <cell r="K344">
            <v>4.7</v>
          </cell>
          <cell r="L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10</v>
          </cell>
          <cell r="J345">
            <v>10</v>
          </cell>
          <cell r="K345">
            <v>7.6</v>
          </cell>
          <cell r="L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12</v>
          </cell>
          <cell r="J346">
            <v>12</v>
          </cell>
          <cell r="K346">
            <v>10</v>
          </cell>
          <cell r="L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  <cell r="J347">
            <v>10</v>
          </cell>
          <cell r="K347" t="str">
            <v>OK</v>
          </cell>
          <cell r="L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7</v>
          </cell>
          <cell r="J348">
            <v>6</v>
          </cell>
          <cell r="K348">
            <v>5</v>
          </cell>
          <cell r="L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10</v>
          </cell>
          <cell r="J349">
            <v>6</v>
          </cell>
          <cell r="K349">
            <v>5.4</v>
          </cell>
          <cell r="L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8</v>
          </cell>
          <cell r="J350">
            <v>4</v>
          </cell>
          <cell r="K350" t="str">
            <v>OK</v>
          </cell>
          <cell r="L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18</v>
          </cell>
          <cell r="J351">
            <v>18</v>
          </cell>
          <cell r="K351">
            <v>12</v>
          </cell>
          <cell r="L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15</v>
          </cell>
          <cell r="J352">
            <v>15</v>
          </cell>
          <cell r="K352">
            <v>10.5</v>
          </cell>
          <cell r="L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15</v>
          </cell>
          <cell r="J353">
            <v>13</v>
          </cell>
          <cell r="K353">
            <v>11</v>
          </cell>
          <cell r="L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10</v>
          </cell>
          <cell r="J354">
            <v>9</v>
          </cell>
          <cell r="K354">
            <v>8.7</v>
          </cell>
          <cell r="L354">
            <v>8.7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20</v>
          </cell>
          <cell r="J355">
            <v>20</v>
          </cell>
          <cell r="K355">
            <v>18</v>
          </cell>
          <cell r="L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15</v>
          </cell>
          <cell r="J356">
            <v>15</v>
          </cell>
          <cell r="K356">
            <v>14</v>
          </cell>
          <cell r="L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45</v>
          </cell>
          <cell r="J357">
            <v>40</v>
          </cell>
          <cell r="K357">
            <v>15</v>
          </cell>
          <cell r="L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30</v>
          </cell>
          <cell r="J358">
            <v>25</v>
          </cell>
          <cell r="K358">
            <v>12</v>
          </cell>
          <cell r="L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45</v>
          </cell>
          <cell r="J359">
            <v>42</v>
          </cell>
          <cell r="K359">
            <v>26</v>
          </cell>
          <cell r="L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50</v>
          </cell>
          <cell r="J360">
            <v>45</v>
          </cell>
          <cell r="K360">
            <v>37</v>
          </cell>
          <cell r="L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60</v>
          </cell>
          <cell r="J361">
            <v>55</v>
          </cell>
          <cell r="K361">
            <v>42</v>
          </cell>
          <cell r="L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70</v>
          </cell>
          <cell r="J362">
            <v>70</v>
          </cell>
          <cell r="K362">
            <v>50</v>
          </cell>
          <cell r="L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90</v>
          </cell>
          <cell r="J363">
            <v>88</v>
          </cell>
          <cell r="K363">
            <v>50</v>
          </cell>
          <cell r="L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  <cell r="J364">
            <v>80</v>
          </cell>
          <cell r="K364" t="str">
            <v>OK</v>
          </cell>
          <cell r="L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50</v>
          </cell>
          <cell r="J365">
            <v>45</v>
          </cell>
          <cell r="K365">
            <v>34</v>
          </cell>
          <cell r="L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50</v>
          </cell>
          <cell r="J366">
            <v>50</v>
          </cell>
          <cell r="K366">
            <v>47</v>
          </cell>
          <cell r="L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4</v>
          </cell>
          <cell r="J367">
            <v>3</v>
          </cell>
          <cell r="K367">
            <v>1.5</v>
          </cell>
          <cell r="L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5</v>
          </cell>
          <cell r="J368">
            <v>4</v>
          </cell>
          <cell r="K368">
            <v>0.5</v>
          </cell>
          <cell r="L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5</v>
          </cell>
          <cell r="J369">
            <v>4.5</v>
          </cell>
          <cell r="K369">
            <v>1</v>
          </cell>
          <cell r="L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5</v>
          </cell>
          <cell r="J370">
            <v>4</v>
          </cell>
          <cell r="K370">
            <v>1</v>
          </cell>
          <cell r="L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3</v>
          </cell>
          <cell r="J371">
            <v>2.8</v>
          </cell>
          <cell r="K371">
            <v>0.8</v>
          </cell>
          <cell r="L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1</v>
          </cell>
          <cell r="J372">
            <v>0.9</v>
          </cell>
          <cell r="K372">
            <v>0.8</v>
          </cell>
          <cell r="L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2</v>
          </cell>
          <cell r="J373">
            <v>1.5</v>
          </cell>
          <cell r="K373">
            <v>1.2</v>
          </cell>
          <cell r="L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60</v>
          </cell>
          <cell r="J374">
            <v>55</v>
          </cell>
          <cell r="K374">
            <v>37</v>
          </cell>
          <cell r="L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110</v>
          </cell>
          <cell r="J375">
            <v>100</v>
          </cell>
          <cell r="K375">
            <v>45</v>
          </cell>
          <cell r="L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110</v>
          </cell>
          <cell r="J376">
            <v>100</v>
          </cell>
          <cell r="K376">
            <v>45</v>
          </cell>
          <cell r="L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70</v>
          </cell>
          <cell r="J377">
            <v>60</v>
          </cell>
          <cell r="K377">
            <v>51</v>
          </cell>
          <cell r="L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70</v>
          </cell>
          <cell r="J378">
            <v>70</v>
          </cell>
          <cell r="K378">
            <v>52</v>
          </cell>
          <cell r="L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70</v>
          </cell>
          <cell r="J379">
            <v>50</v>
          </cell>
          <cell r="K379">
            <v>40</v>
          </cell>
          <cell r="L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  <cell r="J380">
            <v>50</v>
          </cell>
          <cell r="K380" t="str">
            <v>OK</v>
          </cell>
          <cell r="L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45</v>
          </cell>
          <cell r="J381">
            <v>40</v>
          </cell>
          <cell r="K381">
            <v>25</v>
          </cell>
          <cell r="L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45</v>
          </cell>
          <cell r="J382">
            <v>45</v>
          </cell>
          <cell r="K382">
            <v>32</v>
          </cell>
          <cell r="L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80</v>
          </cell>
          <cell r="J383">
            <v>80</v>
          </cell>
          <cell r="K383">
            <v>65</v>
          </cell>
          <cell r="L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30</v>
          </cell>
          <cell r="J384">
            <v>30</v>
          </cell>
          <cell r="K384">
            <v>25</v>
          </cell>
          <cell r="L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35</v>
          </cell>
          <cell r="J385">
            <v>35</v>
          </cell>
          <cell r="K385">
            <v>27</v>
          </cell>
          <cell r="L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40</v>
          </cell>
          <cell r="J386">
            <v>40</v>
          </cell>
          <cell r="K386">
            <v>39</v>
          </cell>
          <cell r="L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50</v>
          </cell>
          <cell r="J387">
            <v>50</v>
          </cell>
          <cell r="K387">
            <v>40</v>
          </cell>
          <cell r="L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40</v>
          </cell>
          <cell r="J388">
            <v>40</v>
          </cell>
          <cell r="K388">
            <v>35</v>
          </cell>
          <cell r="L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90</v>
          </cell>
          <cell r="J389">
            <v>80</v>
          </cell>
          <cell r="K389">
            <v>47</v>
          </cell>
          <cell r="L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90</v>
          </cell>
          <cell r="J390">
            <v>90</v>
          </cell>
          <cell r="K390">
            <v>47</v>
          </cell>
          <cell r="L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80</v>
          </cell>
          <cell r="J391">
            <v>70</v>
          </cell>
          <cell r="K391">
            <v>43</v>
          </cell>
          <cell r="L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80</v>
          </cell>
          <cell r="J392">
            <v>80</v>
          </cell>
          <cell r="K392">
            <v>57</v>
          </cell>
          <cell r="L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90</v>
          </cell>
          <cell r="J393">
            <v>90</v>
          </cell>
          <cell r="K393">
            <v>57</v>
          </cell>
          <cell r="L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90</v>
          </cell>
          <cell r="J394">
            <v>90</v>
          </cell>
          <cell r="K394">
            <v>66</v>
          </cell>
          <cell r="L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70</v>
          </cell>
          <cell r="J395">
            <v>70</v>
          </cell>
          <cell r="K395">
            <v>60</v>
          </cell>
          <cell r="L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  <cell r="J396">
            <v>70</v>
          </cell>
          <cell r="K396" t="str">
            <v>OK</v>
          </cell>
          <cell r="L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90</v>
          </cell>
          <cell r="J397">
            <v>90</v>
          </cell>
          <cell r="K397">
            <v>67</v>
          </cell>
          <cell r="L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  <cell r="J398">
            <v>80</v>
          </cell>
          <cell r="K398" t="str">
            <v>OK</v>
          </cell>
          <cell r="L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60</v>
          </cell>
          <cell r="J399">
            <v>50</v>
          </cell>
          <cell r="K399" t="str">
            <v>OK</v>
          </cell>
          <cell r="L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50</v>
          </cell>
          <cell r="J400">
            <v>45</v>
          </cell>
          <cell r="K400">
            <v>35</v>
          </cell>
          <cell r="L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50</v>
          </cell>
          <cell r="J401">
            <v>50</v>
          </cell>
          <cell r="K401">
            <v>38</v>
          </cell>
          <cell r="L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60</v>
          </cell>
          <cell r="J402">
            <v>60</v>
          </cell>
          <cell r="K402">
            <v>40</v>
          </cell>
          <cell r="L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60</v>
          </cell>
          <cell r="J403">
            <v>55</v>
          </cell>
          <cell r="K403">
            <v>42</v>
          </cell>
          <cell r="L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60</v>
          </cell>
          <cell r="J404">
            <v>60</v>
          </cell>
          <cell r="K404">
            <v>52</v>
          </cell>
          <cell r="L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80</v>
          </cell>
          <cell r="J405">
            <v>80</v>
          </cell>
          <cell r="K405">
            <v>56</v>
          </cell>
          <cell r="L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30</v>
          </cell>
          <cell r="J406">
            <v>25</v>
          </cell>
          <cell r="K406">
            <v>24</v>
          </cell>
          <cell r="L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80</v>
          </cell>
          <cell r="J407">
            <v>80</v>
          </cell>
          <cell r="K407">
            <v>69</v>
          </cell>
          <cell r="L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120</v>
          </cell>
          <cell r="J408">
            <v>120</v>
          </cell>
          <cell r="K408">
            <v>55</v>
          </cell>
          <cell r="L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150</v>
          </cell>
          <cell r="J409">
            <v>100</v>
          </cell>
          <cell r="K409">
            <v>51</v>
          </cell>
          <cell r="L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150</v>
          </cell>
          <cell r="J410">
            <v>100</v>
          </cell>
          <cell r="K410">
            <v>49</v>
          </cell>
          <cell r="L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150</v>
          </cell>
          <cell r="J411">
            <v>100</v>
          </cell>
          <cell r="K411">
            <v>67</v>
          </cell>
          <cell r="L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80</v>
          </cell>
          <cell r="J412">
            <v>70</v>
          </cell>
          <cell r="K412">
            <v>37</v>
          </cell>
          <cell r="L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300</v>
          </cell>
          <cell r="J413">
            <v>240</v>
          </cell>
          <cell r="K413">
            <v>200</v>
          </cell>
          <cell r="L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100</v>
          </cell>
          <cell r="J414">
            <v>40</v>
          </cell>
          <cell r="K414">
            <v>10</v>
          </cell>
          <cell r="L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150</v>
          </cell>
          <cell r="J415">
            <v>130</v>
          </cell>
          <cell r="K415">
            <v>27</v>
          </cell>
          <cell r="L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70</v>
          </cell>
          <cell r="J416">
            <v>25</v>
          </cell>
          <cell r="K416">
            <v>15</v>
          </cell>
          <cell r="L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120</v>
          </cell>
          <cell r="J417">
            <v>60</v>
          </cell>
          <cell r="K417">
            <v>36</v>
          </cell>
          <cell r="L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230</v>
          </cell>
          <cell r="J418">
            <v>230</v>
          </cell>
          <cell r="K418">
            <v>92</v>
          </cell>
          <cell r="L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320</v>
          </cell>
          <cell r="J419">
            <v>220</v>
          </cell>
          <cell r="K419">
            <v>147</v>
          </cell>
          <cell r="L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470</v>
          </cell>
          <cell r="J420">
            <v>470</v>
          </cell>
          <cell r="K420">
            <v>213</v>
          </cell>
          <cell r="L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240</v>
          </cell>
          <cell r="J421">
            <v>240</v>
          </cell>
          <cell r="K421">
            <v>125</v>
          </cell>
          <cell r="L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360</v>
          </cell>
          <cell r="J422">
            <v>360</v>
          </cell>
          <cell r="K422">
            <v>220</v>
          </cell>
          <cell r="L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50</v>
          </cell>
          <cell r="J423">
            <v>50</v>
          </cell>
          <cell r="K423">
            <v>35</v>
          </cell>
          <cell r="L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100</v>
          </cell>
          <cell r="J424">
            <v>100</v>
          </cell>
          <cell r="K424">
            <v>65</v>
          </cell>
          <cell r="L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280</v>
          </cell>
          <cell r="J425">
            <v>275</v>
          </cell>
          <cell r="K425">
            <v>127</v>
          </cell>
          <cell r="L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200</v>
          </cell>
          <cell r="J426">
            <v>150</v>
          </cell>
          <cell r="K426">
            <v>77</v>
          </cell>
          <cell r="L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80</v>
          </cell>
          <cell r="J427">
            <v>60</v>
          </cell>
          <cell r="K427">
            <v>20</v>
          </cell>
          <cell r="L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420</v>
          </cell>
          <cell r="J428">
            <v>420</v>
          </cell>
          <cell r="K428">
            <v>269</v>
          </cell>
          <cell r="L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360</v>
          </cell>
          <cell r="J429">
            <v>320</v>
          </cell>
          <cell r="K429">
            <v>115</v>
          </cell>
          <cell r="L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500</v>
          </cell>
          <cell r="J430">
            <v>420</v>
          </cell>
          <cell r="K430">
            <v>275</v>
          </cell>
          <cell r="L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50</v>
          </cell>
          <cell r="J431">
            <v>35</v>
          </cell>
          <cell r="K431">
            <v>21</v>
          </cell>
          <cell r="L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100</v>
          </cell>
          <cell r="J432">
            <v>85</v>
          </cell>
          <cell r="K432">
            <v>55</v>
          </cell>
          <cell r="L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300</v>
          </cell>
          <cell r="J433">
            <v>220</v>
          </cell>
          <cell r="K433">
            <v>93</v>
          </cell>
          <cell r="L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31</v>
          </cell>
          <cell r="J434">
            <v>31</v>
          </cell>
          <cell r="K434">
            <v>25</v>
          </cell>
          <cell r="L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50</v>
          </cell>
          <cell r="J435">
            <v>50</v>
          </cell>
          <cell r="K435">
            <v>37</v>
          </cell>
          <cell r="L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80</v>
          </cell>
          <cell r="J436">
            <v>80</v>
          </cell>
          <cell r="K436">
            <v>57</v>
          </cell>
          <cell r="L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  <cell r="J437">
            <v>100</v>
          </cell>
          <cell r="K437" t="str">
            <v>OK</v>
          </cell>
          <cell r="L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65</v>
          </cell>
          <cell r="J438">
            <v>65</v>
          </cell>
          <cell r="K438">
            <v>42</v>
          </cell>
          <cell r="L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52</v>
          </cell>
          <cell r="J439">
            <v>52</v>
          </cell>
          <cell r="K439">
            <v>36</v>
          </cell>
          <cell r="L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260</v>
          </cell>
          <cell r="J440">
            <v>220</v>
          </cell>
          <cell r="K440">
            <v>110</v>
          </cell>
          <cell r="L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450</v>
          </cell>
          <cell r="J441">
            <v>420</v>
          </cell>
          <cell r="K441">
            <v>190</v>
          </cell>
          <cell r="L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550</v>
          </cell>
          <cell r="J442">
            <v>420</v>
          </cell>
          <cell r="K442">
            <v>100</v>
          </cell>
          <cell r="L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650</v>
          </cell>
          <cell r="J443">
            <v>550</v>
          </cell>
          <cell r="K443">
            <v>150</v>
          </cell>
          <cell r="L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400</v>
          </cell>
          <cell r="J444">
            <v>380</v>
          </cell>
          <cell r="K444">
            <v>160</v>
          </cell>
          <cell r="L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250</v>
          </cell>
          <cell r="J445">
            <v>150</v>
          </cell>
          <cell r="K445">
            <v>90</v>
          </cell>
          <cell r="L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500</v>
          </cell>
          <cell r="J446">
            <v>450</v>
          </cell>
          <cell r="K446">
            <v>150</v>
          </cell>
          <cell r="L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  <cell r="J447">
            <v>10</v>
          </cell>
          <cell r="K447" t="str">
            <v>OK</v>
          </cell>
          <cell r="L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200</v>
          </cell>
          <cell r="J448">
            <v>150</v>
          </cell>
          <cell r="K448">
            <v>100</v>
          </cell>
          <cell r="L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130</v>
          </cell>
          <cell r="J449">
            <v>120</v>
          </cell>
          <cell r="K449">
            <v>40</v>
          </cell>
          <cell r="L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3</v>
          </cell>
          <cell r="J450">
            <v>2</v>
          </cell>
          <cell r="K450" t="str">
            <v>OK</v>
          </cell>
          <cell r="L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130</v>
          </cell>
          <cell r="J451">
            <v>130</v>
          </cell>
          <cell r="K451">
            <v>74</v>
          </cell>
          <cell r="L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150</v>
          </cell>
          <cell r="J452">
            <v>120</v>
          </cell>
          <cell r="K452">
            <v>60</v>
          </cell>
          <cell r="L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400</v>
          </cell>
          <cell r="J453">
            <v>350</v>
          </cell>
          <cell r="K453">
            <v>200</v>
          </cell>
          <cell r="L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400</v>
          </cell>
          <cell r="J454">
            <v>400</v>
          </cell>
          <cell r="K454">
            <v>198</v>
          </cell>
          <cell r="L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1500</v>
          </cell>
          <cell r="J455">
            <v>1200</v>
          </cell>
          <cell r="K455">
            <v>394</v>
          </cell>
          <cell r="L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300</v>
          </cell>
          <cell r="J456">
            <v>180</v>
          </cell>
          <cell r="K456">
            <v>55</v>
          </cell>
          <cell r="L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380</v>
          </cell>
          <cell r="J457">
            <v>180</v>
          </cell>
          <cell r="K457">
            <v>80</v>
          </cell>
          <cell r="L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30</v>
          </cell>
          <cell r="J458">
            <v>20</v>
          </cell>
          <cell r="K458" t="str">
            <v>OK</v>
          </cell>
          <cell r="L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1000</v>
          </cell>
          <cell r="J459">
            <v>550</v>
          </cell>
          <cell r="K459">
            <v>110</v>
          </cell>
          <cell r="L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1000</v>
          </cell>
          <cell r="J460">
            <v>600</v>
          </cell>
          <cell r="K460">
            <v>175</v>
          </cell>
          <cell r="L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1000</v>
          </cell>
          <cell r="J461">
            <v>800</v>
          </cell>
          <cell r="K461">
            <v>700</v>
          </cell>
          <cell r="L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  <cell r="J462">
            <v>70</v>
          </cell>
          <cell r="K462" t="str">
            <v>OK</v>
          </cell>
          <cell r="L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200</v>
          </cell>
          <cell r="J463">
            <v>150</v>
          </cell>
          <cell r="K463" t="str">
            <v>OK</v>
          </cell>
          <cell r="L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650</v>
          </cell>
          <cell r="J464">
            <v>550</v>
          </cell>
          <cell r="K464">
            <v>300</v>
          </cell>
          <cell r="L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260</v>
          </cell>
          <cell r="J465">
            <v>220</v>
          </cell>
          <cell r="K465">
            <v>150</v>
          </cell>
          <cell r="L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1000</v>
          </cell>
          <cell r="J466">
            <v>850</v>
          </cell>
          <cell r="K466">
            <v>400</v>
          </cell>
          <cell r="L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400</v>
          </cell>
          <cell r="J467">
            <v>380</v>
          </cell>
          <cell r="K467">
            <v>280</v>
          </cell>
          <cell r="L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1500</v>
          </cell>
          <cell r="J468">
            <v>1300</v>
          </cell>
          <cell r="K468">
            <v>646</v>
          </cell>
          <cell r="L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2400</v>
          </cell>
          <cell r="J469">
            <v>2200</v>
          </cell>
          <cell r="K469">
            <v>800</v>
          </cell>
          <cell r="L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2500</v>
          </cell>
          <cell r="J470">
            <v>2300</v>
          </cell>
          <cell r="K470">
            <v>1128</v>
          </cell>
          <cell r="L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600</v>
          </cell>
          <cell r="J471">
            <v>150</v>
          </cell>
          <cell r="K471" t="str">
            <v>OK</v>
          </cell>
          <cell r="L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1000</v>
          </cell>
          <cell r="J472">
            <v>400</v>
          </cell>
          <cell r="K472">
            <v>250</v>
          </cell>
          <cell r="L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600</v>
          </cell>
          <cell r="J473">
            <v>400</v>
          </cell>
          <cell r="K473">
            <v>180</v>
          </cell>
          <cell r="L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1000</v>
          </cell>
          <cell r="J474">
            <v>400</v>
          </cell>
          <cell r="K474">
            <v>275</v>
          </cell>
          <cell r="L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800</v>
          </cell>
          <cell r="J475">
            <v>750</v>
          </cell>
          <cell r="K475">
            <v>175</v>
          </cell>
          <cell r="L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800</v>
          </cell>
          <cell r="J476">
            <v>750</v>
          </cell>
          <cell r="K476">
            <v>375</v>
          </cell>
          <cell r="L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1000</v>
          </cell>
          <cell r="J477">
            <v>900</v>
          </cell>
          <cell r="K477">
            <v>600</v>
          </cell>
          <cell r="L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1100</v>
          </cell>
          <cell r="J478">
            <v>1000</v>
          </cell>
          <cell r="K478">
            <v>800</v>
          </cell>
          <cell r="L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40</v>
          </cell>
          <cell r="J479">
            <v>28</v>
          </cell>
          <cell r="K479">
            <v>11</v>
          </cell>
          <cell r="L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  <cell r="J480">
            <v>7</v>
          </cell>
          <cell r="K480" t="str">
            <v>OK</v>
          </cell>
          <cell r="L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  <cell r="J481">
            <v>4</v>
          </cell>
          <cell r="K481" t="str">
            <v>OK</v>
          </cell>
          <cell r="L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500</v>
          </cell>
          <cell r="J482">
            <v>500</v>
          </cell>
          <cell r="K482">
            <v>325</v>
          </cell>
          <cell r="L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800</v>
          </cell>
          <cell r="J483">
            <v>800</v>
          </cell>
          <cell r="K483">
            <v>560</v>
          </cell>
          <cell r="L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1300</v>
          </cell>
          <cell r="J484">
            <v>1300</v>
          </cell>
          <cell r="K484">
            <v>825</v>
          </cell>
          <cell r="L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1500</v>
          </cell>
          <cell r="J485">
            <v>1500</v>
          </cell>
          <cell r="K485">
            <v>1000</v>
          </cell>
          <cell r="L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1500</v>
          </cell>
          <cell r="J486">
            <v>1500</v>
          </cell>
          <cell r="K486">
            <v>1200</v>
          </cell>
          <cell r="L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2000</v>
          </cell>
          <cell r="J487">
            <v>2000</v>
          </cell>
          <cell r="K487">
            <v>1550</v>
          </cell>
          <cell r="L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2600</v>
          </cell>
          <cell r="J488">
            <v>2600</v>
          </cell>
          <cell r="K488">
            <v>1800</v>
          </cell>
          <cell r="L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3200</v>
          </cell>
          <cell r="J489">
            <v>3200</v>
          </cell>
          <cell r="K489">
            <v>2500</v>
          </cell>
          <cell r="L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8</v>
          </cell>
          <cell r="J490">
            <v>8</v>
          </cell>
          <cell r="K490">
            <v>6</v>
          </cell>
          <cell r="L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  <cell r="J491">
            <v>8</v>
          </cell>
          <cell r="K491" t="str">
            <v>OK</v>
          </cell>
          <cell r="L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  <cell r="J492">
            <v>9</v>
          </cell>
          <cell r="K492" t="str">
            <v>OK</v>
          </cell>
          <cell r="L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10</v>
          </cell>
          <cell r="J493">
            <v>10</v>
          </cell>
          <cell r="K493">
            <v>9.3</v>
          </cell>
          <cell r="L493">
            <v>9.3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  <cell r="J494">
            <v>10</v>
          </cell>
          <cell r="K494" t="str">
            <v>OK</v>
          </cell>
          <cell r="L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15</v>
          </cell>
          <cell r="J495">
            <v>15</v>
          </cell>
          <cell r="K495">
            <v>13</v>
          </cell>
          <cell r="L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18</v>
          </cell>
          <cell r="J496">
            <v>18</v>
          </cell>
          <cell r="K496">
            <v>16</v>
          </cell>
          <cell r="L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1000</v>
          </cell>
          <cell r="J497">
            <v>850</v>
          </cell>
          <cell r="K497">
            <v>600</v>
          </cell>
          <cell r="L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700</v>
          </cell>
          <cell r="J498">
            <v>700</v>
          </cell>
          <cell r="K498">
            <v>395</v>
          </cell>
          <cell r="L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600</v>
          </cell>
          <cell r="J499">
            <v>600</v>
          </cell>
          <cell r="K499">
            <v>350</v>
          </cell>
          <cell r="L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700</v>
          </cell>
          <cell r="J500">
            <v>550</v>
          </cell>
          <cell r="K500">
            <v>400</v>
          </cell>
          <cell r="L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800</v>
          </cell>
          <cell r="J501">
            <v>800</v>
          </cell>
          <cell r="K501">
            <v>450</v>
          </cell>
          <cell r="L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700</v>
          </cell>
          <cell r="J502">
            <v>700</v>
          </cell>
          <cell r="K502">
            <v>425</v>
          </cell>
          <cell r="L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600</v>
          </cell>
          <cell r="J503">
            <v>600</v>
          </cell>
          <cell r="K503">
            <v>451</v>
          </cell>
          <cell r="L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500</v>
          </cell>
          <cell r="J504">
            <v>450</v>
          </cell>
          <cell r="K504">
            <v>375</v>
          </cell>
          <cell r="L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800</v>
          </cell>
          <cell r="J505">
            <v>650</v>
          </cell>
          <cell r="K505">
            <v>351</v>
          </cell>
          <cell r="L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8000</v>
          </cell>
          <cell r="J506">
            <v>4800</v>
          </cell>
          <cell r="K506">
            <v>2000</v>
          </cell>
          <cell r="L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12000</v>
          </cell>
          <cell r="J507">
            <v>7500</v>
          </cell>
          <cell r="K507">
            <v>4000</v>
          </cell>
          <cell r="L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15000</v>
          </cell>
          <cell r="J508">
            <v>9000</v>
          </cell>
          <cell r="K508">
            <v>4000</v>
          </cell>
          <cell r="L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20000</v>
          </cell>
          <cell r="J509">
            <v>12000</v>
          </cell>
          <cell r="K509">
            <v>5500</v>
          </cell>
          <cell r="L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22000</v>
          </cell>
          <cell r="J510">
            <v>15000</v>
          </cell>
          <cell r="K510">
            <v>8000</v>
          </cell>
          <cell r="L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22000</v>
          </cell>
          <cell r="J511">
            <v>16000</v>
          </cell>
          <cell r="K511">
            <v>9000</v>
          </cell>
          <cell r="L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25000</v>
          </cell>
          <cell r="J512">
            <v>18000</v>
          </cell>
          <cell r="K512">
            <v>12000</v>
          </cell>
          <cell r="L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30000</v>
          </cell>
          <cell r="J513">
            <v>22000</v>
          </cell>
          <cell r="K513">
            <v>15000</v>
          </cell>
          <cell r="L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2000</v>
          </cell>
          <cell r="J514">
            <v>1200</v>
          </cell>
          <cell r="K514" t="str">
            <v>OK</v>
          </cell>
          <cell r="L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4000</v>
          </cell>
          <cell r="J515">
            <v>3000</v>
          </cell>
          <cell r="K515">
            <v>2550</v>
          </cell>
          <cell r="L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5000</v>
          </cell>
          <cell r="J516">
            <v>4000</v>
          </cell>
          <cell r="K516">
            <v>2500</v>
          </cell>
          <cell r="L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800</v>
          </cell>
          <cell r="J517">
            <v>700</v>
          </cell>
          <cell r="K517" t="str">
            <v>OK</v>
          </cell>
          <cell r="L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800</v>
          </cell>
          <cell r="J518">
            <v>700</v>
          </cell>
          <cell r="K518" t="str">
            <v>OK</v>
          </cell>
          <cell r="L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800</v>
          </cell>
          <cell r="J519">
            <v>700</v>
          </cell>
          <cell r="K519" t="str">
            <v>OK</v>
          </cell>
          <cell r="L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800</v>
          </cell>
          <cell r="J520">
            <v>700</v>
          </cell>
          <cell r="K520" t="str">
            <v>OK</v>
          </cell>
          <cell r="L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800</v>
          </cell>
          <cell r="J521">
            <v>750</v>
          </cell>
          <cell r="K521">
            <v>625</v>
          </cell>
          <cell r="L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600</v>
          </cell>
          <cell r="J522">
            <v>550</v>
          </cell>
          <cell r="K522">
            <v>450</v>
          </cell>
          <cell r="L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500</v>
          </cell>
          <cell r="J523">
            <v>480</v>
          </cell>
          <cell r="K523">
            <v>440</v>
          </cell>
          <cell r="L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400</v>
          </cell>
          <cell r="J524">
            <v>320</v>
          </cell>
          <cell r="K524">
            <v>310</v>
          </cell>
          <cell r="L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300</v>
          </cell>
          <cell r="J525">
            <v>220</v>
          </cell>
          <cell r="K525" t="str">
            <v>OK</v>
          </cell>
          <cell r="L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200</v>
          </cell>
          <cell r="J526">
            <v>120</v>
          </cell>
          <cell r="K526" t="str">
            <v>OK</v>
          </cell>
          <cell r="L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300</v>
          </cell>
          <cell r="J527">
            <v>220</v>
          </cell>
          <cell r="K527">
            <v>80</v>
          </cell>
          <cell r="L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200</v>
          </cell>
          <cell r="J528">
            <v>150</v>
          </cell>
          <cell r="K528">
            <v>115</v>
          </cell>
          <cell r="L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300</v>
          </cell>
          <cell r="J529">
            <v>220</v>
          </cell>
          <cell r="K529">
            <v>150</v>
          </cell>
          <cell r="L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400</v>
          </cell>
          <cell r="J530">
            <v>320</v>
          </cell>
          <cell r="K530">
            <v>200</v>
          </cell>
          <cell r="L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500</v>
          </cell>
          <cell r="J531">
            <v>500</v>
          </cell>
          <cell r="K531">
            <v>400</v>
          </cell>
          <cell r="L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1200</v>
          </cell>
          <cell r="J532">
            <v>1200</v>
          </cell>
          <cell r="K532">
            <v>600</v>
          </cell>
          <cell r="L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1500</v>
          </cell>
          <cell r="J533">
            <v>1500</v>
          </cell>
          <cell r="K533">
            <v>800</v>
          </cell>
          <cell r="L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1800</v>
          </cell>
          <cell r="J534">
            <v>1800</v>
          </cell>
          <cell r="K534">
            <v>1160</v>
          </cell>
          <cell r="L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3000</v>
          </cell>
          <cell r="J535">
            <v>2500</v>
          </cell>
          <cell r="K535">
            <v>1350</v>
          </cell>
          <cell r="L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4200</v>
          </cell>
          <cell r="J536">
            <v>3500</v>
          </cell>
          <cell r="K536">
            <v>2500</v>
          </cell>
          <cell r="L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1000</v>
          </cell>
          <cell r="J537">
            <v>900</v>
          </cell>
          <cell r="K537">
            <v>525</v>
          </cell>
          <cell r="L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1500</v>
          </cell>
          <cell r="J538">
            <v>800</v>
          </cell>
          <cell r="K538">
            <v>621</v>
          </cell>
          <cell r="L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1800</v>
          </cell>
          <cell r="J539">
            <v>800</v>
          </cell>
          <cell r="K539" t="str">
            <v>OK</v>
          </cell>
          <cell r="L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2000</v>
          </cell>
          <cell r="J540">
            <v>1300</v>
          </cell>
          <cell r="K540" t="str">
            <v>OK</v>
          </cell>
          <cell r="L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3500</v>
          </cell>
          <cell r="J541">
            <v>2200</v>
          </cell>
          <cell r="K541" t="str">
            <v>OK</v>
          </cell>
          <cell r="L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5000</v>
          </cell>
          <cell r="J542">
            <v>4500</v>
          </cell>
          <cell r="K542">
            <v>3200</v>
          </cell>
          <cell r="L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1500</v>
          </cell>
          <cell r="J543">
            <v>1300</v>
          </cell>
          <cell r="K543">
            <v>750</v>
          </cell>
          <cell r="L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2000</v>
          </cell>
          <cell r="J544">
            <v>1800</v>
          </cell>
          <cell r="K544">
            <v>750</v>
          </cell>
          <cell r="L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12000</v>
          </cell>
          <cell r="J545">
            <v>5500</v>
          </cell>
          <cell r="K545">
            <v>4750</v>
          </cell>
          <cell r="L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15000</v>
          </cell>
          <cell r="J546">
            <v>8500</v>
          </cell>
          <cell r="K546">
            <v>4000</v>
          </cell>
          <cell r="L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5000</v>
          </cell>
          <cell r="J547">
            <v>4500</v>
          </cell>
          <cell r="K547">
            <v>3000</v>
          </cell>
          <cell r="L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6000</v>
          </cell>
          <cell r="J548">
            <v>4500</v>
          </cell>
          <cell r="K548">
            <v>3750</v>
          </cell>
          <cell r="L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8000</v>
          </cell>
          <cell r="J549">
            <v>5000</v>
          </cell>
          <cell r="K549">
            <v>4000</v>
          </cell>
          <cell r="L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10000</v>
          </cell>
          <cell r="J550">
            <v>5000</v>
          </cell>
          <cell r="K550" t="str">
            <v>OK</v>
          </cell>
          <cell r="L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800</v>
          </cell>
          <cell r="J551">
            <v>400</v>
          </cell>
          <cell r="K551" t="str">
            <v>OK</v>
          </cell>
          <cell r="L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6000</v>
          </cell>
          <cell r="J552">
            <v>4000</v>
          </cell>
          <cell r="K552">
            <v>3100</v>
          </cell>
          <cell r="L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10000</v>
          </cell>
          <cell r="J553">
            <v>5000</v>
          </cell>
          <cell r="K553">
            <v>3150</v>
          </cell>
          <cell r="L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1000</v>
          </cell>
          <cell r="J554">
            <v>1000</v>
          </cell>
          <cell r="K554">
            <v>740</v>
          </cell>
          <cell r="L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1500</v>
          </cell>
          <cell r="J555">
            <v>1500</v>
          </cell>
          <cell r="K555">
            <v>1125</v>
          </cell>
          <cell r="L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2000</v>
          </cell>
          <cell r="J556">
            <v>2000</v>
          </cell>
          <cell r="K556">
            <v>1400</v>
          </cell>
          <cell r="L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2000</v>
          </cell>
          <cell r="J557">
            <v>1600</v>
          </cell>
          <cell r="K557">
            <v>950</v>
          </cell>
          <cell r="L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3000</v>
          </cell>
          <cell r="J558">
            <v>3000</v>
          </cell>
          <cell r="K558">
            <v>2250</v>
          </cell>
          <cell r="L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5000</v>
          </cell>
          <cell r="J559">
            <v>4000</v>
          </cell>
          <cell r="K559">
            <v>3250</v>
          </cell>
          <cell r="L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3000</v>
          </cell>
          <cell r="J560">
            <v>3000</v>
          </cell>
          <cell r="K560">
            <v>2200</v>
          </cell>
          <cell r="L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4000</v>
          </cell>
          <cell r="J561">
            <v>4000</v>
          </cell>
          <cell r="K561">
            <v>2750</v>
          </cell>
          <cell r="L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5000</v>
          </cell>
          <cell r="J562">
            <v>5000</v>
          </cell>
          <cell r="K562">
            <v>4750</v>
          </cell>
          <cell r="L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  <cell r="J563">
            <v>3000</v>
          </cell>
          <cell r="K563" t="str">
            <v>OK</v>
          </cell>
          <cell r="L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6000</v>
          </cell>
          <cell r="J564">
            <v>5500</v>
          </cell>
          <cell r="K564">
            <v>3000</v>
          </cell>
          <cell r="L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8000</v>
          </cell>
          <cell r="J565">
            <v>7000</v>
          </cell>
          <cell r="K565">
            <v>4500</v>
          </cell>
          <cell r="L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15000</v>
          </cell>
          <cell r="J566">
            <v>10000</v>
          </cell>
          <cell r="K566">
            <v>2250</v>
          </cell>
          <cell r="L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20000</v>
          </cell>
          <cell r="J567">
            <v>12000</v>
          </cell>
          <cell r="K567">
            <v>2250</v>
          </cell>
          <cell r="L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3000</v>
          </cell>
          <cell r="J568">
            <v>2500</v>
          </cell>
          <cell r="K568">
            <v>1800</v>
          </cell>
          <cell r="L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2000</v>
          </cell>
          <cell r="J569">
            <v>1700</v>
          </cell>
          <cell r="K569">
            <v>1349</v>
          </cell>
          <cell r="L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3000</v>
          </cell>
          <cell r="J570">
            <v>2600</v>
          </cell>
          <cell r="K570">
            <v>1550</v>
          </cell>
          <cell r="L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3000</v>
          </cell>
          <cell r="J571">
            <v>2600</v>
          </cell>
          <cell r="K571">
            <v>1500</v>
          </cell>
          <cell r="L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2000</v>
          </cell>
          <cell r="J572">
            <v>1700</v>
          </cell>
          <cell r="K572">
            <v>1100</v>
          </cell>
          <cell r="L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2000</v>
          </cell>
          <cell r="J573">
            <v>1700</v>
          </cell>
          <cell r="K573">
            <v>1500</v>
          </cell>
          <cell r="L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  <cell r="J574">
            <v>500</v>
          </cell>
          <cell r="K574" t="str">
            <v>OK</v>
          </cell>
          <cell r="L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400</v>
          </cell>
          <cell r="J575">
            <v>400</v>
          </cell>
          <cell r="K575">
            <v>260</v>
          </cell>
          <cell r="L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700</v>
          </cell>
          <cell r="J576">
            <v>650</v>
          </cell>
          <cell r="K576">
            <v>360</v>
          </cell>
          <cell r="L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600</v>
          </cell>
          <cell r="J577">
            <v>600</v>
          </cell>
          <cell r="K577">
            <v>330</v>
          </cell>
          <cell r="L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  <cell r="J578">
            <v>800</v>
          </cell>
          <cell r="K578" t="str">
            <v>OK</v>
          </cell>
          <cell r="L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300</v>
          </cell>
          <cell r="J579">
            <v>280</v>
          </cell>
          <cell r="K579">
            <v>180</v>
          </cell>
          <cell r="L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400</v>
          </cell>
          <cell r="J580">
            <v>400</v>
          </cell>
          <cell r="K580">
            <v>300</v>
          </cell>
          <cell r="L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400</v>
          </cell>
          <cell r="J581">
            <v>400</v>
          </cell>
          <cell r="K581">
            <v>365</v>
          </cell>
          <cell r="L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800</v>
          </cell>
          <cell r="J582">
            <v>700</v>
          </cell>
          <cell r="K582">
            <v>425</v>
          </cell>
          <cell r="L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1200</v>
          </cell>
          <cell r="J583">
            <v>1000</v>
          </cell>
          <cell r="K583">
            <v>625</v>
          </cell>
          <cell r="L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100</v>
          </cell>
          <cell r="J584">
            <v>85</v>
          </cell>
          <cell r="K584">
            <v>40</v>
          </cell>
          <cell r="L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400</v>
          </cell>
          <cell r="J585">
            <v>350</v>
          </cell>
          <cell r="K585">
            <v>100</v>
          </cell>
          <cell r="L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600</v>
          </cell>
          <cell r="J586">
            <v>500</v>
          </cell>
          <cell r="K586">
            <v>275</v>
          </cell>
          <cell r="L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1000</v>
          </cell>
          <cell r="J587">
            <v>1000</v>
          </cell>
          <cell r="K587">
            <v>763</v>
          </cell>
          <cell r="L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1000</v>
          </cell>
          <cell r="J588">
            <v>1000</v>
          </cell>
          <cell r="K588">
            <v>700</v>
          </cell>
          <cell r="L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800</v>
          </cell>
          <cell r="J589">
            <v>800</v>
          </cell>
          <cell r="K589">
            <v>607</v>
          </cell>
          <cell r="L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800</v>
          </cell>
          <cell r="J590">
            <v>800</v>
          </cell>
          <cell r="K590">
            <v>600</v>
          </cell>
          <cell r="L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800</v>
          </cell>
          <cell r="J591">
            <v>800</v>
          </cell>
          <cell r="K591">
            <v>617</v>
          </cell>
          <cell r="L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800</v>
          </cell>
          <cell r="J592">
            <v>800</v>
          </cell>
          <cell r="K592">
            <v>590</v>
          </cell>
          <cell r="L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800</v>
          </cell>
          <cell r="J593">
            <v>800</v>
          </cell>
          <cell r="K593">
            <v>610</v>
          </cell>
          <cell r="L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800</v>
          </cell>
          <cell r="J594">
            <v>800</v>
          </cell>
          <cell r="K594">
            <v>646</v>
          </cell>
          <cell r="L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700</v>
          </cell>
          <cell r="J595">
            <v>700</v>
          </cell>
          <cell r="K595">
            <v>489</v>
          </cell>
          <cell r="L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700</v>
          </cell>
          <cell r="J596">
            <v>700</v>
          </cell>
          <cell r="K596">
            <v>525</v>
          </cell>
          <cell r="L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700</v>
          </cell>
          <cell r="J597">
            <v>700</v>
          </cell>
          <cell r="K597">
            <v>600</v>
          </cell>
          <cell r="L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700</v>
          </cell>
          <cell r="J598">
            <v>700</v>
          </cell>
          <cell r="K598">
            <v>488</v>
          </cell>
          <cell r="L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  <cell r="J599">
            <v>300</v>
          </cell>
          <cell r="K599" t="str">
            <v>OK</v>
          </cell>
          <cell r="L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2000</v>
          </cell>
          <cell r="J600">
            <v>1700</v>
          </cell>
          <cell r="K600">
            <v>620</v>
          </cell>
          <cell r="L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500</v>
          </cell>
          <cell r="J601">
            <v>500</v>
          </cell>
          <cell r="K601">
            <v>300</v>
          </cell>
          <cell r="L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1200</v>
          </cell>
          <cell r="J602">
            <v>1150</v>
          </cell>
          <cell r="K602">
            <v>650</v>
          </cell>
          <cell r="L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2200</v>
          </cell>
          <cell r="J603">
            <v>2100</v>
          </cell>
          <cell r="K603">
            <v>800</v>
          </cell>
          <cell r="L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3000</v>
          </cell>
          <cell r="J604">
            <v>3000</v>
          </cell>
          <cell r="K604">
            <v>1500</v>
          </cell>
          <cell r="L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2600</v>
          </cell>
          <cell r="J605">
            <v>600</v>
          </cell>
          <cell r="K605">
            <v>275</v>
          </cell>
          <cell r="L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800</v>
          </cell>
          <cell r="J606">
            <v>700</v>
          </cell>
          <cell r="K606">
            <v>300</v>
          </cell>
          <cell r="L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600</v>
          </cell>
          <cell r="J607">
            <v>550</v>
          </cell>
          <cell r="K607">
            <v>300</v>
          </cell>
          <cell r="L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600</v>
          </cell>
          <cell r="J608">
            <v>550</v>
          </cell>
          <cell r="K608">
            <v>240</v>
          </cell>
          <cell r="L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600</v>
          </cell>
          <cell r="J609">
            <v>550</v>
          </cell>
          <cell r="K609">
            <v>300</v>
          </cell>
          <cell r="L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  <cell r="J610">
            <v>300</v>
          </cell>
          <cell r="K610" t="str">
            <v>OK</v>
          </cell>
          <cell r="L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  <cell r="J611">
            <v>300</v>
          </cell>
          <cell r="K611" t="str">
            <v>OK</v>
          </cell>
          <cell r="L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  <cell r="J612">
            <v>300</v>
          </cell>
          <cell r="K612" t="str">
            <v>OK</v>
          </cell>
          <cell r="L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  <cell r="J613">
            <v>300</v>
          </cell>
          <cell r="K613" t="str">
            <v>OK</v>
          </cell>
          <cell r="L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  <cell r="J614">
            <v>150</v>
          </cell>
          <cell r="K614" t="str">
            <v>OK</v>
          </cell>
          <cell r="L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  <cell r="J615">
            <v>150</v>
          </cell>
          <cell r="K615" t="str">
            <v>OK</v>
          </cell>
          <cell r="L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160</v>
          </cell>
          <cell r="J616">
            <v>160</v>
          </cell>
          <cell r="K616">
            <v>155</v>
          </cell>
          <cell r="L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180</v>
          </cell>
          <cell r="J617">
            <v>180</v>
          </cell>
          <cell r="K617">
            <v>160</v>
          </cell>
          <cell r="L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180</v>
          </cell>
          <cell r="J618">
            <v>180</v>
          </cell>
          <cell r="K618">
            <v>175</v>
          </cell>
          <cell r="L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300</v>
          </cell>
          <cell r="J619">
            <v>220</v>
          </cell>
          <cell r="K619">
            <v>155</v>
          </cell>
          <cell r="L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150</v>
          </cell>
          <cell r="J620">
            <v>120</v>
          </cell>
          <cell r="K620">
            <v>110</v>
          </cell>
          <cell r="L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500</v>
          </cell>
          <cell r="J621">
            <v>350</v>
          </cell>
          <cell r="K621">
            <v>150</v>
          </cell>
          <cell r="L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300</v>
          </cell>
          <cell r="J622">
            <v>280</v>
          </cell>
          <cell r="K622">
            <v>175</v>
          </cell>
          <cell r="L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1000</v>
          </cell>
          <cell r="J623">
            <v>900</v>
          </cell>
          <cell r="K623">
            <v>80</v>
          </cell>
          <cell r="L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300</v>
          </cell>
          <cell r="J624">
            <v>280</v>
          </cell>
          <cell r="K624">
            <v>70</v>
          </cell>
          <cell r="L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300</v>
          </cell>
          <cell r="J625">
            <v>280</v>
          </cell>
          <cell r="K625">
            <v>175</v>
          </cell>
          <cell r="L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60</v>
          </cell>
          <cell r="J626">
            <v>55</v>
          </cell>
          <cell r="K626">
            <v>47</v>
          </cell>
          <cell r="L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2000</v>
          </cell>
          <cell r="J627">
            <v>1700</v>
          </cell>
          <cell r="K627">
            <v>375</v>
          </cell>
          <cell r="L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400</v>
          </cell>
          <cell r="J628">
            <v>350</v>
          </cell>
          <cell r="K628">
            <v>100</v>
          </cell>
          <cell r="L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500</v>
          </cell>
          <cell r="J629">
            <v>420</v>
          </cell>
          <cell r="K629" t="str">
            <v>OK</v>
          </cell>
          <cell r="L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500</v>
          </cell>
          <cell r="J630">
            <v>420</v>
          </cell>
          <cell r="K630">
            <v>350</v>
          </cell>
          <cell r="L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250</v>
          </cell>
          <cell r="J631">
            <v>230</v>
          </cell>
          <cell r="K631" t="str">
            <v>OK</v>
          </cell>
          <cell r="L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500</v>
          </cell>
          <cell r="J632">
            <v>480</v>
          </cell>
          <cell r="K632">
            <v>180</v>
          </cell>
          <cell r="L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25</v>
          </cell>
          <cell r="J633">
            <v>25</v>
          </cell>
          <cell r="K633">
            <v>21</v>
          </cell>
          <cell r="L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600</v>
          </cell>
          <cell r="J634">
            <v>550</v>
          </cell>
          <cell r="K634" t="str">
            <v>OK</v>
          </cell>
          <cell r="L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  <cell r="J635">
            <v>170</v>
          </cell>
          <cell r="K635" t="str">
            <v>OK</v>
          </cell>
          <cell r="L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  <cell r="J636">
            <v>90</v>
          </cell>
          <cell r="K636" t="str">
            <v>OK</v>
          </cell>
          <cell r="L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300</v>
          </cell>
          <cell r="J637">
            <v>280</v>
          </cell>
          <cell r="K637">
            <v>231</v>
          </cell>
          <cell r="L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400</v>
          </cell>
          <cell r="J638">
            <v>400</v>
          </cell>
          <cell r="K638">
            <v>292</v>
          </cell>
          <cell r="L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500</v>
          </cell>
          <cell r="J639">
            <v>500</v>
          </cell>
          <cell r="K639">
            <v>414</v>
          </cell>
          <cell r="L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600</v>
          </cell>
          <cell r="J640">
            <v>550</v>
          </cell>
          <cell r="K640">
            <v>400</v>
          </cell>
          <cell r="L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  <cell r="J641">
            <v>400</v>
          </cell>
          <cell r="K641" t="str">
            <v>OK</v>
          </cell>
          <cell r="L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500</v>
          </cell>
          <cell r="J642">
            <v>500</v>
          </cell>
          <cell r="K642">
            <v>410</v>
          </cell>
          <cell r="L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700</v>
          </cell>
          <cell r="J643">
            <v>700</v>
          </cell>
          <cell r="K643">
            <v>475</v>
          </cell>
          <cell r="L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  <cell r="J644">
            <v>300</v>
          </cell>
          <cell r="K644" t="str">
            <v>OK</v>
          </cell>
          <cell r="L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350</v>
          </cell>
          <cell r="J645">
            <v>350</v>
          </cell>
          <cell r="K645">
            <v>280</v>
          </cell>
          <cell r="L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400</v>
          </cell>
          <cell r="J646">
            <v>400</v>
          </cell>
          <cell r="K646">
            <v>300</v>
          </cell>
          <cell r="L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450</v>
          </cell>
          <cell r="J647">
            <v>450</v>
          </cell>
          <cell r="K647">
            <v>300</v>
          </cell>
          <cell r="L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450</v>
          </cell>
          <cell r="J648">
            <v>450</v>
          </cell>
          <cell r="K648">
            <v>360</v>
          </cell>
          <cell r="L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500</v>
          </cell>
          <cell r="J649">
            <v>500</v>
          </cell>
          <cell r="K649">
            <v>465</v>
          </cell>
          <cell r="L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600</v>
          </cell>
          <cell r="J650">
            <v>600</v>
          </cell>
          <cell r="K650">
            <v>450</v>
          </cell>
          <cell r="L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400</v>
          </cell>
          <cell r="J651">
            <v>400</v>
          </cell>
          <cell r="K651">
            <v>332</v>
          </cell>
          <cell r="L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300</v>
          </cell>
          <cell r="J652">
            <v>240</v>
          </cell>
          <cell r="K652">
            <v>150</v>
          </cell>
          <cell r="L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800</v>
          </cell>
          <cell r="J653">
            <v>750</v>
          </cell>
          <cell r="K653">
            <v>500</v>
          </cell>
          <cell r="L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1000</v>
          </cell>
          <cell r="J654">
            <v>900</v>
          </cell>
          <cell r="K654">
            <v>500</v>
          </cell>
          <cell r="L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1500</v>
          </cell>
          <cell r="J655">
            <v>1200</v>
          </cell>
          <cell r="K655">
            <v>909</v>
          </cell>
          <cell r="L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200</v>
          </cell>
          <cell r="J656">
            <v>200</v>
          </cell>
          <cell r="K656">
            <v>180</v>
          </cell>
          <cell r="L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400</v>
          </cell>
          <cell r="J657">
            <v>400</v>
          </cell>
          <cell r="K657">
            <v>282</v>
          </cell>
          <cell r="L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300</v>
          </cell>
          <cell r="J658">
            <v>280</v>
          </cell>
          <cell r="K658">
            <v>125</v>
          </cell>
          <cell r="L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800</v>
          </cell>
          <cell r="J659">
            <v>600</v>
          </cell>
          <cell r="K659">
            <v>270</v>
          </cell>
          <cell r="L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300</v>
          </cell>
          <cell r="J660">
            <v>250</v>
          </cell>
          <cell r="K660">
            <v>175</v>
          </cell>
          <cell r="L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200</v>
          </cell>
          <cell r="J661">
            <v>200</v>
          </cell>
          <cell r="K661">
            <v>120</v>
          </cell>
          <cell r="L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500</v>
          </cell>
          <cell r="J662">
            <v>300</v>
          </cell>
          <cell r="K662">
            <v>150</v>
          </cell>
          <cell r="L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300</v>
          </cell>
          <cell r="J663">
            <v>300</v>
          </cell>
          <cell r="K663">
            <v>150</v>
          </cell>
          <cell r="L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400</v>
          </cell>
          <cell r="J664">
            <v>350</v>
          </cell>
          <cell r="K664">
            <v>150</v>
          </cell>
          <cell r="L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400</v>
          </cell>
          <cell r="J665">
            <v>400</v>
          </cell>
          <cell r="K665">
            <v>190</v>
          </cell>
          <cell r="L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400</v>
          </cell>
          <cell r="J666">
            <v>400</v>
          </cell>
          <cell r="K666">
            <v>200</v>
          </cell>
          <cell r="L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400</v>
          </cell>
          <cell r="J667">
            <v>400</v>
          </cell>
          <cell r="K667">
            <v>215</v>
          </cell>
          <cell r="L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500</v>
          </cell>
          <cell r="J668">
            <v>500</v>
          </cell>
          <cell r="K668">
            <v>325</v>
          </cell>
          <cell r="L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500</v>
          </cell>
          <cell r="J669">
            <v>480</v>
          </cell>
          <cell r="K669">
            <v>247</v>
          </cell>
          <cell r="L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300</v>
          </cell>
          <cell r="J670">
            <v>220</v>
          </cell>
          <cell r="K670">
            <v>200</v>
          </cell>
          <cell r="L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400</v>
          </cell>
          <cell r="J671">
            <v>400</v>
          </cell>
          <cell r="K671">
            <v>189</v>
          </cell>
          <cell r="L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500</v>
          </cell>
          <cell r="J672">
            <v>480</v>
          </cell>
          <cell r="K672">
            <v>181</v>
          </cell>
          <cell r="L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300</v>
          </cell>
          <cell r="J673">
            <v>250</v>
          </cell>
          <cell r="K673">
            <v>110</v>
          </cell>
          <cell r="L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500</v>
          </cell>
          <cell r="J674">
            <v>450</v>
          </cell>
          <cell r="K674">
            <v>225</v>
          </cell>
          <cell r="L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600</v>
          </cell>
          <cell r="J675">
            <v>550</v>
          </cell>
          <cell r="K675">
            <v>225</v>
          </cell>
          <cell r="L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500</v>
          </cell>
          <cell r="J676">
            <v>500</v>
          </cell>
          <cell r="K676">
            <v>280</v>
          </cell>
          <cell r="L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500</v>
          </cell>
          <cell r="J677">
            <v>500</v>
          </cell>
          <cell r="K677">
            <v>290</v>
          </cell>
          <cell r="L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8000</v>
          </cell>
          <cell r="J678">
            <v>6000</v>
          </cell>
          <cell r="K678">
            <v>1749</v>
          </cell>
          <cell r="L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彩熠、鸿彩、ACEM、EK、升龙、浩洋同级别品牌，每3天为2个展期</v>
          </cell>
          <cell r="H679" t="str">
            <v>台/展期</v>
          </cell>
          <cell r="I679">
            <v>6000</v>
          </cell>
          <cell r="J679">
            <v>5000</v>
          </cell>
          <cell r="K679">
            <v>1150</v>
          </cell>
          <cell r="L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彩熠、鸿彩、ACEM、EK、升龙、浩洋同级别品牌，每3天为3个展期</v>
          </cell>
          <cell r="H680" t="str">
            <v>台/展期</v>
          </cell>
          <cell r="I680">
            <v>5000</v>
          </cell>
          <cell r="J680">
            <v>4000</v>
          </cell>
          <cell r="K680">
            <v>600</v>
          </cell>
          <cell r="L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彩熠、鸿彩、ACEM、EK、升龙、浩洋同级别品牌，每3天为4个展期</v>
          </cell>
          <cell r="H681" t="str">
            <v>台/展期</v>
          </cell>
          <cell r="I681">
            <v>3000</v>
          </cell>
          <cell r="J681">
            <v>2400</v>
          </cell>
          <cell r="K681">
            <v>600</v>
          </cell>
          <cell r="L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彩熠、鸿彩、ACEM、EK、升龙、浩洋同级别品牌，每3天为5个展期</v>
          </cell>
          <cell r="H682" t="str">
            <v>台/展期</v>
          </cell>
          <cell r="I682">
            <v>2000</v>
          </cell>
          <cell r="J682">
            <v>1600</v>
          </cell>
          <cell r="K682">
            <v>600</v>
          </cell>
          <cell r="L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彩熠、鸿彩、ACEM、EK、升龙、浩洋同级别品牌，每3天为6个展期</v>
          </cell>
          <cell r="H683" t="str">
            <v>台/展期</v>
          </cell>
          <cell r="I683">
            <v>1500</v>
          </cell>
          <cell r="J683">
            <v>1200</v>
          </cell>
          <cell r="K683">
            <v>600</v>
          </cell>
          <cell r="L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彩熠、鸿彩、ACEM、EK、升龙、浩洋同级别品牌，每3天为7个展期</v>
          </cell>
          <cell r="H684" t="str">
            <v>台/展期</v>
          </cell>
          <cell r="I684">
            <v>1000</v>
          </cell>
          <cell r="J684">
            <v>800</v>
          </cell>
          <cell r="K684">
            <v>600</v>
          </cell>
          <cell r="L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彩熠、鸿彩、ACEM、EK、升龙、浩洋同级别品牌，每3天为8个展期</v>
          </cell>
          <cell r="H685" t="str">
            <v>台/展期</v>
          </cell>
          <cell r="I685">
            <v>800</v>
          </cell>
          <cell r="J685">
            <v>600</v>
          </cell>
          <cell r="K685">
            <v>500</v>
          </cell>
          <cell r="L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2000</v>
          </cell>
          <cell r="J686">
            <v>2000</v>
          </cell>
          <cell r="K686">
            <v>1357</v>
          </cell>
          <cell r="L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3000</v>
          </cell>
          <cell r="J687">
            <v>2700</v>
          </cell>
          <cell r="K687">
            <v>1574</v>
          </cell>
          <cell r="L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500</v>
          </cell>
          <cell r="J688">
            <v>500</v>
          </cell>
          <cell r="K688">
            <v>370</v>
          </cell>
          <cell r="L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1200</v>
          </cell>
          <cell r="J689">
            <v>1000</v>
          </cell>
          <cell r="K689">
            <v>800</v>
          </cell>
          <cell r="L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1500</v>
          </cell>
          <cell r="J690">
            <v>1300</v>
          </cell>
          <cell r="K690">
            <v>850</v>
          </cell>
          <cell r="L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300</v>
          </cell>
          <cell r="J691">
            <v>250</v>
          </cell>
          <cell r="K691">
            <v>90</v>
          </cell>
          <cell r="L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15</v>
          </cell>
          <cell r="J692">
            <v>15</v>
          </cell>
          <cell r="K692">
            <v>12</v>
          </cell>
          <cell r="L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60</v>
          </cell>
          <cell r="J693">
            <v>60</v>
          </cell>
          <cell r="K693">
            <v>52</v>
          </cell>
          <cell r="L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70</v>
          </cell>
          <cell r="J694">
            <v>70</v>
          </cell>
          <cell r="K694">
            <v>60</v>
          </cell>
          <cell r="L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80</v>
          </cell>
          <cell r="J695">
            <v>80</v>
          </cell>
          <cell r="K695">
            <v>68</v>
          </cell>
          <cell r="L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120</v>
          </cell>
          <cell r="J696">
            <v>120</v>
          </cell>
          <cell r="K696">
            <v>77</v>
          </cell>
          <cell r="L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150</v>
          </cell>
          <cell r="J697">
            <v>150</v>
          </cell>
          <cell r="K697">
            <v>90</v>
          </cell>
          <cell r="L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300</v>
          </cell>
          <cell r="J698">
            <v>260</v>
          </cell>
          <cell r="K698">
            <v>100</v>
          </cell>
          <cell r="L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300</v>
          </cell>
          <cell r="J699">
            <v>260</v>
          </cell>
          <cell r="K699">
            <v>102</v>
          </cell>
          <cell r="L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680</v>
          </cell>
          <cell r="J700">
            <v>420</v>
          </cell>
          <cell r="K700">
            <v>105</v>
          </cell>
          <cell r="L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300</v>
          </cell>
          <cell r="J701">
            <v>290</v>
          </cell>
          <cell r="K701">
            <v>110</v>
          </cell>
          <cell r="L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1500</v>
          </cell>
          <cell r="J702">
            <v>1300</v>
          </cell>
          <cell r="K702">
            <v>1000</v>
          </cell>
          <cell r="L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2000</v>
          </cell>
          <cell r="J703">
            <v>1700</v>
          </cell>
          <cell r="K703">
            <v>1350</v>
          </cell>
          <cell r="L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2500</v>
          </cell>
          <cell r="J704">
            <v>2200</v>
          </cell>
          <cell r="K704">
            <v>1850</v>
          </cell>
          <cell r="L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3000</v>
          </cell>
          <cell r="J705">
            <v>2500</v>
          </cell>
          <cell r="K705">
            <v>2150</v>
          </cell>
          <cell r="L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3500</v>
          </cell>
          <cell r="J706">
            <v>3000</v>
          </cell>
          <cell r="K706">
            <v>2750</v>
          </cell>
          <cell r="L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500</v>
          </cell>
          <cell r="J707">
            <v>450</v>
          </cell>
          <cell r="K707">
            <v>290</v>
          </cell>
          <cell r="L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300</v>
          </cell>
          <cell r="J708">
            <v>280</v>
          </cell>
          <cell r="K708">
            <v>240</v>
          </cell>
          <cell r="L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200</v>
          </cell>
          <cell r="J709">
            <v>180</v>
          </cell>
          <cell r="K709" t="str">
            <v>OK</v>
          </cell>
          <cell r="L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200</v>
          </cell>
          <cell r="J710">
            <v>180</v>
          </cell>
          <cell r="K710" t="str">
            <v>OK</v>
          </cell>
          <cell r="L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400</v>
          </cell>
          <cell r="J711">
            <v>380</v>
          </cell>
          <cell r="K711">
            <v>215</v>
          </cell>
          <cell r="L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100</v>
          </cell>
          <cell r="J712">
            <v>90</v>
          </cell>
          <cell r="K712">
            <v>65</v>
          </cell>
          <cell r="L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400</v>
          </cell>
          <cell r="J713">
            <v>400</v>
          </cell>
          <cell r="K713">
            <v>350</v>
          </cell>
          <cell r="L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  <cell r="J714">
            <v>500</v>
          </cell>
          <cell r="K714" t="str">
            <v>OK</v>
          </cell>
          <cell r="L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  <cell r="J715">
            <v>600</v>
          </cell>
          <cell r="K715" t="str">
            <v>OK</v>
          </cell>
          <cell r="L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600</v>
          </cell>
          <cell r="J716">
            <v>600</v>
          </cell>
          <cell r="K716">
            <v>500</v>
          </cell>
          <cell r="L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  <cell r="J717">
            <v>300</v>
          </cell>
          <cell r="K717" t="str">
            <v>OK</v>
          </cell>
          <cell r="L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  <cell r="J718">
            <v>300</v>
          </cell>
          <cell r="K718" t="str">
            <v>OK</v>
          </cell>
          <cell r="L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1800</v>
          </cell>
          <cell r="J719">
            <v>1700</v>
          </cell>
          <cell r="K719">
            <v>1200</v>
          </cell>
          <cell r="L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  <cell r="J720">
            <v>600</v>
          </cell>
          <cell r="K720" t="str">
            <v>OK</v>
          </cell>
          <cell r="L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  <cell r="J721">
            <v>500</v>
          </cell>
          <cell r="K721" t="str">
            <v>OK</v>
          </cell>
          <cell r="L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  <cell r="J722">
            <v>400</v>
          </cell>
          <cell r="K722" t="str">
            <v>OK</v>
          </cell>
          <cell r="L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  <cell r="J723">
            <v>400</v>
          </cell>
          <cell r="K723" t="str">
            <v>OK</v>
          </cell>
          <cell r="L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  <cell r="J724">
            <v>200</v>
          </cell>
          <cell r="K724" t="str">
            <v>OK</v>
          </cell>
          <cell r="L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400</v>
          </cell>
          <cell r="J725">
            <v>400</v>
          </cell>
          <cell r="K725">
            <v>300</v>
          </cell>
          <cell r="L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600</v>
          </cell>
          <cell r="J726">
            <v>550</v>
          </cell>
          <cell r="K726">
            <v>300</v>
          </cell>
          <cell r="L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1200</v>
          </cell>
          <cell r="J727">
            <v>1100</v>
          </cell>
          <cell r="K727">
            <v>500</v>
          </cell>
          <cell r="L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  <cell r="J728">
            <v>200</v>
          </cell>
          <cell r="K728" t="str">
            <v>OK</v>
          </cell>
          <cell r="L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  <cell r="J729">
            <v>600</v>
          </cell>
          <cell r="K729" t="str">
            <v>OK</v>
          </cell>
          <cell r="L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600</v>
          </cell>
          <cell r="J730">
            <v>600</v>
          </cell>
          <cell r="K730">
            <v>500</v>
          </cell>
          <cell r="L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1200</v>
          </cell>
          <cell r="J731">
            <v>1150</v>
          </cell>
          <cell r="K731">
            <v>900</v>
          </cell>
          <cell r="L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1800</v>
          </cell>
          <cell r="J732">
            <v>1700</v>
          </cell>
          <cell r="K732">
            <v>1500</v>
          </cell>
          <cell r="L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3000</v>
          </cell>
          <cell r="J733">
            <v>2800</v>
          </cell>
          <cell r="K733">
            <v>1000</v>
          </cell>
          <cell r="L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2800</v>
          </cell>
          <cell r="J734">
            <v>2600</v>
          </cell>
          <cell r="K734">
            <v>1000</v>
          </cell>
          <cell r="L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1800</v>
          </cell>
          <cell r="J735">
            <v>1700</v>
          </cell>
          <cell r="K735">
            <v>600</v>
          </cell>
          <cell r="L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  <cell r="J736">
            <v>800</v>
          </cell>
          <cell r="K736" t="str">
            <v>OK</v>
          </cell>
          <cell r="L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  <cell r="J737">
            <v>600</v>
          </cell>
          <cell r="K737" t="str">
            <v>OK</v>
          </cell>
          <cell r="L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  <cell r="J738">
            <v>300</v>
          </cell>
          <cell r="K738" t="str">
            <v>OK</v>
          </cell>
          <cell r="L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1000</v>
          </cell>
          <cell r="J739">
            <v>1000</v>
          </cell>
          <cell r="K739">
            <v>535</v>
          </cell>
          <cell r="L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600</v>
          </cell>
          <cell r="J740">
            <v>600</v>
          </cell>
          <cell r="K740">
            <v>500</v>
          </cell>
          <cell r="L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  <cell r="J741">
            <v>400</v>
          </cell>
          <cell r="K741" t="str">
            <v>OK</v>
          </cell>
          <cell r="L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  <cell r="J742">
            <v>300</v>
          </cell>
          <cell r="K742" t="str">
            <v>OK</v>
          </cell>
          <cell r="L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  <cell r="J743">
            <v>300</v>
          </cell>
          <cell r="K743" t="str">
            <v>OK</v>
          </cell>
          <cell r="L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650</v>
          </cell>
          <cell r="J744">
            <v>650</v>
          </cell>
          <cell r="K744">
            <v>600</v>
          </cell>
          <cell r="L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1000</v>
          </cell>
          <cell r="J745">
            <v>1000</v>
          </cell>
          <cell r="K745">
            <v>800</v>
          </cell>
          <cell r="L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450</v>
          </cell>
          <cell r="J746">
            <v>450</v>
          </cell>
          <cell r="K746">
            <v>290</v>
          </cell>
          <cell r="L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500</v>
          </cell>
          <cell r="J747">
            <v>500</v>
          </cell>
          <cell r="K747">
            <v>375</v>
          </cell>
          <cell r="L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600</v>
          </cell>
          <cell r="J748">
            <v>600</v>
          </cell>
          <cell r="K748">
            <v>500</v>
          </cell>
          <cell r="L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800</v>
          </cell>
          <cell r="J749">
            <v>800</v>
          </cell>
          <cell r="K749">
            <v>675</v>
          </cell>
          <cell r="L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1200</v>
          </cell>
          <cell r="J750">
            <v>1200</v>
          </cell>
          <cell r="K750">
            <v>1100</v>
          </cell>
          <cell r="L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3500</v>
          </cell>
          <cell r="J751">
            <v>3200</v>
          </cell>
          <cell r="K751">
            <v>2350</v>
          </cell>
          <cell r="L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3500</v>
          </cell>
          <cell r="J752">
            <v>2500</v>
          </cell>
          <cell r="K752">
            <v>1510</v>
          </cell>
          <cell r="L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  <cell r="J753">
            <v>900</v>
          </cell>
          <cell r="K753" t="str">
            <v>OK</v>
          </cell>
          <cell r="L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1500</v>
          </cell>
          <cell r="J754">
            <v>1500</v>
          </cell>
          <cell r="K754">
            <v>1400</v>
          </cell>
          <cell r="L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3500</v>
          </cell>
          <cell r="J755">
            <v>3500</v>
          </cell>
          <cell r="K755">
            <v>2250</v>
          </cell>
          <cell r="L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  <cell r="J756">
            <v>2000</v>
          </cell>
          <cell r="K756" t="str">
            <v>OK</v>
          </cell>
          <cell r="L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8000</v>
          </cell>
          <cell r="J757">
            <v>5000</v>
          </cell>
          <cell r="K757">
            <v>3550</v>
          </cell>
          <cell r="L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10000</v>
          </cell>
          <cell r="J758">
            <v>10000</v>
          </cell>
          <cell r="K758">
            <v>5500</v>
          </cell>
          <cell r="L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3500</v>
          </cell>
          <cell r="J759">
            <v>3500</v>
          </cell>
          <cell r="K759">
            <v>3350</v>
          </cell>
          <cell r="L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9000</v>
          </cell>
          <cell r="J760">
            <v>7000</v>
          </cell>
          <cell r="K760">
            <v>5000</v>
          </cell>
          <cell r="L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25000</v>
          </cell>
          <cell r="J761">
            <v>20000</v>
          </cell>
          <cell r="K761">
            <v>7700</v>
          </cell>
          <cell r="L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2000</v>
          </cell>
          <cell r="J762">
            <v>2000</v>
          </cell>
          <cell r="K762">
            <v>1200</v>
          </cell>
          <cell r="L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3000</v>
          </cell>
          <cell r="J763">
            <v>2600</v>
          </cell>
          <cell r="K763" t="str">
            <v>OK</v>
          </cell>
          <cell r="L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5000</v>
          </cell>
          <cell r="J764">
            <v>4000</v>
          </cell>
          <cell r="K764" t="str">
            <v>OK</v>
          </cell>
          <cell r="L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1800</v>
          </cell>
          <cell r="J765">
            <v>1600</v>
          </cell>
          <cell r="K765">
            <v>800</v>
          </cell>
          <cell r="L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4000</v>
          </cell>
          <cell r="J766">
            <v>3000</v>
          </cell>
          <cell r="K766">
            <v>1000</v>
          </cell>
          <cell r="L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3000</v>
          </cell>
          <cell r="J767">
            <v>2000</v>
          </cell>
          <cell r="K767">
            <v>1100</v>
          </cell>
          <cell r="L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2000</v>
          </cell>
          <cell r="J768">
            <v>2000</v>
          </cell>
          <cell r="K768">
            <v>1500</v>
          </cell>
          <cell r="L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2000</v>
          </cell>
          <cell r="J769">
            <v>1300</v>
          </cell>
          <cell r="K769">
            <v>1000</v>
          </cell>
          <cell r="L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2500</v>
          </cell>
          <cell r="J770">
            <v>1800</v>
          </cell>
          <cell r="K770">
            <v>1200</v>
          </cell>
          <cell r="L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3000</v>
          </cell>
          <cell r="J771">
            <v>2000</v>
          </cell>
          <cell r="K771">
            <v>1000</v>
          </cell>
          <cell r="L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2000</v>
          </cell>
          <cell r="J772">
            <v>1500</v>
          </cell>
          <cell r="K772">
            <v>1000</v>
          </cell>
          <cell r="L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2000</v>
          </cell>
          <cell r="J773">
            <v>1000</v>
          </cell>
          <cell r="K773">
            <v>900</v>
          </cell>
          <cell r="L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3000</v>
          </cell>
          <cell r="J774">
            <v>2000</v>
          </cell>
          <cell r="K774">
            <v>800</v>
          </cell>
          <cell r="L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8000</v>
          </cell>
          <cell r="J775">
            <v>5000</v>
          </cell>
          <cell r="K775">
            <v>1500</v>
          </cell>
          <cell r="L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3500</v>
          </cell>
          <cell r="J776">
            <v>3200</v>
          </cell>
          <cell r="K776">
            <v>900</v>
          </cell>
          <cell r="L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500</v>
          </cell>
          <cell r="J777">
            <v>500</v>
          </cell>
          <cell r="K777">
            <v>350</v>
          </cell>
          <cell r="L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  <cell r="J778">
            <v>0.1</v>
          </cell>
          <cell r="K778" t="str">
            <v>OK</v>
          </cell>
          <cell r="L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1000</v>
          </cell>
          <cell r="J779">
            <v>1000</v>
          </cell>
          <cell r="K779">
            <v>800</v>
          </cell>
          <cell r="L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3000</v>
          </cell>
          <cell r="J780">
            <v>2000</v>
          </cell>
          <cell r="K780">
            <v>1400</v>
          </cell>
          <cell r="L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5000</v>
          </cell>
          <cell r="J781">
            <v>4000</v>
          </cell>
          <cell r="K781">
            <v>1900</v>
          </cell>
          <cell r="L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8000</v>
          </cell>
          <cell r="J782">
            <v>6000</v>
          </cell>
          <cell r="K782">
            <v>2500</v>
          </cell>
          <cell r="L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2500</v>
          </cell>
          <cell r="J783">
            <v>2500</v>
          </cell>
          <cell r="K783">
            <v>1500</v>
          </cell>
          <cell r="L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2500</v>
          </cell>
          <cell r="J784">
            <v>1500</v>
          </cell>
          <cell r="K784">
            <v>800</v>
          </cell>
          <cell r="L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3500</v>
          </cell>
          <cell r="J785">
            <v>2500</v>
          </cell>
          <cell r="K785">
            <v>1350</v>
          </cell>
          <cell r="L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3000</v>
          </cell>
          <cell r="J786">
            <v>2500</v>
          </cell>
          <cell r="K786">
            <v>1100</v>
          </cell>
          <cell r="L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500</v>
          </cell>
          <cell r="J787">
            <v>300</v>
          </cell>
          <cell r="K787">
            <v>65</v>
          </cell>
          <cell r="L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1400</v>
          </cell>
          <cell r="J788">
            <v>1200</v>
          </cell>
          <cell r="K788">
            <v>110</v>
          </cell>
          <cell r="L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  <cell r="J789">
            <v>500</v>
          </cell>
          <cell r="K789" t="str">
            <v>OK</v>
          </cell>
          <cell r="L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800</v>
          </cell>
          <cell r="J790">
            <v>800</v>
          </cell>
          <cell r="K790">
            <v>584</v>
          </cell>
          <cell r="L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1000</v>
          </cell>
          <cell r="J791">
            <v>1000</v>
          </cell>
          <cell r="K791">
            <v>800</v>
          </cell>
          <cell r="L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1000</v>
          </cell>
          <cell r="J792">
            <v>1000</v>
          </cell>
          <cell r="K792">
            <v>930</v>
          </cell>
          <cell r="L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2000</v>
          </cell>
          <cell r="J793">
            <v>2000</v>
          </cell>
          <cell r="K793">
            <v>1200</v>
          </cell>
          <cell r="L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500</v>
          </cell>
          <cell r="J794">
            <v>500</v>
          </cell>
          <cell r="K794">
            <v>375</v>
          </cell>
          <cell r="L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10</v>
          </cell>
          <cell r="J795">
            <v>10</v>
          </cell>
          <cell r="K795">
            <v>5</v>
          </cell>
          <cell r="L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1500</v>
          </cell>
          <cell r="J796">
            <v>1200</v>
          </cell>
          <cell r="K796">
            <v>925</v>
          </cell>
          <cell r="L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20</v>
          </cell>
          <cell r="J797">
            <v>18</v>
          </cell>
          <cell r="K797">
            <v>10</v>
          </cell>
          <cell r="L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400</v>
          </cell>
          <cell r="J798">
            <v>400</v>
          </cell>
          <cell r="K798">
            <v>285</v>
          </cell>
          <cell r="L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8</v>
          </cell>
          <cell r="J799">
            <v>8</v>
          </cell>
          <cell r="K799">
            <v>4</v>
          </cell>
          <cell r="L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650</v>
          </cell>
          <cell r="J800">
            <v>500</v>
          </cell>
          <cell r="K800" t="str">
            <v>OK</v>
          </cell>
          <cell r="L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10</v>
          </cell>
          <cell r="J801">
            <v>10</v>
          </cell>
          <cell r="K801">
            <v>6</v>
          </cell>
          <cell r="L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800</v>
          </cell>
          <cell r="J802">
            <v>780</v>
          </cell>
          <cell r="K802">
            <v>700</v>
          </cell>
          <cell r="L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15</v>
          </cell>
          <cell r="J803">
            <v>12</v>
          </cell>
          <cell r="K803">
            <v>8</v>
          </cell>
          <cell r="L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1200</v>
          </cell>
          <cell r="J804">
            <v>1200</v>
          </cell>
          <cell r="K804">
            <v>850</v>
          </cell>
          <cell r="L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18</v>
          </cell>
          <cell r="J805">
            <v>18</v>
          </cell>
          <cell r="K805">
            <v>10</v>
          </cell>
          <cell r="L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1200</v>
          </cell>
          <cell r="J806">
            <v>1200</v>
          </cell>
          <cell r="K806">
            <v>900</v>
          </cell>
          <cell r="L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70</v>
          </cell>
          <cell r="J807">
            <v>70</v>
          </cell>
          <cell r="K807">
            <v>57</v>
          </cell>
          <cell r="L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10</v>
          </cell>
          <cell r="J808">
            <v>10</v>
          </cell>
          <cell r="K808">
            <v>5.2</v>
          </cell>
          <cell r="L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2800</v>
          </cell>
          <cell r="J809">
            <v>2800</v>
          </cell>
          <cell r="K809">
            <v>2100</v>
          </cell>
          <cell r="L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200</v>
          </cell>
          <cell r="J810">
            <v>200</v>
          </cell>
          <cell r="K810">
            <v>150</v>
          </cell>
          <cell r="L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20</v>
          </cell>
          <cell r="J811">
            <v>20</v>
          </cell>
          <cell r="K811">
            <v>11</v>
          </cell>
          <cell r="L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1000</v>
          </cell>
          <cell r="J812">
            <v>900</v>
          </cell>
          <cell r="K812">
            <v>725</v>
          </cell>
          <cell r="L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60</v>
          </cell>
          <cell r="J813">
            <v>60</v>
          </cell>
          <cell r="K813">
            <v>50</v>
          </cell>
          <cell r="L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8</v>
          </cell>
          <cell r="J814">
            <v>8</v>
          </cell>
          <cell r="K814">
            <v>5</v>
          </cell>
          <cell r="L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1500</v>
          </cell>
          <cell r="J815">
            <v>1200</v>
          </cell>
          <cell r="K815">
            <v>1050</v>
          </cell>
          <cell r="L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  <cell r="J816">
            <v>80</v>
          </cell>
          <cell r="K816" t="str">
            <v>OK</v>
          </cell>
          <cell r="L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10</v>
          </cell>
          <cell r="J817">
            <v>10</v>
          </cell>
          <cell r="K817">
            <v>7.5</v>
          </cell>
          <cell r="L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1800</v>
          </cell>
          <cell r="J818">
            <v>1800</v>
          </cell>
          <cell r="K818">
            <v>1400</v>
          </cell>
          <cell r="L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120</v>
          </cell>
          <cell r="J819">
            <v>110</v>
          </cell>
          <cell r="K819">
            <v>85</v>
          </cell>
          <cell r="L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15</v>
          </cell>
          <cell r="J820">
            <v>15</v>
          </cell>
          <cell r="K820">
            <v>8.5</v>
          </cell>
          <cell r="L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2000</v>
          </cell>
          <cell r="J821">
            <v>2000</v>
          </cell>
          <cell r="K821">
            <v>1600</v>
          </cell>
          <cell r="L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130</v>
          </cell>
          <cell r="J822">
            <v>130</v>
          </cell>
          <cell r="K822">
            <v>110</v>
          </cell>
          <cell r="L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18</v>
          </cell>
          <cell r="J823">
            <v>18</v>
          </cell>
          <cell r="K823">
            <v>10</v>
          </cell>
          <cell r="L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  <cell r="J824" t="str">
            <v>据实结算</v>
          </cell>
          <cell r="K824" t="str">
            <v>OK</v>
          </cell>
          <cell r="L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  <cell r="J825" t="str">
            <v>据实结算</v>
          </cell>
          <cell r="K825" t="str">
            <v>OK</v>
          </cell>
          <cell r="L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  <cell r="J826" t="str">
            <v>据实结算</v>
          </cell>
          <cell r="K826" t="str">
            <v>OK</v>
          </cell>
          <cell r="L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  <cell r="J827" t="str">
            <v>据实结算</v>
          </cell>
          <cell r="K827" t="str">
            <v>OK</v>
          </cell>
          <cell r="L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  <cell r="J828" t="str">
            <v>据实结算</v>
          </cell>
          <cell r="K828" t="str">
            <v>OK</v>
          </cell>
          <cell r="L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  <cell r="J829" t="str">
            <v>据实结算</v>
          </cell>
          <cell r="K829" t="str">
            <v>OK</v>
          </cell>
          <cell r="L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</row>
        <row r="830">
          <cell r="H830" t="str">
            <v>项</v>
          </cell>
          <cell r="I830" t="str">
            <v>据实结算</v>
          </cell>
          <cell r="J830" t="str">
            <v>据实结算</v>
          </cell>
          <cell r="K830" t="str">
            <v>OK</v>
          </cell>
          <cell r="L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</row>
        <row r="831">
          <cell r="H831" t="str">
            <v>项</v>
          </cell>
          <cell r="I831" t="str">
            <v>据实结算</v>
          </cell>
          <cell r="J831" t="str">
            <v>据实结算</v>
          </cell>
          <cell r="K831" t="str">
            <v>OK</v>
          </cell>
          <cell r="L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</row>
        <row r="832">
          <cell r="H832" t="str">
            <v>项</v>
          </cell>
          <cell r="I832" t="str">
            <v>据实结算</v>
          </cell>
          <cell r="J832" t="str">
            <v>据实结算</v>
          </cell>
          <cell r="K832" t="str">
            <v>OK</v>
          </cell>
          <cell r="L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</row>
        <row r="833">
          <cell r="H833" t="str">
            <v>项</v>
          </cell>
          <cell r="I833" t="str">
            <v>据实结算</v>
          </cell>
          <cell r="J833" t="str">
            <v>据实结算</v>
          </cell>
          <cell r="K833" t="str">
            <v>OK</v>
          </cell>
          <cell r="L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</row>
        <row r="834">
          <cell r="H834" t="str">
            <v>项</v>
          </cell>
          <cell r="I834" t="str">
            <v>据实结算</v>
          </cell>
          <cell r="J834" t="str">
            <v>据实结算</v>
          </cell>
          <cell r="K834" t="str">
            <v>OK</v>
          </cell>
          <cell r="L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  <cell r="J835">
            <v>0.08</v>
          </cell>
          <cell r="K835" t="str">
            <v>OK</v>
          </cell>
          <cell r="L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0.08</v>
          </cell>
          <cell r="J836">
            <v>0.07</v>
          </cell>
          <cell r="K836" t="str">
            <v>OK</v>
          </cell>
          <cell r="L836">
            <v>0.07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0.08</v>
          </cell>
          <cell r="J837">
            <v>0.06</v>
          </cell>
          <cell r="K837" t="str">
            <v>OK</v>
          </cell>
          <cell r="L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  <cell r="J838">
            <v>0.06</v>
          </cell>
          <cell r="K838" t="str">
            <v>OK</v>
          </cell>
          <cell r="L838">
            <v>0.06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hyperlink" Target="mailto:yimengling@cct.cn" TargetMode="External"/><Relationship Id="rId2" Type="http://schemas.openxmlformats.org/officeDocument/2006/relationships/hyperlink" Target="mailto:sunmingze@bytedance.com" TargetMode="External"/><Relationship Id="rId1" Type="http://schemas.openxmlformats.org/officeDocument/2006/relationships/hyperlink" Target="mailto:wangyanni.wendy@bytedanc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T44"/>
  <sheetViews>
    <sheetView workbookViewId="0">
      <pane ySplit="1" topLeftCell="A2" activePane="bottomLeft" state="frozen"/>
      <selection/>
      <selection pane="bottomLeft" activeCell="A1" sqref="A1:B1"/>
    </sheetView>
  </sheetViews>
  <sheetFormatPr defaultColWidth="14" defaultRowHeight="13"/>
  <cols>
    <col min="1" max="1" width="76" customWidth="1"/>
    <col min="2" max="2" width="160" customWidth="1"/>
    <col min="3" max="20" width="77" customWidth="1"/>
  </cols>
  <sheetData>
    <row r="1" ht="95" customHeight="1" spans="1:20">
      <c r="A1" s="161" t="s">
        <v>0</v>
      </c>
      <c r="B1" s="161"/>
      <c r="C1" s="162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</row>
    <row r="2" ht="38" customHeight="1" spans="1:20">
      <c r="A2" s="164" t="s">
        <v>1</v>
      </c>
      <c r="B2" s="164"/>
      <c r="C2" s="165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</row>
    <row r="3" ht="38" customHeight="1" spans="1:20">
      <c r="A3" s="167" t="s">
        <v>2</v>
      </c>
      <c r="B3" s="167"/>
      <c r="C3" s="162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</row>
    <row r="4" ht="38" customHeight="1" spans="1:20">
      <c r="A4" s="167" t="s">
        <v>3</v>
      </c>
      <c r="B4" s="167"/>
      <c r="C4" s="162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</row>
    <row r="5" ht="38" customHeight="1" spans="1:20">
      <c r="A5" s="167" t="s">
        <v>4</v>
      </c>
      <c r="B5" s="167"/>
      <c r="C5" s="162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</row>
    <row r="6" ht="38" customHeight="1" spans="1:20">
      <c r="A6" s="167" t="s">
        <v>5</v>
      </c>
      <c r="B6" s="167"/>
      <c r="C6" s="162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</row>
    <row r="7" ht="38" customHeight="1" spans="1:20">
      <c r="A7" s="167" t="s">
        <v>6</v>
      </c>
      <c r="B7" s="167"/>
      <c r="C7" s="162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</row>
    <row r="8" ht="38" customHeight="1" spans="1:20">
      <c r="A8" s="167" t="s">
        <v>7</v>
      </c>
      <c r="B8" s="167"/>
      <c r="C8" s="162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</row>
    <row r="9" ht="38" customHeight="1" spans="1:20">
      <c r="A9" s="167" t="s">
        <v>8</v>
      </c>
      <c r="B9" s="167"/>
      <c r="C9" s="162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</row>
    <row r="10" ht="38" customHeight="1" spans="1:20">
      <c r="A10" s="167" t="s">
        <v>9</v>
      </c>
      <c r="B10" s="167"/>
      <c r="C10" s="162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</row>
    <row r="11" ht="38" customHeight="1" spans="1:20">
      <c r="A11" s="167" t="s">
        <v>10</v>
      </c>
      <c r="B11" s="167"/>
      <c r="C11" s="162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</row>
    <row r="12" ht="38" customHeight="1" spans="1:20">
      <c r="A12" s="167" t="s">
        <v>11</v>
      </c>
      <c r="B12" s="167"/>
      <c r="C12" s="162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</row>
    <row r="13" ht="38" customHeight="1" spans="1:20">
      <c r="A13" s="167" t="s">
        <v>12</v>
      </c>
      <c r="B13" s="167"/>
      <c r="C13" s="162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</row>
    <row r="14" ht="38" customHeight="1" spans="1:20">
      <c r="A14" s="167" t="s">
        <v>13</v>
      </c>
      <c r="B14" s="167"/>
      <c r="C14" s="162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</row>
    <row r="15" ht="38" customHeight="1" spans="1:20">
      <c r="A15" s="168" t="s">
        <v>14</v>
      </c>
      <c r="B15" s="168"/>
      <c r="C15" s="165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</row>
    <row r="16" ht="38" customHeight="1" spans="1:20">
      <c r="A16" s="167" t="s">
        <v>15</v>
      </c>
      <c r="B16" s="167"/>
      <c r="C16" s="162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</row>
    <row r="17" ht="38" customHeight="1" spans="1:20">
      <c r="A17" s="167" t="s">
        <v>16</v>
      </c>
      <c r="B17" s="167"/>
      <c r="C17" s="162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</row>
    <row r="18" ht="71" customHeight="1" spans="1:20">
      <c r="A18" s="169" t="s">
        <v>17</v>
      </c>
      <c r="B18" s="169" t="s">
        <v>18</v>
      </c>
      <c r="C18" s="162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</row>
    <row r="19" ht="71" customHeight="1" spans="1:20">
      <c r="A19" s="170" t="s">
        <v>19</v>
      </c>
      <c r="B19" s="171" t="s">
        <v>20</v>
      </c>
      <c r="C19" s="162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</row>
    <row r="20" ht="104" customHeight="1" spans="1:20">
      <c r="A20" s="170" t="s">
        <v>21</v>
      </c>
      <c r="B20" s="171" t="s">
        <v>22</v>
      </c>
      <c r="C20" s="162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</row>
    <row r="21" ht="104" customHeight="1" spans="1:20">
      <c r="A21" s="170" t="s">
        <v>23</v>
      </c>
      <c r="B21" s="171" t="s">
        <v>24</v>
      </c>
      <c r="C21" s="162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</row>
    <row r="22" ht="69" customHeight="1" spans="1:20">
      <c r="A22" s="170" t="s">
        <v>25</v>
      </c>
      <c r="B22" s="171" t="s">
        <v>26</v>
      </c>
      <c r="C22" s="162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</row>
    <row r="23" ht="69" customHeight="1" spans="1:20">
      <c r="A23" s="170" t="s">
        <v>27</v>
      </c>
      <c r="B23" s="167" t="s">
        <v>28</v>
      </c>
      <c r="C23" s="162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</row>
    <row r="24" ht="69" customHeight="1" spans="1:20">
      <c r="A24" s="170" t="s">
        <v>29</v>
      </c>
      <c r="B24" s="171" t="s">
        <v>30</v>
      </c>
      <c r="C24" s="162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</row>
    <row r="25" ht="38" customHeight="1" spans="1:20">
      <c r="A25" s="172" t="s">
        <v>31</v>
      </c>
      <c r="B25" s="172"/>
      <c r="C25" s="165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</row>
    <row r="26" ht="38" customHeight="1" spans="1:20">
      <c r="A26" s="167" t="s">
        <v>32</v>
      </c>
      <c r="B26" s="167"/>
      <c r="C26" s="162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</row>
    <row r="27" ht="38" customHeight="1" spans="1:20">
      <c r="A27" s="167" t="s">
        <v>33</v>
      </c>
      <c r="B27" s="167"/>
      <c r="C27" s="162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</row>
    <row r="28" ht="38" customHeight="1" spans="1:20">
      <c r="A28" s="173" t="s">
        <v>34</v>
      </c>
      <c r="B28" s="173"/>
      <c r="C28" s="165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</row>
    <row r="29" ht="38" customHeight="1" spans="1:20">
      <c r="A29" s="167" t="s">
        <v>35</v>
      </c>
      <c r="B29" s="167"/>
      <c r="C29" s="162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</row>
    <row r="30" ht="38" customHeight="1" spans="1:20">
      <c r="A30" s="167" t="s">
        <v>36</v>
      </c>
      <c r="B30" s="167"/>
      <c r="C30" s="162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</row>
    <row r="31" ht="38" customHeight="1" spans="1:20">
      <c r="A31" s="167" t="s">
        <v>37</v>
      </c>
      <c r="B31" s="167"/>
      <c r="C31" s="162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</row>
    <row r="32" ht="89" customHeight="1" spans="1:20">
      <c r="A32" s="171" t="s">
        <v>38</v>
      </c>
      <c r="B32" s="167"/>
      <c r="C32" s="162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</row>
    <row r="33" ht="38" customHeight="1" spans="1:20">
      <c r="A33" s="174" t="s">
        <v>39</v>
      </c>
      <c r="B33" s="174"/>
      <c r="C33" s="162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</row>
    <row r="34" ht="64" customHeight="1" spans="1:20">
      <c r="A34" s="170" t="s">
        <v>40</v>
      </c>
      <c r="B34" s="171" t="s">
        <v>41</v>
      </c>
      <c r="C34" s="162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</row>
    <row r="35" ht="64" customHeight="1" spans="1:20">
      <c r="A35" s="170" t="s">
        <v>42</v>
      </c>
      <c r="B35" s="171" t="s">
        <v>43</v>
      </c>
      <c r="C35" s="162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</row>
    <row r="36" ht="64" customHeight="1" spans="1:20">
      <c r="A36" s="170" t="s">
        <v>44</v>
      </c>
      <c r="B36" s="171" t="s">
        <v>45</v>
      </c>
      <c r="C36" s="162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</row>
    <row r="37" ht="64" customHeight="1" spans="1:20">
      <c r="A37" s="170" t="s">
        <v>46</v>
      </c>
      <c r="B37" s="167" t="s">
        <v>47</v>
      </c>
      <c r="C37" s="162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</row>
    <row r="38" ht="64" customHeight="1" spans="1:20">
      <c r="A38" s="170" t="s">
        <v>48</v>
      </c>
      <c r="B38" s="167" t="s">
        <v>49</v>
      </c>
      <c r="C38" s="162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</row>
    <row r="39" ht="38" customHeight="1" spans="1:20">
      <c r="A39" s="175" t="s">
        <v>50</v>
      </c>
      <c r="B39" s="176"/>
      <c r="C39" s="165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</row>
    <row r="40" ht="38" customHeight="1" spans="1:20">
      <c r="A40" s="177" t="s">
        <v>51</v>
      </c>
      <c r="B40" s="177" t="s">
        <v>52</v>
      </c>
      <c r="C40" s="162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</row>
    <row r="41" ht="82" customHeight="1" spans="1:20">
      <c r="A41" s="178" t="s">
        <v>53</v>
      </c>
      <c r="B41" s="179" t="s">
        <v>54</v>
      </c>
      <c r="C41" s="162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</row>
    <row r="42" ht="82" customHeight="1" spans="1:20">
      <c r="A42" s="178" t="s">
        <v>55</v>
      </c>
      <c r="B42" s="179" t="s">
        <v>56</v>
      </c>
      <c r="C42" s="162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</row>
    <row r="43" ht="82" customHeight="1" spans="1:20">
      <c r="A43" s="178" t="s">
        <v>57</v>
      </c>
      <c r="B43" s="179" t="s">
        <v>58</v>
      </c>
      <c r="C43" s="162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</row>
    <row r="44" ht="82" customHeight="1" spans="1:20">
      <c r="A44" s="178" t="s">
        <v>59</v>
      </c>
      <c r="B44" s="179" t="s">
        <v>60</v>
      </c>
      <c r="C44" s="162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</row>
  </sheetData>
  <mergeCells count="26"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J19"/>
  <sheetViews>
    <sheetView tabSelected="1" workbookViewId="0">
      <selection activeCell="A17" sqref="A17"/>
    </sheetView>
  </sheetViews>
  <sheetFormatPr defaultColWidth="14" defaultRowHeight="13"/>
  <cols>
    <col min="1" max="1" width="20" customWidth="1"/>
    <col min="2" max="2" width="21" customWidth="1"/>
    <col min="3" max="8" width="19" customWidth="1"/>
    <col min="9" max="9" width="14" customWidth="1"/>
    <col min="10" max="10" width="19" customWidth="1"/>
    <col min="11" max="20" width="14" customWidth="1"/>
  </cols>
  <sheetData>
    <row r="1" ht="38" customHeight="1" spans="1:10">
      <c r="A1" s="107" t="s">
        <v>61</v>
      </c>
      <c r="B1" s="108"/>
      <c r="C1" s="108"/>
      <c r="D1" s="108"/>
      <c r="E1" s="108"/>
      <c r="F1" s="108"/>
      <c r="G1" s="108"/>
      <c r="H1" s="108"/>
      <c r="I1" s="108"/>
      <c r="J1" s="109"/>
    </row>
    <row r="2" ht="19" customHeight="1" spans="1:10">
      <c r="A2" s="110" t="s">
        <v>62</v>
      </c>
      <c r="B2" s="111" t="s">
        <v>63</v>
      </c>
      <c r="C2" s="111" t="s">
        <v>64</v>
      </c>
      <c r="D2" s="112" t="s">
        <v>65</v>
      </c>
      <c r="E2" s="112"/>
      <c r="F2" s="112"/>
      <c r="G2" s="112"/>
      <c r="H2" s="112"/>
      <c r="I2" s="113" t="s">
        <v>66</v>
      </c>
      <c r="J2" s="114"/>
    </row>
    <row r="3" ht="19" customHeight="1" spans="1:10">
      <c r="A3" s="110" t="s">
        <v>67</v>
      </c>
      <c r="B3" s="115" t="s">
        <v>68</v>
      </c>
      <c r="C3" s="111" t="s">
        <v>69</v>
      </c>
      <c r="D3" s="112" t="s">
        <v>70</v>
      </c>
      <c r="E3" s="112"/>
      <c r="F3" s="112"/>
      <c r="G3" s="112"/>
      <c r="H3" s="112"/>
      <c r="I3" s="113"/>
      <c r="J3" s="114"/>
    </row>
    <row r="4" ht="19" customHeight="1" spans="1:10">
      <c r="A4" s="110" t="s">
        <v>71</v>
      </c>
      <c r="B4" s="111" t="s">
        <v>72</v>
      </c>
      <c r="C4" s="112" t="s">
        <v>73</v>
      </c>
      <c r="D4" s="116">
        <v>15842607475</v>
      </c>
      <c r="E4" s="112"/>
      <c r="F4" s="112"/>
      <c r="G4" s="117" t="s">
        <v>74</v>
      </c>
      <c r="H4" s="118" t="s">
        <v>75</v>
      </c>
      <c r="I4" s="119"/>
      <c r="J4" s="120" t="s">
        <v>76</v>
      </c>
    </row>
    <row r="5" ht="19" customHeight="1" spans="1:10">
      <c r="A5" s="110" t="s">
        <v>77</v>
      </c>
      <c r="B5" s="111" t="s">
        <v>78</v>
      </c>
      <c r="C5" s="112" t="s">
        <v>73</v>
      </c>
      <c r="D5" s="112"/>
      <c r="E5" s="112"/>
      <c r="F5" s="112"/>
      <c r="G5" s="117" t="s">
        <v>74</v>
      </c>
      <c r="H5" s="121" t="s">
        <v>79</v>
      </c>
      <c r="I5" s="122"/>
      <c r="J5" s="120" t="s">
        <v>80</v>
      </c>
    </row>
    <row r="6" ht="19" customHeight="1" spans="1:10">
      <c r="A6" s="110" t="s">
        <v>81</v>
      </c>
      <c r="B6" s="111" t="s">
        <v>82</v>
      </c>
      <c r="C6" s="111"/>
      <c r="D6" s="111"/>
      <c r="E6" s="111"/>
      <c r="F6" s="111"/>
      <c r="G6" s="111"/>
      <c r="H6" s="111"/>
      <c r="I6" s="123"/>
      <c r="J6" s="120" t="s">
        <v>83</v>
      </c>
    </row>
    <row r="7" ht="19" customHeight="1" spans="1:10">
      <c r="A7" s="124" t="s">
        <v>84</v>
      </c>
      <c r="B7" s="125" t="s">
        <v>85</v>
      </c>
      <c r="C7" s="126" t="s">
        <v>73</v>
      </c>
      <c r="D7" s="116">
        <v>15233260869</v>
      </c>
      <c r="E7" s="126"/>
      <c r="F7" s="126"/>
      <c r="G7" s="127" t="s">
        <v>74</v>
      </c>
      <c r="H7" s="128" t="s">
        <v>86</v>
      </c>
      <c r="I7" s="129"/>
      <c r="J7" s="130" t="s">
        <v>87</v>
      </c>
    </row>
    <row r="8" ht="28" customHeight="1" spans="1:10">
      <c r="A8" s="131" t="s">
        <v>88</v>
      </c>
      <c r="B8" s="132"/>
      <c r="C8" s="132"/>
      <c r="D8" s="132"/>
      <c r="E8" s="132"/>
      <c r="F8" s="132"/>
      <c r="G8" s="132"/>
      <c r="H8" s="132"/>
      <c r="I8" s="132"/>
      <c r="J8" s="133"/>
    </row>
    <row r="9" ht="19" customHeight="1" spans="1:10">
      <c r="A9" s="134" t="s">
        <v>89</v>
      </c>
      <c r="B9" s="135" t="s">
        <v>90</v>
      </c>
      <c r="C9" s="136" t="s">
        <v>91</v>
      </c>
      <c r="D9" s="136" t="s">
        <v>92</v>
      </c>
      <c r="E9" s="137" t="s">
        <v>93</v>
      </c>
      <c r="F9" s="137" t="s">
        <v>94</v>
      </c>
      <c r="G9" s="138" t="s">
        <v>95</v>
      </c>
      <c r="H9" s="138" t="s">
        <v>96</v>
      </c>
      <c r="I9" s="139" t="s">
        <v>97</v>
      </c>
      <c r="J9" s="140" t="s">
        <v>98</v>
      </c>
    </row>
    <row r="10" ht="19" customHeight="1" spans="1:10">
      <c r="A10" s="141">
        <v>1</v>
      </c>
      <c r="B10" s="142" t="s">
        <v>99</v>
      </c>
      <c r="C10" s="143">
        <f>'【3】 报价结算清单'!W6</f>
        <v>1720</v>
      </c>
      <c r="D10" s="144">
        <f>C10/C13</f>
        <v>0.00716825264256383</v>
      </c>
      <c r="E10" s="143">
        <f>'【3】 报价结算清单'!X6</f>
        <v>0</v>
      </c>
      <c r="F10" s="144" t="e">
        <f>E10/E13</f>
        <v>#DIV/0!</v>
      </c>
      <c r="G10" s="143">
        <f>'【3】 报价结算清单'!Y6</f>
        <v>0</v>
      </c>
      <c r="H10" s="144" t="e">
        <f>G10/G13</f>
        <v>#DIV/0!</v>
      </c>
      <c r="I10" s="143">
        <f t="shared" ref="I10:I15" si="0">G10-C10</f>
        <v>-1720</v>
      </c>
      <c r="J10" s="145"/>
    </row>
    <row r="11" ht="19" customHeight="1" spans="1:10">
      <c r="A11" s="141">
        <v>2</v>
      </c>
      <c r="B11" s="142" t="s">
        <v>100</v>
      </c>
      <c r="C11" s="143">
        <f>'【3】 报价结算清单'!W17</f>
        <v>209820</v>
      </c>
      <c r="D11" s="144">
        <f>C11/C13</f>
        <v>0.874443470617874</v>
      </c>
      <c r="E11" s="143">
        <f>'【3】 报价结算清单'!X17</f>
        <v>0</v>
      </c>
      <c r="F11" s="144" t="e">
        <f>E11/E13</f>
        <v>#DIV/0!</v>
      </c>
      <c r="G11" s="143">
        <f>'【3】 报价结算清单'!Y17</f>
        <v>0</v>
      </c>
      <c r="H11" s="144" t="e">
        <f>G11/G13</f>
        <v>#DIV/0!</v>
      </c>
      <c r="I11" s="143">
        <f t="shared" si="0"/>
        <v>-209820</v>
      </c>
      <c r="J11" s="145"/>
    </row>
    <row r="12" ht="19" customHeight="1" spans="1:10">
      <c r="A12" s="141">
        <v>3</v>
      </c>
      <c r="B12" s="142" t="s">
        <v>101</v>
      </c>
      <c r="C12" s="143">
        <f>'【3】 报价结算清单'!W23</f>
        <v>28406.9</v>
      </c>
      <c r="D12" s="144">
        <f>C12/C13</f>
        <v>0.118388276739562</v>
      </c>
      <c r="E12" s="143">
        <f>'【3】 报价结算清单'!X23</f>
        <v>0</v>
      </c>
      <c r="F12" s="144" t="e">
        <f>E12/E13</f>
        <v>#DIV/0!</v>
      </c>
      <c r="G12" s="143">
        <f>'【3】 报价结算清单'!Y23</f>
        <v>0</v>
      </c>
      <c r="H12" s="144" t="e">
        <f>G12/G13</f>
        <v>#DIV/0!</v>
      </c>
      <c r="I12" s="143">
        <f t="shared" si="0"/>
        <v>-28406.9</v>
      </c>
      <c r="J12" s="145"/>
    </row>
    <row r="13" ht="19" customHeight="1" spans="1:10">
      <c r="A13" s="141">
        <v>4</v>
      </c>
      <c r="B13" s="146" t="s">
        <v>102</v>
      </c>
      <c r="C13" s="147">
        <f t="shared" ref="C13:H13" si="1">SUM(C10:C12)</f>
        <v>239946.9</v>
      </c>
      <c r="D13" s="148">
        <f t="shared" si="1"/>
        <v>1</v>
      </c>
      <c r="E13" s="147">
        <f t="shared" si="1"/>
        <v>0</v>
      </c>
      <c r="F13" s="148" t="e">
        <f t="shared" si="1"/>
        <v>#DIV/0!</v>
      </c>
      <c r="G13" s="147">
        <f t="shared" si="1"/>
        <v>0</v>
      </c>
      <c r="H13" s="148" t="e">
        <f t="shared" si="1"/>
        <v>#DIV/0!</v>
      </c>
      <c r="I13" s="147">
        <f t="shared" si="0"/>
        <v>-239946.9</v>
      </c>
      <c r="J13" s="145"/>
    </row>
    <row r="14" ht="19" customHeight="1" spans="1:10">
      <c r="A14" s="141">
        <v>5</v>
      </c>
      <c r="B14" s="146" t="s">
        <v>103</v>
      </c>
      <c r="C14" s="147">
        <f>'【3】 报价结算清单'!N26</f>
        <v>0</v>
      </c>
      <c r="D14" s="149" t="s">
        <v>104</v>
      </c>
      <c r="E14" s="147">
        <f>'【3】 报价结算清单'!O26</f>
        <v>0</v>
      </c>
      <c r="F14" s="149" t="s">
        <v>104</v>
      </c>
      <c r="G14" s="147">
        <f>'【3】 报价结算清单'!P26</f>
        <v>0</v>
      </c>
      <c r="H14" s="149" t="s">
        <v>104</v>
      </c>
      <c r="I14" s="147">
        <f t="shared" si="0"/>
        <v>0</v>
      </c>
      <c r="J14" s="145"/>
    </row>
    <row r="15" ht="19" customHeight="1" spans="1:10">
      <c r="A15" s="141">
        <v>6</v>
      </c>
      <c r="B15" s="150" t="s">
        <v>105</v>
      </c>
      <c r="C15" s="151">
        <f>C13-C14</f>
        <v>239946.9</v>
      </c>
      <c r="D15" s="152"/>
      <c r="E15" s="151">
        <f>E13-E14</f>
        <v>0</v>
      </c>
      <c r="F15" s="152"/>
      <c r="G15" s="151">
        <f>G13-G14</f>
        <v>0</v>
      </c>
      <c r="H15" s="152"/>
      <c r="I15" s="151">
        <f t="shared" si="0"/>
        <v>-239946.9</v>
      </c>
      <c r="J15" s="153"/>
    </row>
    <row r="16" ht="19" customHeight="1" spans="1:10">
      <c r="A16" s="154"/>
      <c r="B16" s="155" t="s">
        <v>106</v>
      </c>
      <c r="C16" s="156">
        <f>'【4】 框架Ratecard条目汇总'!I835</f>
        <v>0.08</v>
      </c>
      <c r="D16" s="154"/>
      <c r="E16" s="154"/>
      <c r="F16" s="154"/>
      <c r="G16" s="154"/>
      <c r="H16" s="154"/>
      <c r="I16" s="154"/>
      <c r="J16" s="154"/>
    </row>
    <row r="17" ht="19" customHeight="1" spans="1:10">
      <c r="A17" s="154"/>
      <c r="B17" s="157" t="s">
        <v>107</v>
      </c>
      <c r="C17" s="158">
        <f>'【4】 框架Ratecard条目汇总'!I836</f>
        <v>0.07</v>
      </c>
      <c r="D17" s="154"/>
      <c r="E17" s="154"/>
      <c r="F17" s="154"/>
      <c r="G17" s="154"/>
      <c r="H17" s="154"/>
      <c r="I17" s="154"/>
      <c r="J17" s="154"/>
    </row>
    <row r="18" ht="19" customHeight="1" spans="1:10">
      <c r="A18" s="154"/>
      <c r="B18" s="157" t="s">
        <v>108</v>
      </c>
      <c r="C18" s="158">
        <f>'【4】 框架Ratecard条目汇总'!I837</f>
        <v>0.06</v>
      </c>
      <c r="D18" s="154"/>
      <c r="E18" s="154"/>
      <c r="F18" s="154"/>
      <c r="G18" s="154"/>
      <c r="H18" s="154"/>
      <c r="I18" s="154"/>
      <c r="J18" s="154"/>
    </row>
    <row r="19" ht="19" customHeight="1" spans="1:10">
      <c r="A19" s="154"/>
      <c r="B19" s="159" t="s">
        <v>109</v>
      </c>
      <c r="C19" s="160">
        <f>'【4】 框架Ratecard条目汇总'!I838</f>
        <v>0.06</v>
      </c>
      <c r="D19" s="154"/>
      <c r="E19" s="154"/>
      <c r="F19" s="154"/>
      <c r="G19" s="154"/>
      <c r="H19" s="154"/>
      <c r="I19" s="154"/>
      <c r="J19" s="154"/>
    </row>
  </sheetData>
  <mergeCells count="9">
    <mergeCell ref="A1:J1"/>
    <mergeCell ref="D2:H2"/>
    <mergeCell ref="D3:H3"/>
    <mergeCell ref="B6:H6"/>
    <mergeCell ref="A8:J8"/>
    <mergeCell ref="D14:D15"/>
    <mergeCell ref="F14:F15"/>
    <mergeCell ref="H14:H15"/>
    <mergeCell ref="I2:J3"/>
  </mergeCells>
  <hyperlinks>
    <hyperlink ref="H4" r:id="rId1" display="wangyanni.wendy@bytedance.com"/>
    <hyperlink ref="H5" r:id="rId2" display="sunmingze@bytedance.com"/>
    <hyperlink ref="H7" r:id="rId3" display="yimengling@cct.cn"/>
  </hyperlinks>
  <pageMargins left="0.7" right="0.7" top="0.75" bottom="0.75" header="0.3" footer="0.3"/>
  <headerFooter/>
  <picture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AC32"/>
  <sheetViews>
    <sheetView zoomScale="97" zoomScaleNormal="97" topLeftCell="K1" workbookViewId="0">
      <pane ySplit="1" topLeftCell="A15" activePane="bottomLeft" state="frozen"/>
      <selection/>
      <selection pane="bottomLeft" activeCell="A30" sqref="A30:V30"/>
    </sheetView>
  </sheetViews>
  <sheetFormatPr defaultColWidth="14" defaultRowHeight="14.5"/>
  <cols>
    <col min="1" max="1" width="7" style="13" customWidth="1"/>
    <col min="2" max="2" width="19" style="14" customWidth="1"/>
    <col min="3" max="3" width="42" style="14" customWidth="1"/>
    <col min="4" max="4" width="29" style="15" customWidth="1"/>
    <col min="5" max="5" width="41.8" style="14" customWidth="1"/>
    <col min="6" max="6" width="16" style="14" customWidth="1"/>
    <col min="7" max="7" width="11" style="14" customWidth="1"/>
    <col min="8" max="8" width="31.2" style="13" customWidth="1"/>
    <col min="9" max="10" width="40" style="13" customWidth="1"/>
    <col min="11" max="11" width="39" style="13" customWidth="1"/>
    <col min="12" max="12" width="76" style="16" customWidth="1"/>
    <col min="13" max="13" width="11" style="14" customWidth="1"/>
    <col min="14" max="14" width="16" style="14" customWidth="1" collapsed="1"/>
    <col min="15" max="16" width="14" style="14" hidden="1" customWidth="1" outlineLevel="1"/>
    <col min="17" max="17" width="12" style="14" customWidth="1" collapsed="1"/>
    <col min="18" max="18" width="14" style="14" hidden="1" customWidth="1" outlineLevel="1"/>
    <col min="19" max="19" width="11" style="14" hidden="1" customWidth="1" outlineLevel="1"/>
    <col min="20" max="20" width="12" style="14" customWidth="1" collapsed="1"/>
    <col min="21" max="21" width="14" style="14" hidden="1" customWidth="1" outlineLevel="1"/>
    <col min="22" max="22" width="11" style="14" hidden="1" customWidth="1" outlineLevel="1"/>
    <col min="23" max="23" width="26.6" style="14" customWidth="1" collapsed="1"/>
    <col min="24" max="24" width="14" style="14" hidden="1" customWidth="1" outlineLevel="1"/>
    <col min="25" max="27" width="23" style="14" hidden="1" customWidth="1" outlineLevel="1"/>
    <col min="28" max="28" width="46.8" style="16" customWidth="1"/>
    <col min="29" max="29" width="20" style="14" customWidth="1"/>
    <col min="30" max="16384" width="14" style="14"/>
  </cols>
  <sheetData>
    <row r="1" ht="29" spans="1:29">
      <c r="A1" s="17" t="s">
        <v>89</v>
      </c>
      <c r="B1" s="17" t="s">
        <v>90</v>
      </c>
      <c r="C1" s="17" t="s">
        <v>110</v>
      </c>
      <c r="D1" s="18" t="s">
        <v>111</v>
      </c>
      <c r="E1" s="17" t="s">
        <v>112</v>
      </c>
      <c r="F1" s="19" t="s">
        <v>113</v>
      </c>
      <c r="G1" s="17" t="s">
        <v>114</v>
      </c>
      <c r="H1" s="17" t="s">
        <v>90</v>
      </c>
      <c r="I1" s="17" t="s">
        <v>115</v>
      </c>
      <c r="J1" s="17" t="s">
        <v>116</v>
      </c>
      <c r="K1" s="17" t="s">
        <v>117</v>
      </c>
      <c r="L1" s="20" t="s">
        <v>118</v>
      </c>
      <c r="M1" s="17" t="s">
        <v>119</v>
      </c>
      <c r="N1" s="21" t="s">
        <v>120</v>
      </c>
      <c r="O1" s="22" t="s">
        <v>121</v>
      </c>
      <c r="P1" s="23" t="s">
        <v>122</v>
      </c>
      <c r="Q1" s="24" t="s">
        <v>123</v>
      </c>
      <c r="R1" s="25" t="s">
        <v>124</v>
      </c>
      <c r="S1" s="26" t="s">
        <v>125</v>
      </c>
      <c r="T1" s="24" t="s">
        <v>126</v>
      </c>
      <c r="U1" s="25" t="s">
        <v>127</v>
      </c>
      <c r="V1" s="26" t="s">
        <v>128</v>
      </c>
      <c r="W1" s="27" t="s">
        <v>129</v>
      </c>
      <c r="X1" s="28" t="s">
        <v>130</v>
      </c>
      <c r="Y1" s="29" t="s">
        <v>131</v>
      </c>
      <c r="Z1" s="30" t="s">
        <v>132</v>
      </c>
      <c r="AA1" s="30" t="s">
        <v>133</v>
      </c>
      <c r="AB1" s="31" t="s">
        <v>134</v>
      </c>
      <c r="AC1" s="32" t="s">
        <v>135</v>
      </c>
    </row>
    <row r="2" ht="29" spans="1:29">
      <c r="A2" s="33">
        <v>1</v>
      </c>
      <c r="B2" s="34" t="s">
        <v>99</v>
      </c>
      <c r="C2" s="35" t="s">
        <v>136</v>
      </c>
      <c r="D2" s="35" t="s">
        <v>136</v>
      </c>
      <c r="E2" s="35" t="s">
        <v>136</v>
      </c>
      <c r="F2" s="36" t="s">
        <v>137</v>
      </c>
      <c r="G2" s="33" t="str">
        <f>_xlfn.IFNA(VLOOKUP($F2,'【4】 框架Ratecard条目汇总'!$A:$I,2,0),"")</f>
        <v>框架内</v>
      </c>
      <c r="H2" s="36" t="str">
        <f>_xlfn.IFNA(VLOOKUP($F2,'【4】 框架Ratecard条目汇总'!$A:$I,3,0),"")</f>
        <v>会务接待</v>
      </c>
      <c r="I2" s="36" t="str">
        <f>_xlfn.IFNA(VLOOKUP($F2,'【4】 框架Ratecard条目汇总'!$A:$I,4,0),"")</f>
        <v>接待用车-包车</v>
      </c>
      <c r="J2" s="36" t="str">
        <f>_xlfn.IFNA(VLOOKUP($F2,'【4】 框架Ratecard条目汇总'!$A:$I,5,0),"")</f>
        <v>大型车</v>
      </c>
      <c r="K2" s="36" t="str">
        <f>_xlfn.IFNA(VLOOKUP($F2,'【4】 框架Ratecard条目汇总'!$A:$I,6,0),"")</f>
        <v>大巴车（不少于50座）</v>
      </c>
      <c r="L2" s="37" t="str">
        <f>_xlfn.IFNA(VLOOKUP($F2,'【4】 框架Ratecard条目汇总'!$A:$I,7,0),"")</f>
        <v>1天10小时内或100公里内，含司机劳务及油费（高速费据实结算），超出公里数及时间另计费</v>
      </c>
      <c r="M2" s="36" t="str">
        <f>_xlfn.IFNA(VLOOKUP($F2,'【4】 框架Ratecard条目汇总'!$A:$I,8,0),"")</f>
        <v>辆/天</v>
      </c>
      <c r="N2" s="38">
        <f>_xlfn.IFNA(VLOOKUP($F2,'【4】 框架Ratecard条目汇总'!$A:$I,9,0),"")</f>
        <v>1600</v>
      </c>
      <c r="O2" s="38"/>
      <c r="P2" s="38"/>
      <c r="Q2" s="39">
        <v>1</v>
      </c>
      <c r="R2" s="39"/>
      <c r="S2" s="39"/>
      <c r="T2" s="39">
        <v>1</v>
      </c>
      <c r="U2" s="39"/>
      <c r="V2" s="39"/>
      <c r="W2" s="38">
        <f>IFERROR(T2*Q2*N2,0)</f>
        <v>1600</v>
      </c>
      <c r="X2" s="38"/>
      <c r="Y2" s="38"/>
      <c r="Z2" s="38"/>
      <c r="AA2" s="38"/>
      <c r="AB2" s="40"/>
      <c r="AC2" s="33"/>
    </row>
    <row r="3" s="12" customFormat="1" spans="1:29">
      <c r="A3" s="33">
        <v>2</v>
      </c>
      <c r="B3" s="34" t="s">
        <v>99</v>
      </c>
      <c r="C3" s="35" t="s">
        <v>138</v>
      </c>
      <c r="D3" s="35" t="s">
        <v>138</v>
      </c>
      <c r="E3" s="35" t="s">
        <v>138</v>
      </c>
      <c r="F3" s="36" t="s">
        <v>139</v>
      </c>
      <c r="G3" s="33" t="str">
        <f>_xlfn.IFNA(VLOOKUP($F3,'【4】 框架Ratecard条目汇总'!$A:$I,2,0),"")</f>
        <v>框架内</v>
      </c>
      <c r="H3" s="36" t="str">
        <f>_xlfn.IFNA(VLOOKUP($F3,'【4】 框架Ratecard条目汇总'!$A:$I,3,0),"")</f>
        <v>会务接待</v>
      </c>
      <c r="I3" s="36" t="str">
        <f>_xlfn.IFNA(VLOOKUP($F3,'【4】 框架Ratecard条目汇总'!$A:$I,4,0),"")</f>
        <v>接待用车-包车</v>
      </c>
      <c r="J3" s="36" t="str">
        <f>_xlfn.IFNA(VLOOKUP($F3,'【4】 框架Ratecard条目汇总'!$A:$I,5,0),"")</f>
        <v>大型车</v>
      </c>
      <c r="K3" s="36" t="str">
        <f>_xlfn.IFNA(VLOOKUP($F3,'【4】 框架Ratecard条目汇总'!$A:$I,6,0),"")</f>
        <v>大巴车（不少于50座）</v>
      </c>
      <c r="L3" s="37" t="str">
        <f>_xlfn.IFNA(VLOOKUP($F3,'【4】 框架Ratecard条目汇总'!$A:$I,7,0),"")</f>
        <v>含司机劳务及油费（高速费据实结算），超1天10小时，按小时收费</v>
      </c>
      <c r="M3" s="36" t="str">
        <f>_xlfn.IFNA(VLOOKUP($F3,'【4】 框架Ratecard条目汇总'!$A:$I,8,0),"")</f>
        <v>辆/小时</v>
      </c>
      <c r="N3" s="38">
        <f>_xlfn.IFNA(VLOOKUP($F3,'【4】 框架Ratecard条目汇总'!$A:$I,9,0),"")</f>
        <v>110</v>
      </c>
      <c r="O3" s="38"/>
      <c r="P3" s="38"/>
      <c r="Q3" s="39">
        <v>1</v>
      </c>
      <c r="R3" s="39"/>
      <c r="S3" s="39"/>
      <c r="T3" s="39">
        <v>1</v>
      </c>
      <c r="U3" s="39"/>
      <c r="V3" s="39"/>
      <c r="W3" s="38">
        <f>IFERROR(T3*Q3*N3,0)</f>
        <v>110</v>
      </c>
      <c r="X3" s="38"/>
      <c r="Y3" s="38"/>
      <c r="Z3" s="38"/>
      <c r="AA3" s="38"/>
      <c r="AB3" s="40"/>
      <c r="AC3" s="33"/>
    </row>
    <row r="4" s="12" customFormat="1" spans="1:29">
      <c r="A4" s="33">
        <v>3</v>
      </c>
      <c r="B4" s="34" t="s">
        <v>99</v>
      </c>
      <c r="C4" s="35" t="s">
        <v>140</v>
      </c>
      <c r="D4" s="35" t="s">
        <v>140</v>
      </c>
      <c r="E4" s="35" t="s">
        <v>140</v>
      </c>
      <c r="F4" s="36" t="s">
        <v>141</v>
      </c>
      <c r="G4" s="33" t="str">
        <f>_xlfn.IFNA(VLOOKUP($F4,'【4】 框架Ratecard条目汇总'!$A:$I,2,0),"")</f>
        <v>框架内</v>
      </c>
      <c r="H4" s="36" t="str">
        <f>_xlfn.IFNA(VLOOKUP($F4,'【4】 框架Ratecard条目汇总'!$A:$I,3,0),"")</f>
        <v>会务接待</v>
      </c>
      <c r="I4" s="36" t="str">
        <f>_xlfn.IFNA(VLOOKUP($F4,'【4】 框架Ratecard条目汇总'!$A:$I,4,0),"")</f>
        <v>接待用车-包车</v>
      </c>
      <c r="J4" s="36" t="str">
        <f>_xlfn.IFNA(VLOOKUP($F4,'【4】 框架Ratecard条目汇总'!$A:$I,5,0),"")</f>
        <v>大型车</v>
      </c>
      <c r="K4" s="36" t="str">
        <f>_xlfn.IFNA(VLOOKUP($F4,'【4】 框架Ratecard条目汇总'!$A:$I,6,0),"")</f>
        <v>大巴车（不少于50座）</v>
      </c>
      <c r="L4" s="37" t="str">
        <f>_xlfn.IFNA(VLOOKUP($F4,'【4】 框架Ratecard条目汇总'!$A:$I,7,0),"")</f>
        <v>含司机劳务及油费（高速费据实结算），超1天100公里，按公里收费</v>
      </c>
      <c r="M4" s="36" t="str">
        <f>_xlfn.IFNA(VLOOKUP($F4,'【4】 框架Ratecard条目汇总'!$A:$I,8,0),"")</f>
        <v>车/公里</v>
      </c>
      <c r="N4" s="38">
        <f>_xlfn.IFNA(VLOOKUP($F4,'【4】 框架Ratecard条目汇总'!$A:$I,9,0),"")</f>
        <v>10</v>
      </c>
      <c r="O4" s="38"/>
      <c r="P4" s="38"/>
      <c r="Q4" s="39">
        <v>1</v>
      </c>
      <c r="R4" s="39"/>
      <c r="S4" s="39"/>
      <c r="T4" s="39">
        <v>1</v>
      </c>
      <c r="U4" s="39"/>
      <c r="V4" s="39"/>
      <c r="W4" s="38">
        <f>IFERROR(T4*Q4*N4,0)</f>
        <v>10</v>
      </c>
      <c r="X4" s="38"/>
      <c r="Y4" s="38"/>
      <c r="Z4" s="38"/>
      <c r="AA4" s="38"/>
      <c r="AB4" s="40"/>
      <c r="AC4" s="33"/>
    </row>
    <row r="5" spans="1:29">
      <c r="A5" s="41"/>
      <c r="B5" s="42"/>
      <c r="C5" s="43"/>
      <c r="D5" s="44"/>
      <c r="E5" s="43"/>
      <c r="F5" s="43"/>
      <c r="G5" s="43"/>
      <c r="H5" s="45"/>
      <c r="I5" s="45"/>
      <c r="J5" s="45"/>
      <c r="K5" s="45"/>
      <c r="L5" s="46"/>
      <c r="M5" s="43"/>
      <c r="N5" s="43"/>
      <c r="O5" s="43"/>
      <c r="P5" s="43"/>
      <c r="Q5" s="43"/>
      <c r="R5" s="43"/>
      <c r="S5" s="43"/>
      <c r="T5" s="43"/>
      <c r="U5" s="43"/>
      <c r="V5" s="47"/>
      <c r="W5" s="25" t="s">
        <v>142</v>
      </c>
      <c r="X5" s="25"/>
      <c r="Y5" s="25"/>
      <c r="Z5" s="25"/>
      <c r="AA5" s="25"/>
      <c r="AB5" s="48"/>
      <c r="AC5" s="49"/>
    </row>
    <row r="6" spans="1:29">
      <c r="A6" s="50"/>
      <c r="B6" s="51"/>
      <c r="C6" s="52"/>
      <c r="D6" s="53"/>
      <c r="E6" s="52"/>
      <c r="F6" s="52"/>
      <c r="G6" s="52"/>
      <c r="H6" s="54"/>
      <c r="I6" s="54"/>
      <c r="J6" s="54"/>
      <c r="K6" s="54"/>
      <c r="L6" s="55"/>
      <c r="M6" s="52"/>
      <c r="N6" s="52"/>
      <c r="O6" s="52"/>
      <c r="P6" s="52"/>
      <c r="Q6" s="52"/>
      <c r="R6" s="52"/>
      <c r="S6" s="52"/>
      <c r="T6" s="52"/>
      <c r="U6" s="52"/>
      <c r="V6" s="56"/>
      <c r="W6" s="57">
        <f>SUM(W2:W4)</f>
        <v>1720</v>
      </c>
      <c r="X6" s="57">
        <f>SUM(X2:X2)</f>
        <v>0</v>
      </c>
      <c r="Y6" s="57">
        <f>SUM(Y2:Y2)</f>
        <v>0</v>
      </c>
      <c r="Z6" s="57">
        <f>X6-W6</f>
        <v>-1720</v>
      </c>
      <c r="AA6" s="57">
        <f>Y6-X6</f>
        <v>0</v>
      </c>
      <c r="AB6" s="58"/>
      <c r="AC6" s="59"/>
    </row>
    <row r="7" customFormat="1" spans="1:29">
      <c r="A7" s="33">
        <v>1</v>
      </c>
      <c r="B7" s="60" t="s">
        <v>100</v>
      </c>
      <c r="C7" s="61" t="s">
        <v>143</v>
      </c>
      <c r="D7" s="61" t="s">
        <v>143</v>
      </c>
      <c r="E7" s="61" t="s">
        <v>143</v>
      </c>
      <c r="F7" s="36" t="s">
        <v>144</v>
      </c>
      <c r="G7" s="33" t="str">
        <f>_xlfn.IFNA(VLOOKUP($F7,'【4】 框架Ratecard条目汇总'!$A:$I,2,0),"")</f>
        <v>据实结算</v>
      </c>
      <c r="H7" s="36" t="str">
        <f>_xlfn.IFNA(VLOOKUP($F7,'【4】 框架Ratecard条目汇总'!$A:$I,3,0),"")</f>
        <v>差旅相关</v>
      </c>
      <c r="I7" s="36" t="str">
        <f>_xlfn.IFNA(VLOOKUP($F7,'【4】 框架Ratecard条目汇总'!$A:$I,4,0),"")</f>
        <v>城际交通</v>
      </c>
      <c r="J7" s="36" t="str">
        <f>_xlfn.IFNA(VLOOKUP($F7,'【4】 框架Ratecard条目汇总'!$A:$I,5,0),"")</f>
        <v>城际交通</v>
      </c>
      <c r="K7" s="36" t="str">
        <f>_xlfn.IFNA(VLOOKUP($F7,'【4】 框架Ratecard条目汇总'!$A:$I,6,0),"")</f>
        <v>城际交通</v>
      </c>
      <c r="L7" s="37" t="str">
        <f>_xlfn.IFNA(VLOOKUP($F7,'【4】 框架Ratecard条目汇总'!$A:$I,7,0),"")</f>
        <v>机票，实报实销，国内/外机票经济舱往返</v>
      </c>
      <c r="M7" s="36" t="str">
        <f>_xlfn.IFNA(VLOOKUP($F7,'【4】 框架Ratecard条目汇总'!$A:$I,8,0),"")</f>
        <v>趟</v>
      </c>
      <c r="N7" s="38">
        <v>2500</v>
      </c>
      <c r="O7" s="38"/>
      <c r="P7" s="38"/>
      <c r="Q7" s="39">
        <v>40</v>
      </c>
      <c r="R7" s="62"/>
      <c r="S7" s="62"/>
      <c r="T7" s="62">
        <v>1</v>
      </c>
      <c r="U7" s="62"/>
      <c r="V7" s="62"/>
      <c r="W7" s="38">
        <f t="shared" ref="W7:W15" si="0">IFERROR(T7*Q7*N7,0)</f>
        <v>100000</v>
      </c>
      <c r="X7" s="38"/>
      <c r="Y7" s="38"/>
      <c r="Z7" s="38"/>
      <c r="AA7" s="38"/>
      <c r="AB7" s="63"/>
      <c r="AC7" s="33"/>
    </row>
    <row r="8" customFormat="1" spans="1:29">
      <c r="A8" s="33">
        <v>2</v>
      </c>
      <c r="B8" s="60" t="s">
        <v>100</v>
      </c>
      <c r="C8" s="61" t="s">
        <v>145</v>
      </c>
      <c r="D8" s="61" t="s">
        <v>145</v>
      </c>
      <c r="E8" s="61" t="s">
        <v>145</v>
      </c>
      <c r="F8" s="36" t="s">
        <v>146</v>
      </c>
      <c r="G8" s="33" t="str">
        <f>_xlfn.IFNA(VLOOKUP($F8,'【4】 框架Ratecard条目汇总'!$A:$I,2,0),"")</f>
        <v>据实结算</v>
      </c>
      <c r="H8" s="36" t="str">
        <f>_xlfn.IFNA(VLOOKUP($F8,'【4】 框架Ratecard条目汇总'!$A:$I,3,0),"")</f>
        <v>差旅相关</v>
      </c>
      <c r="I8" s="36" t="str">
        <f>_xlfn.IFNA(VLOOKUP($F8,'【4】 框架Ratecard条目汇总'!$A:$I,4,0),"")</f>
        <v>城际交通</v>
      </c>
      <c r="J8" s="36" t="str">
        <f>_xlfn.IFNA(VLOOKUP($F8,'【4】 框架Ratecard条目汇总'!$A:$I,5,0),"")</f>
        <v>城际交通</v>
      </c>
      <c r="K8" s="36" t="str">
        <f>_xlfn.IFNA(VLOOKUP($F8,'【4】 框架Ratecard条目汇总'!$A:$I,6,0),"")</f>
        <v>城际交通</v>
      </c>
      <c r="L8" s="37" t="str">
        <f>_xlfn.IFNA(VLOOKUP($F8,'【4】 框架Ratecard条目汇总'!$A:$I,7,0),"")</f>
        <v>火车票，实报实销，国内高铁/火车票二等座往返</v>
      </c>
      <c r="M8" s="36" t="str">
        <f>_xlfn.IFNA(VLOOKUP($F8,'【4】 框架Ratecard条目汇总'!$A:$I,8,0),"")</f>
        <v>趟</v>
      </c>
      <c r="N8" s="38">
        <v>1000</v>
      </c>
      <c r="O8" s="38"/>
      <c r="P8" s="38"/>
      <c r="Q8" s="39">
        <v>20</v>
      </c>
      <c r="R8" s="62"/>
      <c r="S8" s="62"/>
      <c r="T8" s="62">
        <v>1</v>
      </c>
      <c r="U8" s="62"/>
      <c r="V8" s="62"/>
      <c r="W8" s="38">
        <f t="shared" si="0"/>
        <v>20000</v>
      </c>
      <c r="X8" s="38"/>
      <c r="Y8" s="38"/>
      <c r="Z8" s="38"/>
      <c r="AA8" s="38"/>
      <c r="AB8" s="63"/>
      <c r="AC8" s="33"/>
    </row>
    <row r="9" s="12" customFormat="1" ht="29" spans="1:29">
      <c r="A9" s="33">
        <v>3</v>
      </c>
      <c r="B9" s="33" t="s">
        <v>100</v>
      </c>
      <c r="C9" s="33" t="s">
        <v>147</v>
      </c>
      <c r="D9" s="33" t="s">
        <v>147</v>
      </c>
      <c r="E9" s="33" t="s">
        <v>147</v>
      </c>
      <c r="F9" s="36" t="s">
        <v>148</v>
      </c>
      <c r="G9" s="33" t="str">
        <f>_xlfn.IFNA(VLOOKUP($F9,'【4】 框架Ratecard条目汇总'!$A:$I,2,0),"")</f>
        <v>据实结算</v>
      </c>
      <c r="H9" s="36" t="str">
        <f>_xlfn.IFNA(VLOOKUP($F9,'【4】 框架Ratecard条目汇总'!$A:$I,3,0),"")</f>
        <v>差旅相关</v>
      </c>
      <c r="I9" s="36" t="str">
        <f>_xlfn.IFNA(VLOOKUP($F9,'【4】 框架Ratecard条目汇总'!$A:$I,4,0),"")</f>
        <v>市内交通</v>
      </c>
      <c r="J9" s="36" t="str">
        <f>_xlfn.IFNA(VLOOKUP($F9,'【4】 框架Ratecard条目汇总'!$A:$I,5,0),"")</f>
        <v>市内交通</v>
      </c>
      <c r="K9" s="36" t="str">
        <f>_xlfn.IFNA(VLOOKUP($F9,'【4】 框架Ratecard条目汇总'!$A:$I,6,0),"")</f>
        <v>市内交通</v>
      </c>
      <c r="L9" s="37" t="str">
        <f>_xlfn.IFNA(VLOOKUP($F9,'【4】 框架Ratecard条目汇总'!$A:$I,7,0),"")</f>
        <v>出租车、快车实报实销，不能为高档车辆</v>
      </c>
      <c r="M9" s="36" t="str">
        <f>_xlfn.IFNA(VLOOKUP($F9,'【4】 框架Ratecard条目汇总'!$A:$I,8,0),"")</f>
        <v>趟</v>
      </c>
      <c r="N9" s="38">
        <v>350</v>
      </c>
      <c r="O9" s="38"/>
      <c r="P9" s="38"/>
      <c r="Q9" s="39">
        <v>60</v>
      </c>
      <c r="R9" s="62"/>
      <c r="S9" s="62"/>
      <c r="T9" s="62">
        <v>1</v>
      </c>
      <c r="U9" s="62"/>
      <c r="V9" s="62"/>
      <c r="W9" s="38">
        <f t="shared" si="0"/>
        <v>21000</v>
      </c>
      <c r="X9" s="38"/>
      <c r="Y9" s="38"/>
      <c r="Z9" s="38"/>
      <c r="AA9" s="38"/>
      <c r="AB9" s="63" t="s">
        <v>149</v>
      </c>
      <c r="AC9" s="33"/>
    </row>
    <row r="10" s="12" customFormat="1" spans="1:29">
      <c r="A10" s="33">
        <v>4</v>
      </c>
      <c r="B10" s="33" t="s">
        <v>100</v>
      </c>
      <c r="C10" s="33" t="s">
        <v>150</v>
      </c>
      <c r="D10" s="33" t="s">
        <v>150</v>
      </c>
      <c r="E10" s="33" t="s">
        <v>150</v>
      </c>
      <c r="F10" s="36" t="s">
        <v>151</v>
      </c>
      <c r="G10" s="33" t="str">
        <f>_xlfn.IFNA(VLOOKUP($F10,'【4】 框架Ratecard条目汇总'!$A:$I,2,0),"")</f>
        <v>据实结算</v>
      </c>
      <c r="H10" s="36" t="str">
        <f>_xlfn.IFNA(VLOOKUP($F10,'【4】 框架Ratecard条目汇总'!$A:$I,3,0),"")</f>
        <v>差旅相关</v>
      </c>
      <c r="I10" s="36" t="str">
        <f>_xlfn.IFNA(VLOOKUP($F10,'【4】 框架Ratecard条目汇总'!$A:$I,4,0),"")</f>
        <v>住宿</v>
      </c>
      <c r="J10" s="36" t="str">
        <f>_xlfn.IFNA(VLOOKUP($F10,'【4】 框架Ratecard条目汇总'!$A:$I,5,0),"")</f>
        <v>住宿</v>
      </c>
      <c r="K10" s="36" t="str">
        <f>_xlfn.IFNA(VLOOKUP($F10,'【4】 框架Ratecard条目汇总'!$A:$I,6,0),"")</f>
        <v>住宿（非一线城市）</v>
      </c>
      <c r="L10" s="37" t="str">
        <f>_xlfn.IFNA(VLOOKUP($F10,'【4】 框架Ratecard条目汇总'!$A:$I,7,0),"")</f>
        <v>住宿二线城市（非北上广深杭），实报实销，每晚不超过400元/标间/间夜</v>
      </c>
      <c r="M10" s="36" t="str">
        <f>_xlfn.IFNA(VLOOKUP($F10,'【4】 框架Ratecard条目汇总'!$A:$I,8,0),"")</f>
        <v>间/夜</v>
      </c>
      <c r="N10" s="38">
        <v>320</v>
      </c>
      <c r="O10" s="38"/>
      <c r="P10" s="38"/>
      <c r="Q10" s="39">
        <v>60</v>
      </c>
      <c r="R10" s="62"/>
      <c r="S10" s="62"/>
      <c r="T10" s="62">
        <v>3</v>
      </c>
      <c r="U10" s="62"/>
      <c r="V10" s="62"/>
      <c r="W10" s="38">
        <f t="shared" si="0"/>
        <v>57600</v>
      </c>
      <c r="X10" s="38"/>
      <c r="Y10" s="38"/>
      <c r="Z10" s="38"/>
      <c r="AA10" s="38"/>
      <c r="AB10" s="63" t="s">
        <v>152</v>
      </c>
      <c r="AC10" s="33"/>
    </row>
    <row r="11" s="12" customFormat="1" ht="29" spans="1:29">
      <c r="A11" s="33">
        <v>5</v>
      </c>
      <c r="B11" s="33" t="s">
        <v>100</v>
      </c>
      <c r="C11" s="33" t="s">
        <v>153</v>
      </c>
      <c r="D11" s="33" t="s">
        <v>153</v>
      </c>
      <c r="E11" s="33" t="s">
        <v>153</v>
      </c>
      <c r="F11" s="36" t="s">
        <v>154</v>
      </c>
      <c r="G11" s="33" t="str">
        <f>_xlfn.IFNA(VLOOKUP($F11,'【4】 框架Ratecard条目汇总'!$A:$I,2,0),"")</f>
        <v>据实结算</v>
      </c>
      <c r="H11" s="36" t="str">
        <f>_xlfn.IFNA(VLOOKUP($F11,'【4】 框架Ratecard条目汇总'!$A:$I,3,0),"")</f>
        <v>差旅相关</v>
      </c>
      <c r="I11" s="36" t="str">
        <f>_xlfn.IFNA(VLOOKUP($F11,'【4】 框架Ratecard条目汇总'!$A:$I,4,0),"")</f>
        <v>餐费</v>
      </c>
      <c r="J11" s="36" t="str">
        <f>_xlfn.IFNA(VLOOKUP($F11,'【4】 框架Ratecard条目汇总'!$A:$I,5,0),"")</f>
        <v>餐费</v>
      </c>
      <c r="K11" s="36" t="str">
        <f>_xlfn.IFNA(VLOOKUP($F11,'【4】 框架Ratecard条目汇总'!$A:$I,6,0),"")</f>
        <v>餐费</v>
      </c>
      <c r="L11" s="37" t="str">
        <f>_xlfn.IFNA(VLOOKUP($F11,'【4】 框架Ratecard条目汇总'!$A:$I,7,0),"")</f>
        <v>乙方供应商人员Onsite餐费，实报实销，每日餐费不超过100元/人， 已含餐费的第三方人员不得重复此项收费</v>
      </c>
      <c r="M11" s="36" t="str">
        <f>_xlfn.IFNA(VLOOKUP($F11,'【4】 框架Ratecard条目汇总'!$A:$I,8,0),"")</f>
        <v>人/天</v>
      </c>
      <c r="N11" s="38">
        <v>117</v>
      </c>
      <c r="O11" s="38"/>
      <c r="P11" s="38"/>
      <c r="Q11" s="39">
        <v>60</v>
      </c>
      <c r="R11" s="62"/>
      <c r="S11" s="62"/>
      <c r="T11" s="62">
        <v>1</v>
      </c>
      <c r="U11" s="62"/>
      <c r="V11" s="62"/>
      <c r="W11" s="38">
        <f t="shared" si="0"/>
        <v>7020</v>
      </c>
      <c r="X11" s="38"/>
      <c r="Y11" s="38"/>
      <c r="Z11" s="38"/>
      <c r="AA11" s="38"/>
      <c r="AB11" s="63" t="s">
        <v>155</v>
      </c>
      <c r="AC11" s="33"/>
    </row>
    <row r="12" s="12" customFormat="1" ht="29" spans="1:29">
      <c r="A12" s="33">
        <v>6</v>
      </c>
      <c r="B12" s="33" t="s">
        <v>100</v>
      </c>
      <c r="C12" s="33" t="s">
        <v>156</v>
      </c>
      <c r="D12" s="33" t="s">
        <v>156</v>
      </c>
      <c r="E12" s="33" t="s">
        <v>156</v>
      </c>
      <c r="F12" s="36" t="s">
        <v>144</v>
      </c>
      <c r="G12" s="33" t="str">
        <f>_xlfn.IFNA(VLOOKUP($F12,'【4】 框架Ratecard条目汇总'!$A:$I,2,0),"")</f>
        <v>据实结算</v>
      </c>
      <c r="H12" s="36" t="str">
        <f>_xlfn.IFNA(VLOOKUP($F12,'【4】 框架Ratecard条目汇总'!$A:$I,3,0),"")</f>
        <v>差旅相关</v>
      </c>
      <c r="I12" s="36" t="str">
        <f>_xlfn.IFNA(VLOOKUP($F12,'【4】 框架Ratecard条目汇总'!$A:$I,4,0),"")</f>
        <v>城际交通</v>
      </c>
      <c r="J12" s="36" t="str">
        <f>_xlfn.IFNA(VLOOKUP($F12,'【4】 框架Ratecard条目汇总'!$A:$I,5,0),"")</f>
        <v>城际交通</v>
      </c>
      <c r="K12" s="36" t="str">
        <f>_xlfn.IFNA(VLOOKUP($F12,'【4】 框架Ratecard条目汇总'!$A:$I,6,0),"")</f>
        <v>城际交通</v>
      </c>
      <c r="L12" s="37" t="str">
        <f>_xlfn.IFNA(VLOOKUP($F12,'【4】 框架Ratecard条目汇总'!$A:$I,7,0),"")</f>
        <v>机票，实报实销，国内/外机票经济舱往返</v>
      </c>
      <c r="M12" s="36" t="str">
        <f>_xlfn.IFNA(VLOOKUP($F12,'【4】 框架Ratecard条目汇总'!$A:$I,8,0),"")</f>
        <v>趟</v>
      </c>
      <c r="N12" s="38">
        <v>2500</v>
      </c>
      <c r="O12" s="38"/>
      <c r="P12" s="38"/>
      <c r="Q12" s="39">
        <v>1</v>
      </c>
      <c r="R12" s="62"/>
      <c r="S12" s="62"/>
      <c r="T12" s="62">
        <v>1</v>
      </c>
      <c r="U12" s="62"/>
      <c r="V12" s="62"/>
      <c r="W12" s="38">
        <f t="shared" si="0"/>
        <v>2500</v>
      </c>
      <c r="X12" s="38">
        <f>IFERROR(U12*R12*O12,0)</f>
        <v>0</v>
      </c>
      <c r="Y12" s="38">
        <f>IFERROR(V12*S12*P12,0)</f>
        <v>0</v>
      </c>
      <c r="Z12" s="38">
        <f>X12-W12</f>
        <v>-2500</v>
      </c>
      <c r="AA12" s="38">
        <f>Y12-X12</f>
        <v>0</v>
      </c>
      <c r="AB12" s="63" t="s">
        <v>157</v>
      </c>
      <c r="AC12" s="33"/>
    </row>
    <row r="13" ht="29" spans="1:29">
      <c r="A13" s="33">
        <v>7</v>
      </c>
      <c r="B13" s="33" t="s">
        <v>100</v>
      </c>
      <c r="C13" s="33" t="s">
        <v>158</v>
      </c>
      <c r="D13" s="33" t="s">
        <v>158</v>
      </c>
      <c r="E13" s="33" t="s">
        <v>158</v>
      </c>
      <c r="F13" s="36" t="s">
        <v>151</v>
      </c>
      <c r="G13" s="33" t="str">
        <f>_xlfn.IFNA(VLOOKUP($F13,'【4】 框架Ratecard条目汇总'!$A:$I,2,0),"")</f>
        <v>据实结算</v>
      </c>
      <c r="H13" s="36" t="str">
        <f>_xlfn.IFNA(VLOOKUP($F13,'【4】 框架Ratecard条目汇总'!$A:$I,3,0),"")</f>
        <v>差旅相关</v>
      </c>
      <c r="I13" s="36" t="str">
        <f>_xlfn.IFNA(VLOOKUP($F13,'【4】 框架Ratecard条目汇总'!$A:$I,4,0),"")</f>
        <v>住宿</v>
      </c>
      <c r="J13" s="36" t="str">
        <f>_xlfn.IFNA(VLOOKUP($F13,'【4】 框架Ratecard条目汇总'!$A:$I,5,0),"")</f>
        <v>住宿</v>
      </c>
      <c r="K13" s="36" t="str">
        <f>_xlfn.IFNA(VLOOKUP($F13,'【4】 框架Ratecard条目汇总'!$A:$I,6,0),"")</f>
        <v>住宿（非一线城市）</v>
      </c>
      <c r="L13" s="37" t="str">
        <f>_xlfn.IFNA(VLOOKUP($F13,'【4】 框架Ratecard条目汇总'!$A:$I,7,0),"")</f>
        <v>住宿二线城市（非北上广深杭），实报实销，每晚不超过400元/标间/间夜</v>
      </c>
      <c r="M13" s="36" t="str">
        <f>_xlfn.IFNA(VLOOKUP($F13,'【4】 框架Ratecard条目汇总'!$A:$I,8,0),"")</f>
        <v>间/夜</v>
      </c>
      <c r="N13" s="38">
        <v>300</v>
      </c>
      <c r="O13" s="38"/>
      <c r="P13" s="38"/>
      <c r="Q13" s="39">
        <v>1</v>
      </c>
      <c r="R13" s="62"/>
      <c r="S13" s="62"/>
      <c r="T13" s="62">
        <v>3</v>
      </c>
      <c r="U13" s="62"/>
      <c r="V13" s="62"/>
      <c r="W13" s="38">
        <f t="shared" si="0"/>
        <v>900</v>
      </c>
      <c r="X13" s="38">
        <f>IFERROR(U13*R13*O13,0)</f>
        <v>0</v>
      </c>
      <c r="Y13" s="38">
        <f>IFERROR(V13*S13*P13,0)</f>
        <v>0</v>
      </c>
      <c r="Z13" s="38">
        <f>X13-W13</f>
        <v>-900</v>
      </c>
      <c r="AA13" s="38">
        <f>Y13-X13</f>
        <v>0</v>
      </c>
      <c r="AB13" s="63" t="s">
        <v>159</v>
      </c>
      <c r="AC13" s="33"/>
    </row>
    <row r="14" ht="29" spans="1:29">
      <c r="A14" s="33">
        <v>8</v>
      </c>
      <c r="B14" s="33" t="s">
        <v>100</v>
      </c>
      <c r="C14" s="33" t="s">
        <v>160</v>
      </c>
      <c r="D14" s="64" t="s">
        <v>160</v>
      </c>
      <c r="E14" s="33" t="s">
        <v>160</v>
      </c>
      <c r="F14" s="36" t="s">
        <v>154</v>
      </c>
      <c r="G14" s="33" t="str">
        <f>_xlfn.IFNA(VLOOKUP($F14,'【4】 框架Ratecard条目汇总'!$A:$I,2,0),"")</f>
        <v>据实结算</v>
      </c>
      <c r="H14" s="36" t="str">
        <f>_xlfn.IFNA(VLOOKUP($F14,'【4】 框架Ratecard条目汇总'!$A:$I,3,0),"")</f>
        <v>差旅相关</v>
      </c>
      <c r="I14" s="36" t="str">
        <f>_xlfn.IFNA(VLOOKUP($F14,'【4】 框架Ratecard条目汇总'!$A:$I,4,0),"")</f>
        <v>餐费</v>
      </c>
      <c r="J14" s="36" t="str">
        <f>_xlfn.IFNA(VLOOKUP($F14,'【4】 框架Ratecard条目汇总'!$A:$I,5,0),"")</f>
        <v>餐费</v>
      </c>
      <c r="K14" s="36" t="str">
        <f>_xlfn.IFNA(VLOOKUP($F14,'【4】 框架Ratecard条目汇总'!$A:$I,6,0),"")</f>
        <v>餐费</v>
      </c>
      <c r="L14" s="37" t="str">
        <f>_xlfn.IFNA(VLOOKUP($F14,'【4】 框架Ratecard条目汇总'!$A:$I,7,0),"")</f>
        <v>乙方供应商人员Onsite餐费，实报实销，每日餐费不超过100元/人， 已含餐费的第三方人员不得重复此项收费</v>
      </c>
      <c r="M14" s="36" t="str">
        <f>_xlfn.IFNA(VLOOKUP($F14,'【4】 框架Ratecard条目汇总'!$A:$I,8,0),"")</f>
        <v>人/天</v>
      </c>
      <c r="N14" s="38">
        <v>100</v>
      </c>
      <c r="O14" s="38"/>
      <c r="P14" s="38"/>
      <c r="Q14" s="39">
        <v>1</v>
      </c>
      <c r="R14" s="62"/>
      <c r="S14" s="62"/>
      <c r="T14" s="62">
        <v>4</v>
      </c>
      <c r="U14" s="62"/>
      <c r="V14" s="62"/>
      <c r="W14" s="38">
        <f t="shared" si="0"/>
        <v>400</v>
      </c>
      <c r="X14" s="38"/>
      <c r="Y14" s="38"/>
      <c r="Z14" s="38"/>
      <c r="AA14" s="38"/>
      <c r="AB14" s="63" t="s">
        <v>161</v>
      </c>
      <c r="AC14" s="33"/>
    </row>
    <row r="15" ht="29" spans="1:29">
      <c r="A15" s="33">
        <v>9</v>
      </c>
      <c r="B15" s="33" t="s">
        <v>100</v>
      </c>
      <c r="C15" s="64" t="s">
        <v>162</v>
      </c>
      <c r="D15" s="64" t="s">
        <v>162</v>
      </c>
      <c r="E15" s="64" t="s">
        <v>162</v>
      </c>
      <c r="F15" s="36" t="s">
        <v>148</v>
      </c>
      <c r="G15" s="33" t="str">
        <f>_xlfn.IFNA(VLOOKUP($F15,'【4】 框架Ratecard条目汇总'!$A:$I,2,0),"")</f>
        <v>据实结算</v>
      </c>
      <c r="H15" s="36" t="str">
        <f>_xlfn.IFNA(VLOOKUP($F15,'【4】 框架Ratecard条目汇总'!$A:$I,3,0),"")</f>
        <v>差旅相关</v>
      </c>
      <c r="I15" s="36" t="str">
        <f>_xlfn.IFNA(VLOOKUP($F15,'【4】 框架Ratecard条目汇总'!$A:$I,4,0),"")</f>
        <v>市内交通</v>
      </c>
      <c r="J15" s="36" t="str">
        <f>_xlfn.IFNA(VLOOKUP($F15,'【4】 框架Ratecard条目汇总'!$A:$I,5,0),"")</f>
        <v>市内交通</v>
      </c>
      <c r="K15" s="36" t="str">
        <f>_xlfn.IFNA(VLOOKUP($F15,'【4】 框架Ratecard条目汇总'!$A:$I,6,0),"")</f>
        <v>市内交通</v>
      </c>
      <c r="L15" s="37" t="str">
        <f>_xlfn.IFNA(VLOOKUP($F15,'【4】 框架Ratecard条目汇总'!$A:$I,7,0),"")</f>
        <v>出租车、快车实报实销，不能为高档车辆</v>
      </c>
      <c r="M15" s="36" t="str">
        <f>_xlfn.IFNA(VLOOKUP($F15,'【4】 框架Ratecard条目汇总'!$A:$I,8,0),"")</f>
        <v>趟</v>
      </c>
      <c r="N15" s="38">
        <v>100</v>
      </c>
      <c r="O15" s="38"/>
      <c r="P15" s="38"/>
      <c r="Q15" s="39">
        <v>1</v>
      </c>
      <c r="R15" s="62"/>
      <c r="S15" s="62"/>
      <c r="T15" s="62">
        <v>4</v>
      </c>
      <c r="U15" s="62"/>
      <c r="V15" s="62"/>
      <c r="W15" s="38">
        <f t="shared" si="0"/>
        <v>400</v>
      </c>
      <c r="X15" s="38"/>
      <c r="Y15" s="38"/>
      <c r="Z15" s="38"/>
      <c r="AA15" s="38"/>
      <c r="AB15" s="63" t="s">
        <v>161</v>
      </c>
      <c r="AC15" s="33"/>
    </row>
    <row r="16" spans="1:29">
      <c r="A16" s="41"/>
      <c r="B16" s="42"/>
      <c r="C16" s="43"/>
      <c r="D16" s="44"/>
      <c r="E16" s="43"/>
      <c r="F16" s="43"/>
      <c r="G16" s="43"/>
      <c r="H16" s="45"/>
      <c r="I16" s="45"/>
      <c r="J16" s="45"/>
      <c r="K16" s="45"/>
      <c r="L16" s="46"/>
      <c r="M16" s="43"/>
      <c r="N16" s="43"/>
      <c r="O16" s="43"/>
      <c r="P16" s="43"/>
      <c r="Q16" s="43"/>
      <c r="R16" s="43"/>
      <c r="S16" s="43"/>
      <c r="T16" s="43"/>
      <c r="U16" s="43"/>
      <c r="V16" s="47"/>
      <c r="W16" s="25" t="s">
        <v>163</v>
      </c>
      <c r="X16" s="25"/>
      <c r="Y16" s="25"/>
      <c r="Z16" s="25"/>
      <c r="AA16" s="25"/>
      <c r="AB16" s="48"/>
      <c r="AC16" s="49"/>
    </row>
    <row r="17" spans="1:29">
      <c r="A17" s="50"/>
      <c r="B17" s="51"/>
      <c r="C17" s="52"/>
      <c r="D17" s="53"/>
      <c r="E17" s="52"/>
      <c r="F17" s="52"/>
      <c r="G17" s="52"/>
      <c r="H17" s="54"/>
      <c r="I17" s="54"/>
      <c r="J17" s="54"/>
      <c r="K17" s="54"/>
      <c r="L17" s="55"/>
      <c r="M17" s="52"/>
      <c r="N17" s="52"/>
      <c r="O17" s="52"/>
      <c r="P17" s="52"/>
      <c r="Q17" s="52"/>
      <c r="R17" s="52"/>
      <c r="S17" s="52"/>
      <c r="T17" s="52"/>
      <c r="U17" s="52"/>
      <c r="V17" s="56"/>
      <c r="W17" s="57">
        <f>SUM(W7:W15)</f>
        <v>209820</v>
      </c>
      <c r="X17" s="57">
        <f>SUM(X13:X15)</f>
        <v>0</v>
      </c>
      <c r="Y17" s="57">
        <f>SUM(Y13:Y15)</f>
        <v>0</v>
      </c>
      <c r="Z17" s="57">
        <f>X17-W17</f>
        <v>-209820</v>
      </c>
      <c r="AA17" s="57">
        <f>Y17-X17</f>
        <v>0</v>
      </c>
      <c r="AB17" s="58"/>
      <c r="AC17" s="59"/>
    </row>
    <row r="18" spans="1:29">
      <c r="A18" s="33">
        <v>1</v>
      </c>
      <c r="B18" s="33" t="s">
        <v>101</v>
      </c>
      <c r="C18" s="33" t="s">
        <v>101</v>
      </c>
      <c r="D18" s="33" t="s">
        <v>101</v>
      </c>
      <c r="E18" s="33" t="s">
        <v>101</v>
      </c>
      <c r="F18" s="36" t="s">
        <v>164</v>
      </c>
      <c r="G18" s="33" t="str">
        <f>_xlfn.IFNA(VLOOKUP($F18,'【4】 框架Ratecard条目汇总'!$A:$I,2,0),"")</f>
        <v>框架内</v>
      </c>
      <c r="H18" s="36" t="str">
        <f>_xlfn.IFNA(VLOOKUP($F18,'【4】 框架Ratecard条目汇总'!$A:$I,3,0),"")</f>
        <v>服务费及税费</v>
      </c>
      <c r="I18" s="36" t="str">
        <f>_xlfn.IFNA(VLOOKUP($F18,'【4】 框架Ratecard条目汇总'!$A:$I,4,0),"")</f>
        <v>服务费</v>
      </c>
      <c r="J18" s="36" t="str">
        <f>_xlfn.IFNA(VLOOKUP($F18,'【4】 框架Ratecard条目汇总'!$A:$I,5,0),"")</f>
        <v>服务费费率</v>
      </c>
      <c r="K18" s="36" t="str">
        <f>_xlfn.IFNA(VLOOKUP($F18,'【4】 框架Ratecard条目汇总'!$A:$I,6,0),"")</f>
        <v>项目服务费费率</v>
      </c>
      <c r="L18" s="37" t="str">
        <f>_xlfn.IFNA(VLOOKUP($F18,'【4】 框架Ratecard条目汇总'!$A:$I,7,0),"")</f>
        <v>项目服务费费率（百分比）</v>
      </c>
      <c r="M18" s="36" t="str">
        <f>_xlfn.IFNA(VLOOKUP($F18,'【4】 框架Ratecard条目汇总'!$A:$I,8,0),"")</f>
        <v>项</v>
      </c>
      <c r="N18" s="65">
        <f>_xlfn.IFNA(VLOOKUP($F18,'【4】 框架Ratecard条目汇总'!$A:$I,9,0),"")</f>
        <v>0.08</v>
      </c>
      <c r="O18" s="65">
        <f>_xlfn.IFNA(VLOOKUP($F18,'【4】 框架Ratecard条目汇总'!$A:$I,9,0),"")</f>
        <v>0.08</v>
      </c>
      <c r="P18" s="65">
        <f>_xlfn.IFNA(VLOOKUP($F18,'【4】 框架Ratecard条目汇总'!$A:$I,9,0),"")</f>
        <v>0.08</v>
      </c>
      <c r="Q18" s="39">
        <v>1</v>
      </c>
      <c r="R18" s="39"/>
      <c r="S18" s="39"/>
      <c r="T18" s="39">
        <v>1</v>
      </c>
      <c r="U18" s="39"/>
      <c r="V18" s="39"/>
      <c r="W18" s="38">
        <f>(SUMIF(G2:G17,"框架内",W2:W17)+SUMIF(G2:G17,"框架外",W2:W17))*N18</f>
        <v>137.6</v>
      </c>
      <c r="X18" s="38">
        <f>(SUMIF(G2:G17,"框架内",X2:X17)+SUMIF(G2:G17,"框架外",X2:X17))*O18</f>
        <v>0</v>
      </c>
      <c r="Y18" s="38">
        <f>(SUMIF(G2:G17,"框架内",Y2:Y17)+SUMIF(G2:G17,"框架外",Y2:Y17))*P18</f>
        <v>0</v>
      </c>
      <c r="Z18" s="38">
        <f t="shared" ref="Z18:AA21" si="1">X18-W18</f>
        <v>-137.6</v>
      </c>
      <c r="AA18" s="38">
        <f t="shared" si="1"/>
        <v>0</v>
      </c>
      <c r="AB18" s="40"/>
      <c r="AC18" s="33"/>
    </row>
    <row r="19" ht="87" spans="1:29">
      <c r="A19" s="33">
        <v>2</v>
      </c>
      <c r="B19" s="33" t="s">
        <v>101</v>
      </c>
      <c r="C19" s="33" t="s">
        <v>101</v>
      </c>
      <c r="D19" s="33" t="s">
        <v>101</v>
      </c>
      <c r="E19" s="33" t="s">
        <v>101</v>
      </c>
      <c r="F19" s="36" t="s">
        <v>165</v>
      </c>
      <c r="G19" s="33" t="str">
        <f>_xlfn.IFNA(VLOOKUP($F19,'【4】 框架Ratecard条目汇总'!$A:$I,2,0),"")</f>
        <v>框架内</v>
      </c>
      <c r="H19" s="36" t="str">
        <f>_xlfn.IFNA(VLOOKUP($F19,'【4】 框架Ratecard条目汇总'!$A:$I,3,0),"")</f>
        <v>服务费及税费</v>
      </c>
      <c r="I19" s="36" t="str">
        <f>_xlfn.IFNA(VLOOKUP($F19,'【4】 框架Ratecard条目汇总'!$A:$I,4,0),"")</f>
        <v>服务费</v>
      </c>
      <c r="J19" s="36" t="str">
        <f>_xlfn.IFNA(VLOOKUP($F19,'【4】 框架Ratecard条目汇总'!$A:$I,5,0),"")</f>
        <v>服务费费率</v>
      </c>
      <c r="K19" s="36" t="str">
        <f>_xlfn.IFNA(VLOOKUP($F19,'【4】 框架Ratecard条目汇总'!$A:$I,6,0),"")</f>
        <v>据实结算服务费费率</v>
      </c>
      <c r="L19" s="37" t="str">
        <f>_xlfn.IFNA(VLOOKUP($F19,'【4】 框架Ratecard条目汇总'!$A:$I,7,0),"")</f>
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</c>
      <c r="M19" s="36" t="str">
        <f>_xlfn.IFNA(VLOOKUP($F19,'【4】 框架Ratecard条目汇总'!$A:$I,8,0),"")</f>
        <v>项</v>
      </c>
      <c r="N19" s="65">
        <f>_xlfn.IFNA(VLOOKUP($F19,'【4】 框架Ratecard条目汇总'!$A:$I,9,0),"")</f>
        <v>0.07</v>
      </c>
      <c r="O19" s="65">
        <f>_xlfn.IFNA(VLOOKUP($F19,'【4】 框架Ratecard条目汇总'!$A:$I,9,0),"")</f>
        <v>0.07</v>
      </c>
      <c r="P19" s="65">
        <f>_xlfn.IFNA(VLOOKUP($F19,'【4】 框架Ratecard条目汇总'!$A:$I,9,0),"")</f>
        <v>0.07</v>
      </c>
      <c r="Q19" s="39">
        <v>1</v>
      </c>
      <c r="R19" s="39"/>
      <c r="S19" s="39"/>
      <c r="T19" s="39">
        <v>1</v>
      </c>
      <c r="U19" s="39"/>
      <c r="V19" s="39"/>
      <c r="W19" s="38">
        <f>(SUMIF(G2:G17,"据实结算",W2:W17)*N19)</f>
        <v>14687.4</v>
      </c>
      <c r="X19" s="38">
        <f>(SUMIF(G2:G17,"据实结算",X2:X17)*O19)</f>
        <v>0</v>
      </c>
      <c r="Y19" s="38">
        <f>(SUMIF(G2:G17,"据实结算",Y2:Y17)*P19)</f>
        <v>0</v>
      </c>
      <c r="Z19" s="38">
        <f t="shared" si="1"/>
        <v>-14687.4</v>
      </c>
      <c r="AA19" s="38">
        <f t="shared" si="1"/>
        <v>0</v>
      </c>
      <c r="AB19" s="40"/>
      <c r="AC19" s="33"/>
    </row>
    <row r="20" ht="72.5" spans="1:29">
      <c r="A20" s="33">
        <v>3</v>
      </c>
      <c r="B20" s="33" t="s">
        <v>101</v>
      </c>
      <c r="C20" s="33" t="s">
        <v>101</v>
      </c>
      <c r="D20" s="33" t="s">
        <v>101</v>
      </c>
      <c r="E20" s="33" t="s">
        <v>101</v>
      </c>
      <c r="F20" s="36" t="s">
        <v>166</v>
      </c>
      <c r="G20" s="33" t="str">
        <f>_xlfn.IFNA(VLOOKUP($F20,'【4】 框架Ratecard条目汇总'!$A:$I,2,0),"")</f>
        <v>框架内</v>
      </c>
      <c r="H20" s="36" t="str">
        <f>_xlfn.IFNA(VLOOKUP($F20,'【4】 框架Ratecard条目汇总'!$A:$I,3,0),"")</f>
        <v>服务费及税费</v>
      </c>
      <c r="I20" s="36" t="str">
        <f>_xlfn.IFNA(VLOOKUP($F20,'【4】 框架Ratecard条目汇总'!$A:$I,4,0),"")</f>
        <v>服务费</v>
      </c>
      <c r="J20" s="36" t="str">
        <f>_xlfn.IFNA(VLOOKUP($F20,'【4】 框架Ratecard条目汇总'!$A:$I,5,0),"")</f>
        <v>服务费费率</v>
      </c>
      <c r="K20" s="36" t="str">
        <f>_xlfn.IFNA(VLOOKUP($F20,'【4】 框架Ratecard条目汇总'!$A:$I,6,0),"")</f>
        <v>代垫付服务费费率</v>
      </c>
      <c r="L20" s="37" t="str">
        <f>_xlfn.IFNA(VLOOKUP($F20,'【4】 框架Ratecard条目汇总'!$A:$I,7,0),"")</f>
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</c>
      <c r="M20" s="36" t="str">
        <f>_xlfn.IFNA(VLOOKUP($F20,'【4】 框架Ratecard条目汇总'!$A:$I,8,0),"")</f>
        <v>项</v>
      </c>
      <c r="N20" s="65">
        <f>_xlfn.IFNA(VLOOKUP($F20,'【4】 框架Ratecard条目汇总'!$A:$I,9,0),"")</f>
        <v>0.06</v>
      </c>
      <c r="O20" s="65">
        <f>_xlfn.IFNA(VLOOKUP($F20,'【4】 框架Ratecard条目汇总'!$A:$I,9,0),"")</f>
        <v>0.06</v>
      </c>
      <c r="P20" s="65">
        <f>_xlfn.IFNA(VLOOKUP($F20,'【4】 框架Ratecard条目汇总'!$A:$I,9,0),"")</f>
        <v>0.06</v>
      </c>
      <c r="Q20" s="39">
        <v>1</v>
      </c>
      <c r="R20" s="39"/>
      <c r="S20" s="39"/>
      <c r="T20" s="39">
        <v>1</v>
      </c>
      <c r="U20" s="39"/>
      <c r="V20" s="39"/>
      <c r="W20" s="38">
        <f>(SUMIF(G2:G17,"代垫付",W2:W17)*N20)</f>
        <v>0</v>
      </c>
      <c r="X20" s="38">
        <f>(SUMIF(G2:G17,"代垫付",X2:X17)*O20)</f>
        <v>0</v>
      </c>
      <c r="Y20" s="38">
        <f>(SUMIF(G2:G17,"代垫付",Y2:Y17)*P20)</f>
        <v>0</v>
      </c>
      <c r="Z20" s="38">
        <f t="shared" si="1"/>
        <v>0</v>
      </c>
      <c r="AA20" s="38">
        <f t="shared" si="1"/>
        <v>0</v>
      </c>
      <c r="AB20" s="40"/>
      <c r="AC20" s="33"/>
    </row>
    <row r="21" spans="1:29">
      <c r="A21" s="33">
        <v>4</v>
      </c>
      <c r="B21" s="33" t="s">
        <v>101</v>
      </c>
      <c r="C21" s="33" t="s">
        <v>101</v>
      </c>
      <c r="D21" s="33" t="s">
        <v>101</v>
      </c>
      <c r="E21" s="33" t="s">
        <v>101</v>
      </c>
      <c r="F21" s="36" t="s">
        <v>167</v>
      </c>
      <c r="G21" s="33" t="str">
        <f>_xlfn.IFNA(VLOOKUP($F21,'【4】 框架Ratecard条目汇总'!$A:$I,2,0),"")</f>
        <v>框架内</v>
      </c>
      <c r="H21" s="36" t="str">
        <f>_xlfn.IFNA(VLOOKUP($F21,'【4】 框架Ratecard条目汇总'!$A:$I,3,0),"")</f>
        <v>服务费及税费</v>
      </c>
      <c r="I21" s="36" t="str">
        <f>_xlfn.IFNA(VLOOKUP($F21,'【4】 框架Ratecard条目汇总'!$A:$I,4,0),"")</f>
        <v>税费</v>
      </c>
      <c r="J21" s="36" t="str">
        <f>_xlfn.IFNA(VLOOKUP($F21,'【4】 框架Ratecard条目汇总'!$A:$I,5,0),"")</f>
        <v>税费税率</v>
      </c>
      <c r="K21" s="36" t="str">
        <f>_xlfn.IFNA(VLOOKUP($F21,'【4】 框架Ratecard条目汇总'!$A:$I,6,0),"")</f>
        <v>项目增值税税率</v>
      </c>
      <c r="L21" s="37" t="str">
        <f>_xlfn.IFNA(VLOOKUP($F21,'【4】 框架Ratecard条目汇总'!$A:$I,7,0),"")</f>
        <v>项目增值税税率（百分比）</v>
      </c>
      <c r="M21" s="36" t="str">
        <f>_xlfn.IFNA(VLOOKUP($F21,'【4】 框架Ratecard条目汇总'!$A:$I,8,0),"")</f>
        <v>项</v>
      </c>
      <c r="N21" s="65">
        <f>_xlfn.IFNA(VLOOKUP($F21,'【4】 框架Ratecard条目汇总'!$A:$I,9,0),"")</f>
        <v>0.06</v>
      </c>
      <c r="O21" s="65">
        <f>_xlfn.IFNA(VLOOKUP($F21,'【4】 框架Ratecard条目汇总'!$A:$I,9,0),"")</f>
        <v>0.06</v>
      </c>
      <c r="P21" s="65">
        <f>_xlfn.IFNA(VLOOKUP($F21,'【4】 框架Ratecard条目汇总'!$A:$I,9,0),"")</f>
        <v>0.06</v>
      </c>
      <c r="Q21" s="39">
        <v>1</v>
      </c>
      <c r="R21" s="39"/>
      <c r="S21" s="39"/>
      <c r="T21" s="39">
        <v>1</v>
      </c>
      <c r="U21" s="39"/>
      <c r="V21" s="39"/>
      <c r="W21" s="38">
        <f>(SUMIF(G2:G17,"框架内",W2:W17)+SUMIF(G2:G17,"框架外",W2:W17)+SUMIF(G2:G17,"据实结算",W2:W17)+SUMIF(G2:G17,"代垫付",W2:W17)+SUM(W18:W20))*N21</f>
        <v>13581.9</v>
      </c>
      <c r="X21" s="38">
        <f>(SUMIF(G2:G17,"框架内",X2:X17)+SUMIF(G2:G17,"框架外",X2:X17)+SUMIF(G2:G17,"据实结算",X2:X17)+SUMIF(G2:G17,"代垫付",X2:X17)+SUM(X18:X20))*O21</f>
        <v>0</v>
      </c>
      <c r="Y21" s="38">
        <f>(SUMIF(G2:G17,"框架内",Y2:Y17)+SUMIF(G2:G17,"框架外",Y2:Y17)+SUMIF(G2:G17,"据实结算",Y2:Y17)+SUMIF(G2:G17,"代垫付",Y2:Y17)+SUM(Y18:Y20))*P21</f>
        <v>0</v>
      </c>
      <c r="Z21" s="38">
        <f t="shared" si="1"/>
        <v>-13581.9</v>
      </c>
      <c r="AA21" s="38">
        <f t="shared" si="1"/>
        <v>0</v>
      </c>
      <c r="AB21" s="40"/>
      <c r="AC21" s="33"/>
    </row>
    <row r="22" spans="1:29">
      <c r="A22" s="41"/>
      <c r="B22" s="42"/>
      <c r="C22" s="43"/>
      <c r="D22" s="44"/>
      <c r="E22" s="43"/>
      <c r="F22" s="43"/>
      <c r="G22" s="43"/>
      <c r="H22" s="45"/>
      <c r="I22" s="45"/>
      <c r="J22" s="45"/>
      <c r="K22" s="45"/>
      <c r="L22" s="46"/>
      <c r="M22" s="43"/>
      <c r="N22" s="43"/>
      <c r="O22" s="43"/>
      <c r="P22" s="43"/>
      <c r="Q22" s="43"/>
      <c r="R22" s="43"/>
      <c r="S22" s="43"/>
      <c r="T22" s="43"/>
      <c r="U22" s="43"/>
      <c r="V22" s="47"/>
      <c r="W22" s="25" t="s">
        <v>168</v>
      </c>
      <c r="X22" s="25"/>
      <c r="Y22" s="25"/>
      <c r="Z22" s="25"/>
      <c r="AA22" s="25"/>
      <c r="AB22" s="48"/>
      <c r="AC22" s="49"/>
    </row>
    <row r="23" spans="1:29">
      <c r="A23" s="50"/>
      <c r="B23" s="51"/>
      <c r="C23" s="52"/>
      <c r="D23" s="53"/>
      <c r="E23" s="52"/>
      <c r="F23" s="52"/>
      <c r="G23" s="52"/>
      <c r="H23" s="54"/>
      <c r="I23" s="54"/>
      <c r="J23" s="54"/>
      <c r="K23" s="54"/>
      <c r="L23" s="55"/>
      <c r="M23" s="52"/>
      <c r="N23" s="52"/>
      <c r="O23" s="52"/>
      <c r="P23" s="52"/>
      <c r="Q23" s="52"/>
      <c r="R23" s="52"/>
      <c r="S23" s="52"/>
      <c r="T23" s="52"/>
      <c r="U23" s="52"/>
      <c r="V23" s="56"/>
      <c r="W23" s="57">
        <f>SUM(W18:W21)</f>
        <v>28406.9</v>
      </c>
      <c r="X23" s="57">
        <f>SUM(X18:X21)</f>
        <v>0</v>
      </c>
      <c r="Y23" s="57">
        <f>SUM(Y18:Y21)</f>
        <v>0</v>
      </c>
      <c r="Z23" s="57">
        <f>X23-W23</f>
        <v>-28406.9</v>
      </c>
      <c r="AA23" s="57">
        <f>Y23-X23</f>
        <v>0</v>
      </c>
      <c r="AB23" s="58"/>
      <c r="AC23" s="59"/>
    </row>
    <row r="24" spans="1:29">
      <c r="A24" s="66"/>
      <c r="B24" s="67"/>
      <c r="C24" s="68"/>
      <c r="D24" s="69"/>
      <c r="E24" s="68"/>
      <c r="F24" s="68"/>
      <c r="G24" s="68"/>
      <c r="H24" s="70"/>
      <c r="I24" s="70"/>
      <c r="J24" s="70"/>
      <c r="K24" s="70"/>
      <c r="L24" s="71"/>
      <c r="M24" s="68"/>
      <c r="N24" s="68"/>
      <c r="O24" s="68"/>
      <c r="P24" s="68"/>
      <c r="Q24" s="68"/>
      <c r="R24" s="68"/>
      <c r="S24" s="68"/>
      <c r="T24" s="68"/>
      <c r="U24" s="68"/>
      <c r="V24" s="72"/>
      <c r="W24" s="26" t="s">
        <v>169</v>
      </c>
      <c r="X24" s="26"/>
      <c r="Y24" s="26"/>
      <c r="Z24" s="26"/>
      <c r="AA24" s="26"/>
      <c r="AB24" s="73"/>
      <c r="AC24" s="74"/>
    </row>
    <row r="25" spans="1:29">
      <c r="A25" s="75"/>
      <c r="B25" s="76"/>
      <c r="C25" s="77"/>
      <c r="D25" s="78"/>
      <c r="E25" s="77"/>
      <c r="F25" s="77"/>
      <c r="G25" s="77"/>
      <c r="H25" s="79"/>
      <c r="I25" s="79"/>
      <c r="J25" s="79"/>
      <c r="K25" s="79"/>
      <c r="L25" s="80"/>
      <c r="M25" s="77"/>
      <c r="N25" s="77"/>
      <c r="O25" s="77"/>
      <c r="P25" s="77"/>
      <c r="Q25" s="77"/>
      <c r="R25" s="77"/>
      <c r="S25" s="77"/>
      <c r="T25" s="77"/>
      <c r="U25" s="77"/>
      <c r="V25" s="81"/>
      <c r="W25" s="82">
        <f>W6+W17+W23</f>
        <v>239946.9</v>
      </c>
      <c r="X25" s="82" t="e">
        <f>#REF!+#REF!+#REF!+#REF!+X6+X17+#REF!+#REF!+#REF!+#REF!+X23</f>
        <v>#REF!</v>
      </c>
      <c r="Y25" s="82" t="e">
        <f>#REF!+#REF!+#REF!+#REF!+Y6+Y17+#REF!+#REF!+#REF!+#REF!+Y23</f>
        <v>#REF!</v>
      </c>
      <c r="Z25" s="82" t="e">
        <f>X25-W25</f>
        <v>#REF!</v>
      </c>
      <c r="AA25" s="82" t="e">
        <f>Y25-X25</f>
        <v>#REF!</v>
      </c>
      <c r="AB25" s="83"/>
      <c r="AC25" s="84"/>
    </row>
    <row r="26" spans="1:29">
      <c r="A26" s="33">
        <v>1</v>
      </c>
      <c r="B26" s="85" t="s">
        <v>170</v>
      </c>
      <c r="C26" s="86"/>
      <c r="D26" s="87"/>
      <c r="E26" s="86"/>
      <c r="F26" s="86"/>
      <c r="G26" s="86"/>
      <c r="H26" s="88"/>
      <c r="I26" s="88"/>
      <c r="J26" s="88"/>
      <c r="K26" s="88"/>
      <c r="L26" s="89"/>
      <c r="M26" s="33" t="s">
        <v>171</v>
      </c>
      <c r="N26" s="90">
        <v>0</v>
      </c>
      <c r="O26" s="90"/>
      <c r="P26" s="90"/>
      <c r="Q26" s="39">
        <v>1</v>
      </c>
      <c r="R26" s="39">
        <v>1</v>
      </c>
      <c r="S26" s="39">
        <v>1</v>
      </c>
      <c r="T26" s="39">
        <v>1</v>
      </c>
      <c r="U26" s="39">
        <v>1</v>
      </c>
      <c r="V26" s="39">
        <v>1</v>
      </c>
      <c r="W26" s="38">
        <f>N26*Q26*T26</f>
        <v>0</v>
      </c>
      <c r="X26" s="38">
        <f>O26*R26*U26</f>
        <v>0</v>
      </c>
      <c r="Y26" s="38">
        <f>P26*S26*V26</f>
        <v>0</v>
      </c>
      <c r="Z26" s="38">
        <f>X26-W26</f>
        <v>0</v>
      </c>
      <c r="AA26" s="38">
        <f>Y26-X26</f>
        <v>0</v>
      </c>
      <c r="AB26" s="40"/>
      <c r="AC26" s="33"/>
    </row>
    <row r="27" spans="1:29">
      <c r="A27" s="66"/>
      <c r="B27" s="67"/>
      <c r="C27" s="68"/>
      <c r="D27" s="69"/>
      <c r="E27" s="68"/>
      <c r="F27" s="68"/>
      <c r="G27" s="68"/>
      <c r="H27" s="70"/>
      <c r="I27" s="70"/>
      <c r="J27" s="70"/>
      <c r="K27" s="70"/>
      <c r="L27" s="71"/>
      <c r="M27" s="68"/>
      <c r="N27" s="68"/>
      <c r="O27" s="68"/>
      <c r="P27" s="68"/>
      <c r="Q27" s="68"/>
      <c r="R27" s="68"/>
      <c r="S27" s="68"/>
      <c r="T27" s="68"/>
      <c r="U27" s="68"/>
      <c r="V27" s="72"/>
      <c r="W27" s="26" t="s">
        <v>172</v>
      </c>
      <c r="X27" s="26"/>
      <c r="Y27" s="26"/>
      <c r="Z27" s="26"/>
      <c r="AA27" s="26"/>
      <c r="AB27" s="73"/>
      <c r="AC27" s="74"/>
    </row>
    <row r="28" spans="1:29">
      <c r="A28" s="75"/>
      <c r="B28" s="76"/>
      <c r="C28" s="77"/>
      <c r="D28" s="78"/>
      <c r="E28" s="77"/>
      <c r="F28" s="77"/>
      <c r="G28" s="77"/>
      <c r="H28" s="79"/>
      <c r="I28" s="79"/>
      <c r="J28" s="79"/>
      <c r="K28" s="79"/>
      <c r="L28" s="80"/>
      <c r="M28" s="77"/>
      <c r="N28" s="77"/>
      <c r="O28" s="77"/>
      <c r="P28" s="77"/>
      <c r="Q28" s="77"/>
      <c r="R28" s="77"/>
      <c r="S28" s="77"/>
      <c r="T28" s="77"/>
      <c r="U28" s="77"/>
      <c r="V28" s="81"/>
      <c r="W28" s="82">
        <f>W25-W26</f>
        <v>239946.9</v>
      </c>
      <c r="X28" s="82" t="e">
        <f>X25-X26</f>
        <v>#REF!</v>
      </c>
      <c r="Y28" s="82" t="e">
        <f>Y25-Y26</f>
        <v>#REF!</v>
      </c>
      <c r="Z28" s="82" t="e">
        <f>X28-W28</f>
        <v>#REF!</v>
      </c>
      <c r="AA28" s="82" t="e">
        <f>Y28-X28</f>
        <v>#REF!</v>
      </c>
      <c r="AB28" s="83"/>
      <c r="AC28" s="84"/>
    </row>
    <row r="29" spans="1:29">
      <c r="A29" s="91" t="s">
        <v>173</v>
      </c>
      <c r="B29" s="86"/>
      <c r="C29" s="86"/>
      <c r="D29" s="87"/>
      <c r="E29" s="86"/>
      <c r="F29" s="86"/>
      <c r="G29" s="86"/>
      <c r="H29" s="88"/>
      <c r="I29" s="88"/>
      <c r="J29" s="88"/>
      <c r="K29" s="88"/>
      <c r="L29" s="92"/>
      <c r="M29" s="86"/>
      <c r="N29" s="86"/>
      <c r="O29" s="86"/>
      <c r="P29" s="86"/>
      <c r="Q29" s="86"/>
      <c r="R29" s="86"/>
      <c r="S29" s="86"/>
      <c r="T29" s="86"/>
      <c r="U29" s="86"/>
      <c r="V29" s="93"/>
      <c r="W29" s="94">
        <f>SUMIF(G2:G23,"框架内",W2:W23)/(W25)</f>
        <v>0.125556529382126</v>
      </c>
      <c r="X29" s="94" t="e">
        <f>SUMIF(G2:G23,"框架内",X2:X23)/(X25)</f>
        <v>#REF!</v>
      </c>
      <c r="Y29" s="94" t="e">
        <f>SUMIF(G2:G23,"框架内",Y2:Y23)/(Y25)</f>
        <v>#REF!</v>
      </c>
      <c r="Z29" s="95"/>
      <c r="AA29" s="96"/>
      <c r="AB29" s="97"/>
      <c r="AC29" s="98"/>
    </row>
    <row r="30" spans="1:29">
      <c r="A30" s="91" t="s">
        <v>174</v>
      </c>
      <c r="B30" s="86"/>
      <c r="C30" s="86"/>
      <c r="D30" s="87"/>
      <c r="E30" s="86"/>
      <c r="F30" s="86"/>
      <c r="G30" s="86"/>
      <c r="H30" s="88"/>
      <c r="I30" s="88"/>
      <c r="J30" s="88"/>
      <c r="K30" s="88"/>
      <c r="L30" s="92"/>
      <c r="M30" s="86"/>
      <c r="N30" s="86"/>
      <c r="O30" s="86"/>
      <c r="P30" s="86"/>
      <c r="Q30" s="86"/>
      <c r="R30" s="86"/>
      <c r="S30" s="86"/>
      <c r="T30" s="86"/>
      <c r="U30" s="86"/>
      <c r="V30" s="93"/>
      <c r="W30" s="94">
        <f>SUMIF(G2:G23,"框架外",W2:W23)/(W25)</f>
        <v>0</v>
      </c>
      <c r="X30" s="94" t="e">
        <f>SUMIF(G2:G23,"框架外",X2:X23)/(X25)</f>
        <v>#REF!</v>
      </c>
      <c r="Y30" s="94" t="e">
        <f>SUMIF(G2:G23,"框架外",Y2:Y23)/(Y25)</f>
        <v>#REF!</v>
      </c>
      <c r="Z30" s="99"/>
      <c r="AA30" s="100"/>
      <c r="AB30" s="101"/>
      <c r="AC30" s="102"/>
    </row>
    <row r="31" spans="1:29">
      <c r="A31" s="91" t="s">
        <v>175</v>
      </c>
      <c r="B31" s="86"/>
      <c r="C31" s="86"/>
      <c r="D31" s="87"/>
      <c r="E31" s="86"/>
      <c r="F31" s="86"/>
      <c r="G31" s="86"/>
      <c r="H31" s="88"/>
      <c r="I31" s="88"/>
      <c r="J31" s="88"/>
      <c r="K31" s="88"/>
      <c r="L31" s="92"/>
      <c r="M31" s="86"/>
      <c r="N31" s="86"/>
      <c r="O31" s="86"/>
      <c r="P31" s="86"/>
      <c r="Q31" s="86"/>
      <c r="R31" s="86"/>
      <c r="S31" s="86"/>
      <c r="T31" s="86"/>
      <c r="U31" s="86"/>
      <c r="V31" s="93"/>
      <c r="W31" s="94">
        <f>SUMIF(G2:G23,"据实结算",W2:W23)/(W25)+SUMIF(G2:G23,"代垫付",W2:W23)/(W25)</f>
        <v>0.874443470617874</v>
      </c>
      <c r="X31" s="94" t="e">
        <f>SUMIF(G2:G23,"据实结算",X2:X23)/(X25)+SUMIF(G2:G23,"代垫付",X2:X23)/(X25)</f>
        <v>#REF!</v>
      </c>
      <c r="Y31" s="94" t="e">
        <f>SUMIF(G2:G23,"据实结算",Y2:Y23)/(Y25)+SUMIF(G2:G23,"代垫付",Y2:Y23)/(Y25)</f>
        <v>#REF!</v>
      </c>
      <c r="Z31" s="99"/>
      <c r="AA31" s="100"/>
      <c r="AB31" s="101"/>
      <c r="AC31" s="102"/>
    </row>
    <row r="32" spans="1:29">
      <c r="A32" s="91" t="s">
        <v>176</v>
      </c>
      <c r="B32" s="86"/>
      <c r="C32" s="86"/>
      <c r="D32" s="87"/>
      <c r="E32" s="86"/>
      <c r="F32" s="86"/>
      <c r="G32" s="86"/>
      <c r="H32" s="88"/>
      <c r="I32" s="88"/>
      <c r="J32" s="88"/>
      <c r="K32" s="88"/>
      <c r="L32" s="92"/>
      <c r="M32" s="86"/>
      <c r="N32" s="86"/>
      <c r="O32" s="86"/>
      <c r="P32" s="86"/>
      <c r="Q32" s="86"/>
      <c r="R32" s="86"/>
      <c r="S32" s="86"/>
      <c r="T32" s="86"/>
      <c r="U32" s="86"/>
      <c r="V32" s="93"/>
      <c r="W32" s="94">
        <f>SUM(W29:W31)</f>
        <v>1</v>
      </c>
      <c r="X32" s="94" t="e">
        <f>SUM(X29:X31)</f>
        <v>#REF!</v>
      </c>
      <c r="Y32" s="94" t="e">
        <f>SUM(Y29:Y31)</f>
        <v>#REF!</v>
      </c>
      <c r="Z32" s="103"/>
      <c r="AA32" s="104"/>
      <c r="AB32" s="105"/>
      <c r="AC32" s="106"/>
    </row>
  </sheetData>
  <autoFilter xmlns:etc="http://www.wps.cn/officeDocument/2017/etCustomData" ref="A1:AC32" etc:filterBottomFollowUsedRange="0">
    <extLst/>
  </autoFilter>
  <mergeCells count="21">
    <mergeCell ref="W5:AA5"/>
    <mergeCell ref="AB5:AC5"/>
    <mergeCell ref="AB6:AC6"/>
    <mergeCell ref="W16:AA16"/>
    <mergeCell ref="AB16:AC16"/>
    <mergeCell ref="AB17:AC17"/>
    <mergeCell ref="W22:AA22"/>
    <mergeCell ref="AB22:AC22"/>
    <mergeCell ref="AB23:AC23"/>
    <mergeCell ref="W24:AA24"/>
    <mergeCell ref="AB24:AC24"/>
    <mergeCell ref="AB25:AC25"/>
    <mergeCell ref="B26:L26"/>
    <mergeCell ref="W27:AA27"/>
    <mergeCell ref="AB27:AC27"/>
    <mergeCell ref="AB28:AC28"/>
    <mergeCell ref="A29:V29"/>
    <mergeCell ref="A30:V30"/>
    <mergeCell ref="A31:V31"/>
    <mergeCell ref="A32:V32"/>
    <mergeCell ref="Z29:AC32"/>
  </mergeCells>
  <conditionalFormatting sqref="B2">
    <cfRule type="containsText" dxfId="0" priority="13" stopIfTrue="1" operator="between" text="填写">
      <formula>NOT(ISERROR(SEARCH("填写",B2)))</formula>
    </cfRule>
  </conditionalFormatting>
  <conditionalFormatting sqref="B3">
    <cfRule type="containsText" dxfId="0" priority="3" stopIfTrue="1" operator="between" text="填写">
      <formula>NOT(ISERROR(SEARCH("填写",B3)))</formula>
    </cfRule>
  </conditionalFormatting>
  <conditionalFormatting sqref="B4">
    <cfRule type="containsText" dxfId="0" priority="2" stopIfTrue="1" operator="between" text="填写">
      <formula>NOT(ISERROR(SEARCH("填写",B4)))</formula>
    </cfRule>
  </conditionalFormatting>
  <conditionalFormatting sqref="B7">
    <cfRule type="containsText" dxfId="0" priority="6" stopIfTrue="1" operator="between" text="填写">
      <formula>NOT(ISERROR(SEARCH("填写",B7)))</formula>
    </cfRule>
  </conditionalFormatting>
  <conditionalFormatting sqref="B8">
    <cfRule type="containsText" dxfId="0" priority="4" stopIfTrue="1" operator="between" text="填写">
      <formula>NOT(ISERROR(SEARCH("填写",B8)))</formula>
    </cfRule>
  </conditionalFormatting>
  <conditionalFormatting sqref="B9">
    <cfRule type="containsText" dxfId="0" priority="5" stopIfTrue="1" operator="between" text="填写">
      <formula>NOT(ISERROR(SEARCH("填写",B9)))</formula>
    </cfRule>
  </conditionalFormatting>
  <conditionalFormatting sqref="B10">
    <cfRule type="containsText" dxfId="0" priority="9" stopIfTrue="1" operator="between" text="填写">
      <formula>NOT(ISERROR(SEARCH("填写",B10)))</formula>
    </cfRule>
  </conditionalFormatting>
  <conditionalFormatting sqref="B11">
    <cfRule type="containsText" dxfId="0" priority="8" stopIfTrue="1" operator="between" text="填写">
      <formula>NOT(ISERROR(SEARCH("填写",B11)))</formula>
    </cfRule>
  </conditionalFormatting>
  <conditionalFormatting sqref="B12">
    <cfRule type="containsText" dxfId="0" priority="1" stopIfTrue="1" operator="between" text="填写">
      <formula>NOT(ISERROR(SEARCH("填写",B12)))</formula>
    </cfRule>
  </conditionalFormatting>
  <conditionalFormatting sqref="A24:B24">
    <cfRule type="containsText" dxfId="0" priority="38" stopIfTrue="1" operator="between" text="填写">
      <formula>NOT(ISERROR(SEARCH("填写",A24)))</formula>
    </cfRule>
  </conditionalFormatting>
  <conditionalFormatting sqref="A27:B27">
    <cfRule type="containsText" dxfId="0" priority="34" stopIfTrue="1" operator="between" text="填写">
      <formula>NOT(ISERROR(SEARCH("填写",A27)))</formula>
    </cfRule>
  </conditionalFormatting>
  <conditionalFormatting sqref="B13:B15">
    <cfRule type="containsText" dxfId="0" priority="11" stopIfTrue="1" operator="between" text="填写">
      <formula>NOT(ISERROR(SEARCH("填写",B13)))</formula>
    </cfRule>
  </conditionalFormatting>
  <conditionalFormatting sqref="B18:E21">
    <cfRule type="containsText" dxfId="0" priority="35" stopIfTrue="1" operator="between" text="填写">
      <formula>NOT(ISERROR(SEARCH("填写",B18)))</formula>
    </cfRule>
  </conditionalFormatting>
  <dataValidations count="6">
    <dataValidation allowBlank="1" showErrorMessage="1" sqref="B2:B4"/>
    <dataValidation type="list" allowBlank="1" showErrorMessage="1" sqref="B7:B15 B18:E21">
      <formula1>"搭建制作,AVL设备,第三方人员及服务,内容制作,会务接待,差旅相关,场地相关,报批及安全,其他据实结算,代垫付,服务费及税费"</formula1>
    </dataValidation>
    <dataValidation type="list" allowBlank="1" showErrorMessage="1" sqref="F2:F4 F7:F15 F18:F21">
      <formula1>'【4】 框架Ratecard条目汇总'!$A$2:$A$838</formula1>
    </dataValidation>
    <dataValidation type="list" allowBlank="1" showErrorMessage="1" sqref="G2:G4 G7:G15 G18:G21" showDropDown="1">
      <formula1>"框架内,框架外,据实结算,代垫付"</formula1>
    </dataValidation>
    <dataValidation type="list" allowBlank="1" showErrorMessage="1" sqref="O2:O4 O18:O21 H2:M4 H7:M15 H18:M21" showDropDown="1">
      <formula1>'【4】 框架Ratecard条目汇总'!$A$2:$A$691</formula1>
    </dataValidation>
    <dataValidation type="list" allowBlank="1" showErrorMessage="1" sqref="A24:B25 A27:B28">
      <formula1>"搭建制作类,AVL 设备类,第三方人员类,创意团队类,差旅接待类,场地相关,报批及安保,物资采买类,其他代垫付类,服务费,,税费"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I838"/>
  <sheetViews>
    <sheetView workbookViewId="0">
      <pane ySplit="1" topLeftCell="A806" activePane="bottomLeft" state="frozen"/>
      <selection/>
      <selection pane="bottomLeft" activeCell="A821" sqref="$A821:$XFD821"/>
    </sheetView>
  </sheetViews>
  <sheetFormatPr defaultColWidth="14" defaultRowHeight="13"/>
  <cols>
    <col min="1" max="1" width="23" customWidth="1"/>
    <col min="2" max="2" width="12" customWidth="1"/>
    <col min="3" max="3" width="16" customWidth="1"/>
    <col min="4" max="4" width="20" customWidth="1"/>
    <col min="5" max="5" width="21" customWidth="1"/>
    <col min="6" max="6" width="38" customWidth="1"/>
    <col min="7" max="7" width="105" customWidth="1"/>
    <col min="8" max="8" width="18" customWidth="1"/>
    <col min="9" max="9" width="27" style="1" customWidth="1"/>
    <col min="10" max="19" width="30" customWidth="1"/>
  </cols>
  <sheetData>
    <row r="1" ht="52" customHeight="1" spans="1:9">
      <c r="A1" s="2" t="s">
        <v>177</v>
      </c>
      <c r="B1" s="2" t="s">
        <v>114</v>
      </c>
      <c r="C1" s="2" t="s">
        <v>90</v>
      </c>
      <c r="D1" s="2" t="s">
        <v>115</v>
      </c>
      <c r="E1" s="2" t="s">
        <v>116</v>
      </c>
      <c r="F1" s="2" t="s">
        <v>117</v>
      </c>
      <c r="G1" s="2" t="s">
        <v>118</v>
      </c>
      <c r="H1" s="2" t="s">
        <v>119</v>
      </c>
      <c r="I1" s="3" t="s">
        <v>178</v>
      </c>
    </row>
    <row r="2" ht="19" customHeight="1" spans="1:9">
      <c r="A2" s="4" t="s">
        <v>179</v>
      </c>
      <c r="B2" s="4" t="s">
        <v>180</v>
      </c>
      <c r="C2" s="4" t="s">
        <v>181</v>
      </c>
      <c r="D2" s="4" t="s">
        <v>182</v>
      </c>
      <c r="E2" s="4" t="s">
        <v>183</v>
      </c>
      <c r="F2" s="4" t="s">
        <v>184</v>
      </c>
      <c r="G2" s="5" t="s">
        <v>185</v>
      </c>
      <c r="H2" s="4" t="s">
        <v>186</v>
      </c>
      <c r="I2" s="6">
        <f>VLOOKUP(A2,'[1]【4】 框架Ratecard条目汇总'!$A:$L,12,0)</f>
        <v>145</v>
      </c>
    </row>
    <row r="3" ht="19" customHeight="1" spans="1:9">
      <c r="A3" s="4" t="s">
        <v>187</v>
      </c>
      <c r="B3" s="4" t="s">
        <v>180</v>
      </c>
      <c r="C3" s="4" t="s">
        <v>181</v>
      </c>
      <c r="D3" s="4" t="s">
        <v>182</v>
      </c>
      <c r="E3" s="4" t="s">
        <v>183</v>
      </c>
      <c r="F3" s="4" t="s">
        <v>184</v>
      </c>
      <c r="G3" s="5" t="s">
        <v>188</v>
      </c>
      <c r="H3" s="4" t="s">
        <v>186</v>
      </c>
      <c r="I3" s="6">
        <f>VLOOKUP(A3,'[1]【4】 框架Ratecard条目汇总'!$A:$L,12,0)</f>
        <v>205</v>
      </c>
    </row>
    <row r="4" ht="19" customHeight="1" spans="1:9">
      <c r="A4" s="4" t="s">
        <v>189</v>
      </c>
      <c r="B4" s="4" t="s">
        <v>180</v>
      </c>
      <c r="C4" s="4" t="s">
        <v>181</v>
      </c>
      <c r="D4" s="4" t="s">
        <v>182</v>
      </c>
      <c r="E4" s="4" t="s">
        <v>183</v>
      </c>
      <c r="F4" s="4" t="s">
        <v>190</v>
      </c>
      <c r="G4" s="5" t="s">
        <v>185</v>
      </c>
      <c r="H4" s="4" t="s">
        <v>186</v>
      </c>
      <c r="I4" s="6">
        <f>VLOOKUP(A4,'[1]【4】 框架Ratecard条目汇总'!$A:$L,12,0)</f>
        <v>206</v>
      </c>
    </row>
    <row r="5" ht="19" customHeight="1" spans="1:9">
      <c r="A5" s="4" t="s">
        <v>191</v>
      </c>
      <c r="B5" s="4" t="s">
        <v>180</v>
      </c>
      <c r="C5" s="4" t="s">
        <v>181</v>
      </c>
      <c r="D5" s="4" t="s">
        <v>182</v>
      </c>
      <c r="E5" s="4" t="s">
        <v>183</v>
      </c>
      <c r="F5" s="4" t="s">
        <v>190</v>
      </c>
      <c r="G5" s="5" t="s">
        <v>188</v>
      </c>
      <c r="H5" s="4" t="s">
        <v>186</v>
      </c>
      <c r="I5" s="6">
        <f>VLOOKUP(A5,'[1]【4】 框架Ratecard条目汇总'!$A:$L,12,0)</f>
        <v>272</v>
      </c>
    </row>
    <row r="6" ht="19" customHeight="1" spans="1:9">
      <c r="A6" s="4" t="s">
        <v>192</v>
      </c>
      <c r="B6" s="4" t="s">
        <v>180</v>
      </c>
      <c r="C6" s="4" t="s">
        <v>181</v>
      </c>
      <c r="D6" s="4" t="s">
        <v>182</v>
      </c>
      <c r="E6" s="4" t="s">
        <v>193</v>
      </c>
      <c r="F6" s="4" t="s">
        <v>184</v>
      </c>
      <c r="G6" s="5" t="s">
        <v>185</v>
      </c>
      <c r="H6" s="4" t="s">
        <v>186</v>
      </c>
      <c r="I6" s="6">
        <f>VLOOKUP(A6,'[1]【4】 框架Ratecard条目汇总'!$A:$L,12,0)</f>
        <v>210</v>
      </c>
    </row>
    <row r="7" ht="19" customHeight="1" spans="1:9">
      <c r="A7" s="4" t="s">
        <v>194</v>
      </c>
      <c r="B7" s="4" t="s">
        <v>180</v>
      </c>
      <c r="C7" s="4" t="s">
        <v>181</v>
      </c>
      <c r="D7" s="4" t="s">
        <v>182</v>
      </c>
      <c r="E7" s="4" t="s">
        <v>193</v>
      </c>
      <c r="F7" s="4" t="s">
        <v>184</v>
      </c>
      <c r="G7" s="5" t="s">
        <v>188</v>
      </c>
      <c r="H7" s="4" t="s">
        <v>186</v>
      </c>
      <c r="I7" s="6">
        <f>VLOOKUP(A7,'[1]【4】 框架Ratecard条目汇总'!$A:$L,12,0)</f>
        <v>270</v>
      </c>
    </row>
    <row r="8" ht="19" customHeight="1" spans="1:9">
      <c r="A8" s="4" t="s">
        <v>195</v>
      </c>
      <c r="B8" s="4" t="s">
        <v>180</v>
      </c>
      <c r="C8" s="4" t="s">
        <v>181</v>
      </c>
      <c r="D8" s="4" t="s">
        <v>182</v>
      </c>
      <c r="E8" s="4" t="s">
        <v>193</v>
      </c>
      <c r="F8" s="4" t="s">
        <v>190</v>
      </c>
      <c r="G8" s="5" t="s">
        <v>185</v>
      </c>
      <c r="H8" s="4" t="s">
        <v>186</v>
      </c>
      <c r="I8" s="6">
        <f>VLOOKUP(A8,'[1]【4】 框架Ratecard条目汇总'!$A:$L,12,0)</f>
        <v>265</v>
      </c>
    </row>
    <row r="9" ht="19" customHeight="1" spans="1:9">
      <c r="A9" s="4" t="s">
        <v>196</v>
      </c>
      <c r="B9" s="4" t="s">
        <v>180</v>
      </c>
      <c r="C9" s="4" t="s">
        <v>181</v>
      </c>
      <c r="D9" s="4" t="s">
        <v>182</v>
      </c>
      <c r="E9" s="4" t="s">
        <v>193</v>
      </c>
      <c r="F9" s="4" t="s">
        <v>190</v>
      </c>
      <c r="G9" s="5" t="s">
        <v>188</v>
      </c>
      <c r="H9" s="4" t="s">
        <v>186</v>
      </c>
      <c r="I9" s="6">
        <f>VLOOKUP(A9,'[1]【4】 框架Ratecard条目汇总'!$A:$L,12,0)</f>
        <v>355</v>
      </c>
    </row>
    <row r="10" ht="19" customHeight="1" spans="1:9">
      <c r="A10" s="4" t="s">
        <v>197</v>
      </c>
      <c r="B10" s="4" t="s">
        <v>180</v>
      </c>
      <c r="C10" s="4" t="s">
        <v>181</v>
      </c>
      <c r="D10" s="4" t="s">
        <v>182</v>
      </c>
      <c r="E10" s="4" t="s">
        <v>198</v>
      </c>
      <c r="F10" s="4" t="s">
        <v>199</v>
      </c>
      <c r="G10" s="5" t="s">
        <v>200</v>
      </c>
      <c r="H10" s="4" t="s">
        <v>186</v>
      </c>
      <c r="I10" s="6">
        <f>VLOOKUP(A10,'[1]【4】 框架Ratecard条目汇总'!$A:$L,12,0)</f>
        <v>216</v>
      </c>
    </row>
    <row r="11" ht="19" customHeight="1" spans="1:9">
      <c r="A11" s="4" t="s">
        <v>201</v>
      </c>
      <c r="B11" s="4" t="s">
        <v>180</v>
      </c>
      <c r="C11" s="4" t="s">
        <v>181</v>
      </c>
      <c r="D11" s="4" t="s">
        <v>182</v>
      </c>
      <c r="E11" s="4" t="s">
        <v>198</v>
      </c>
      <c r="F11" s="4" t="s">
        <v>199</v>
      </c>
      <c r="G11" s="5" t="s">
        <v>202</v>
      </c>
      <c r="H11" s="4" t="s">
        <v>186</v>
      </c>
      <c r="I11" s="6">
        <f>VLOOKUP(A11,'[1]【4】 框架Ratecard条目汇总'!$A:$L,12,0)</f>
        <v>319</v>
      </c>
    </row>
    <row r="12" ht="19" customHeight="1" spans="1:9">
      <c r="A12" s="4" t="s">
        <v>203</v>
      </c>
      <c r="B12" s="4" t="s">
        <v>180</v>
      </c>
      <c r="C12" s="4" t="s">
        <v>181</v>
      </c>
      <c r="D12" s="4" t="s">
        <v>182</v>
      </c>
      <c r="E12" s="4" t="s">
        <v>198</v>
      </c>
      <c r="F12" s="4" t="s">
        <v>204</v>
      </c>
      <c r="G12" s="5" t="s">
        <v>205</v>
      </c>
      <c r="H12" s="4" t="s">
        <v>186</v>
      </c>
      <c r="I12" s="6">
        <f>VLOOKUP(A12,'[1]【4】 框架Ratecard条目汇总'!$A:$L,12,0)</f>
        <v>263</v>
      </c>
    </row>
    <row r="13" ht="19" customHeight="1" spans="1:9">
      <c r="A13" s="4" t="s">
        <v>206</v>
      </c>
      <c r="B13" s="4" t="s">
        <v>180</v>
      </c>
      <c r="C13" s="4" t="s">
        <v>181</v>
      </c>
      <c r="D13" s="4" t="s">
        <v>182</v>
      </c>
      <c r="E13" s="4" t="s">
        <v>198</v>
      </c>
      <c r="F13" s="4" t="s">
        <v>204</v>
      </c>
      <c r="G13" s="5" t="s">
        <v>207</v>
      </c>
      <c r="H13" s="4" t="s">
        <v>186</v>
      </c>
      <c r="I13" s="6">
        <f>VLOOKUP(A13,'[1]【4】 框架Ratecard条目汇总'!$A:$L,12,0)</f>
        <v>314</v>
      </c>
    </row>
    <row r="14" ht="19" customHeight="1" spans="1:9">
      <c r="A14" s="4" t="s">
        <v>208</v>
      </c>
      <c r="B14" s="4" t="s">
        <v>180</v>
      </c>
      <c r="C14" s="4" t="s">
        <v>181</v>
      </c>
      <c r="D14" s="4" t="s">
        <v>182</v>
      </c>
      <c r="E14" s="4" t="s">
        <v>198</v>
      </c>
      <c r="F14" s="4" t="s">
        <v>199</v>
      </c>
      <c r="G14" s="5" t="s">
        <v>209</v>
      </c>
      <c r="H14" s="4" t="s">
        <v>186</v>
      </c>
      <c r="I14" s="6">
        <f>VLOOKUP(A14,'[1]【4】 框架Ratecard条目汇总'!$A:$L,12,0)</f>
        <v>225</v>
      </c>
    </row>
    <row r="15" ht="19" customHeight="1" spans="1:9">
      <c r="A15" s="4" t="s">
        <v>210</v>
      </c>
      <c r="B15" s="4" t="s">
        <v>180</v>
      </c>
      <c r="C15" s="4" t="s">
        <v>181</v>
      </c>
      <c r="D15" s="4" t="s">
        <v>182</v>
      </c>
      <c r="E15" s="4" t="s">
        <v>198</v>
      </c>
      <c r="F15" s="4" t="s">
        <v>199</v>
      </c>
      <c r="G15" s="5" t="s">
        <v>211</v>
      </c>
      <c r="H15" s="4" t="s">
        <v>186</v>
      </c>
      <c r="I15" s="6">
        <f>VLOOKUP(A15,'[1]【4】 框架Ratecard条目汇总'!$A:$L,12,0)</f>
        <v>319</v>
      </c>
    </row>
    <row r="16" ht="19" customHeight="1" spans="1:9">
      <c r="A16" s="4" t="s">
        <v>212</v>
      </c>
      <c r="B16" s="4" t="s">
        <v>180</v>
      </c>
      <c r="C16" s="4" t="s">
        <v>181</v>
      </c>
      <c r="D16" s="4" t="s">
        <v>182</v>
      </c>
      <c r="E16" s="4" t="s">
        <v>198</v>
      </c>
      <c r="F16" s="4" t="s">
        <v>204</v>
      </c>
      <c r="G16" s="5" t="s">
        <v>213</v>
      </c>
      <c r="H16" s="4" t="s">
        <v>186</v>
      </c>
      <c r="I16" s="6">
        <f>VLOOKUP(A16,'[1]【4】 框架Ratecard条目汇总'!$A:$L,12,0)</f>
        <v>285</v>
      </c>
    </row>
    <row r="17" ht="19" customHeight="1" spans="1:9">
      <c r="A17" s="4" t="s">
        <v>214</v>
      </c>
      <c r="B17" s="4" t="s">
        <v>180</v>
      </c>
      <c r="C17" s="4" t="s">
        <v>181</v>
      </c>
      <c r="D17" s="4" t="s">
        <v>182</v>
      </c>
      <c r="E17" s="4" t="s">
        <v>198</v>
      </c>
      <c r="F17" s="4" t="s">
        <v>204</v>
      </c>
      <c r="G17" s="5" t="s">
        <v>215</v>
      </c>
      <c r="H17" s="4" t="s">
        <v>186</v>
      </c>
      <c r="I17" s="6">
        <f>VLOOKUP(A17,'[1]【4】 框架Ratecard条目汇总'!$A:$L,12,0)</f>
        <v>314</v>
      </c>
    </row>
    <row r="18" ht="19" customHeight="1" spans="1:9">
      <c r="A18" s="4" t="s">
        <v>216</v>
      </c>
      <c r="B18" s="4" t="s">
        <v>180</v>
      </c>
      <c r="C18" s="4" t="s">
        <v>181</v>
      </c>
      <c r="D18" s="4" t="s">
        <v>182</v>
      </c>
      <c r="E18" s="4" t="s">
        <v>198</v>
      </c>
      <c r="F18" s="4" t="s">
        <v>199</v>
      </c>
      <c r="G18" s="5" t="s">
        <v>217</v>
      </c>
      <c r="H18" s="4" t="s">
        <v>186</v>
      </c>
      <c r="I18" s="6">
        <f>VLOOKUP(A18,'[1]【4】 框架Ratecard条目汇总'!$A:$L,12,0)</f>
        <v>289</v>
      </c>
    </row>
    <row r="19" ht="19" customHeight="1" spans="1:9">
      <c r="A19" s="4" t="s">
        <v>218</v>
      </c>
      <c r="B19" s="4" t="s">
        <v>180</v>
      </c>
      <c r="C19" s="4" t="s">
        <v>181</v>
      </c>
      <c r="D19" s="4" t="s">
        <v>182</v>
      </c>
      <c r="E19" s="4" t="s">
        <v>198</v>
      </c>
      <c r="F19" s="4" t="s">
        <v>199</v>
      </c>
      <c r="G19" s="5" t="s">
        <v>219</v>
      </c>
      <c r="H19" s="4" t="s">
        <v>186</v>
      </c>
      <c r="I19" s="6">
        <f>VLOOKUP(A19,'[1]【4】 框架Ratecard条目汇总'!$A:$L,12,0)</f>
        <v>380</v>
      </c>
    </row>
    <row r="20" ht="19" customHeight="1" spans="1:9">
      <c r="A20" s="4" t="s">
        <v>220</v>
      </c>
      <c r="B20" s="4" t="s">
        <v>180</v>
      </c>
      <c r="C20" s="4" t="s">
        <v>181</v>
      </c>
      <c r="D20" s="4" t="s">
        <v>182</v>
      </c>
      <c r="E20" s="4" t="s">
        <v>198</v>
      </c>
      <c r="F20" s="4" t="s">
        <v>204</v>
      </c>
      <c r="G20" s="5" t="s">
        <v>221</v>
      </c>
      <c r="H20" s="4" t="s">
        <v>186</v>
      </c>
      <c r="I20" s="6">
        <f>VLOOKUP(A20,'[1]【4】 框架Ratecard条目汇总'!$A:$L,12,0)</f>
        <v>360</v>
      </c>
    </row>
    <row r="21" ht="19" customHeight="1" spans="1:9">
      <c r="A21" s="4" t="s">
        <v>222</v>
      </c>
      <c r="B21" s="4" t="s">
        <v>180</v>
      </c>
      <c r="C21" s="4" t="s">
        <v>181</v>
      </c>
      <c r="D21" s="4" t="s">
        <v>182</v>
      </c>
      <c r="E21" s="4" t="s">
        <v>198</v>
      </c>
      <c r="F21" s="4" t="s">
        <v>204</v>
      </c>
      <c r="G21" s="5" t="s">
        <v>223</v>
      </c>
      <c r="H21" s="4" t="s">
        <v>186</v>
      </c>
      <c r="I21" s="6">
        <f>VLOOKUP(A21,'[1]【4】 框架Ratecard条目汇总'!$A:$L,12,0)</f>
        <v>440</v>
      </c>
    </row>
    <row r="22" ht="19" customHeight="1" spans="1:9">
      <c r="A22" s="4" t="s">
        <v>224</v>
      </c>
      <c r="B22" s="4" t="s">
        <v>180</v>
      </c>
      <c r="C22" s="4" t="s">
        <v>181</v>
      </c>
      <c r="D22" s="4" t="s">
        <v>182</v>
      </c>
      <c r="E22" s="4" t="s">
        <v>198</v>
      </c>
      <c r="F22" s="4" t="s">
        <v>199</v>
      </c>
      <c r="G22" s="5" t="s">
        <v>225</v>
      </c>
      <c r="H22" s="4" t="s">
        <v>186</v>
      </c>
      <c r="I22" s="6">
        <f>VLOOKUP(A22,'[1]【4】 框架Ratecard条目汇总'!$A:$L,12,0)</f>
        <v>365</v>
      </c>
    </row>
    <row r="23" ht="19" customHeight="1" spans="1:9">
      <c r="A23" s="4" t="s">
        <v>226</v>
      </c>
      <c r="B23" s="4" t="s">
        <v>180</v>
      </c>
      <c r="C23" s="4" t="s">
        <v>181</v>
      </c>
      <c r="D23" s="4" t="s">
        <v>182</v>
      </c>
      <c r="E23" s="4" t="s">
        <v>198</v>
      </c>
      <c r="F23" s="4" t="s">
        <v>199</v>
      </c>
      <c r="G23" s="5" t="s">
        <v>227</v>
      </c>
      <c r="H23" s="4" t="s">
        <v>186</v>
      </c>
      <c r="I23" s="6">
        <f>VLOOKUP(A23,'[1]【4】 框架Ratecard条目汇总'!$A:$L,12,0)</f>
        <v>542</v>
      </c>
    </row>
    <row r="24" ht="19" customHeight="1" spans="1:9">
      <c r="A24" s="4" t="s">
        <v>228</v>
      </c>
      <c r="B24" s="4" t="s">
        <v>180</v>
      </c>
      <c r="C24" s="4" t="s">
        <v>181</v>
      </c>
      <c r="D24" s="4" t="s">
        <v>182</v>
      </c>
      <c r="E24" s="4" t="s">
        <v>198</v>
      </c>
      <c r="F24" s="4" t="s">
        <v>204</v>
      </c>
      <c r="G24" s="5" t="s">
        <v>229</v>
      </c>
      <c r="H24" s="4" t="s">
        <v>186</v>
      </c>
      <c r="I24" s="6">
        <f>VLOOKUP(A24,'[1]【4】 框架Ratecard条目汇总'!$A:$L,12,0)</f>
        <v>465</v>
      </c>
    </row>
    <row r="25" ht="19" customHeight="1" spans="1:9">
      <c r="A25" s="4" t="s">
        <v>230</v>
      </c>
      <c r="B25" s="4" t="s">
        <v>180</v>
      </c>
      <c r="C25" s="4" t="s">
        <v>181</v>
      </c>
      <c r="D25" s="4" t="s">
        <v>182</v>
      </c>
      <c r="E25" s="4" t="s">
        <v>198</v>
      </c>
      <c r="F25" s="4" t="s">
        <v>204</v>
      </c>
      <c r="G25" s="5" t="s">
        <v>231</v>
      </c>
      <c r="H25" s="4" t="s">
        <v>186</v>
      </c>
      <c r="I25" s="6">
        <f>VLOOKUP(A25,'[1]【4】 框架Ratecard条目汇总'!$A:$L,12,0)</f>
        <v>555</v>
      </c>
    </row>
    <row r="26" ht="19" customHeight="1" spans="1:9">
      <c r="A26" s="4" t="s">
        <v>232</v>
      </c>
      <c r="B26" s="4" t="s">
        <v>180</v>
      </c>
      <c r="C26" s="4" t="s">
        <v>181</v>
      </c>
      <c r="D26" s="4" t="s">
        <v>182</v>
      </c>
      <c r="E26" s="4" t="s">
        <v>233</v>
      </c>
      <c r="F26" s="4" t="s">
        <v>234</v>
      </c>
      <c r="G26" s="5" t="s">
        <v>235</v>
      </c>
      <c r="H26" s="4" t="s">
        <v>186</v>
      </c>
      <c r="I26" s="6">
        <f>VLOOKUP(A26,'[1]【4】 框架Ratecard条目汇总'!$A:$L,12,0)</f>
        <v>80</v>
      </c>
    </row>
    <row r="27" ht="19" customHeight="1" spans="1:9">
      <c r="A27" s="4" t="s">
        <v>236</v>
      </c>
      <c r="B27" s="4" t="s">
        <v>180</v>
      </c>
      <c r="C27" s="4" t="s">
        <v>181</v>
      </c>
      <c r="D27" s="4" t="s">
        <v>182</v>
      </c>
      <c r="E27" s="4" t="s">
        <v>233</v>
      </c>
      <c r="F27" s="4" t="s">
        <v>237</v>
      </c>
      <c r="G27" s="5" t="s">
        <v>235</v>
      </c>
      <c r="H27" s="4" t="s">
        <v>186</v>
      </c>
      <c r="I27" s="6">
        <f>VLOOKUP(A27,'[1]【4】 框架Ratecard条目汇总'!$A:$L,12,0)</f>
        <v>95</v>
      </c>
    </row>
    <row r="28" ht="19" customHeight="1" spans="1:9">
      <c r="A28" s="4" t="s">
        <v>238</v>
      </c>
      <c r="B28" s="4" t="s">
        <v>180</v>
      </c>
      <c r="C28" s="4" t="s">
        <v>181</v>
      </c>
      <c r="D28" s="4" t="s">
        <v>182</v>
      </c>
      <c r="E28" s="4" t="s">
        <v>233</v>
      </c>
      <c r="F28" s="4" t="s">
        <v>239</v>
      </c>
      <c r="G28" s="5" t="s">
        <v>235</v>
      </c>
      <c r="H28" s="4" t="s">
        <v>186</v>
      </c>
      <c r="I28" s="6">
        <f>VLOOKUP(A28,'[1]【4】 框架Ratecard条目汇总'!$A:$L,12,0)</f>
        <v>105</v>
      </c>
    </row>
    <row r="29" ht="19" customHeight="1" spans="1:9">
      <c r="A29" s="4" t="s">
        <v>240</v>
      </c>
      <c r="B29" s="4" t="s">
        <v>180</v>
      </c>
      <c r="C29" s="4" t="s">
        <v>181</v>
      </c>
      <c r="D29" s="4" t="s">
        <v>182</v>
      </c>
      <c r="E29" s="4" t="s">
        <v>233</v>
      </c>
      <c r="F29" s="4" t="s">
        <v>241</v>
      </c>
      <c r="G29" s="5" t="s">
        <v>235</v>
      </c>
      <c r="H29" s="4" t="s">
        <v>186</v>
      </c>
      <c r="I29" s="6">
        <f>VLOOKUP(A29,'[1]【4】 框架Ratecard条目汇总'!$A:$L,12,0)</f>
        <v>125</v>
      </c>
    </row>
    <row r="30" ht="19" customHeight="1" spans="1:9">
      <c r="A30" s="4" t="s">
        <v>242</v>
      </c>
      <c r="B30" s="4" t="s">
        <v>180</v>
      </c>
      <c r="C30" s="4" t="s">
        <v>181</v>
      </c>
      <c r="D30" s="4" t="s">
        <v>182</v>
      </c>
      <c r="E30" s="4" t="s">
        <v>243</v>
      </c>
      <c r="F30" s="4" t="s">
        <v>244</v>
      </c>
      <c r="G30" s="5" t="s">
        <v>245</v>
      </c>
      <c r="H30" s="4" t="s">
        <v>186</v>
      </c>
      <c r="I30" s="6">
        <f>VLOOKUP(A30,'[1]【4】 框架Ratecard条目汇总'!$A:$L,12,0)</f>
        <v>56</v>
      </c>
    </row>
    <row r="31" ht="19" customHeight="1" spans="1:9">
      <c r="A31" s="4" t="s">
        <v>246</v>
      </c>
      <c r="B31" s="4" t="s">
        <v>180</v>
      </c>
      <c r="C31" s="4" t="s">
        <v>181</v>
      </c>
      <c r="D31" s="4" t="s">
        <v>182</v>
      </c>
      <c r="E31" s="4" t="s">
        <v>243</v>
      </c>
      <c r="F31" s="4" t="s">
        <v>244</v>
      </c>
      <c r="G31" s="5" t="s">
        <v>247</v>
      </c>
      <c r="H31" s="4" t="s">
        <v>186</v>
      </c>
      <c r="I31" s="6">
        <f>VLOOKUP(A31,'[1]【4】 框架Ratecard条目汇总'!$A:$L,12,0)</f>
        <v>57</v>
      </c>
    </row>
    <row r="32" ht="19" customHeight="1" spans="1:9">
      <c r="A32" s="4" t="s">
        <v>248</v>
      </c>
      <c r="B32" s="4" t="s">
        <v>180</v>
      </c>
      <c r="C32" s="4" t="s">
        <v>181</v>
      </c>
      <c r="D32" s="4" t="s">
        <v>182</v>
      </c>
      <c r="E32" s="4" t="s">
        <v>243</v>
      </c>
      <c r="F32" s="4" t="s">
        <v>244</v>
      </c>
      <c r="G32" s="5" t="s">
        <v>249</v>
      </c>
      <c r="H32" s="4" t="s">
        <v>186</v>
      </c>
      <c r="I32" s="6">
        <f>VLOOKUP(A32,'[1]【4】 框架Ratecard条目汇总'!$A:$L,12,0)</f>
        <v>62</v>
      </c>
    </row>
    <row r="33" ht="19" customHeight="1" spans="1:9">
      <c r="A33" s="4" t="s">
        <v>250</v>
      </c>
      <c r="B33" s="4" t="s">
        <v>180</v>
      </c>
      <c r="C33" s="4" t="s">
        <v>181</v>
      </c>
      <c r="D33" s="4" t="s">
        <v>182</v>
      </c>
      <c r="E33" s="4" t="s">
        <v>243</v>
      </c>
      <c r="F33" s="4" t="s">
        <v>244</v>
      </c>
      <c r="G33" s="5" t="s">
        <v>251</v>
      </c>
      <c r="H33" s="4" t="s">
        <v>186</v>
      </c>
      <c r="I33" s="6">
        <f>VLOOKUP(A33,'[1]【4】 框架Ratecard条目汇总'!$A:$L,12,0)</f>
        <v>72</v>
      </c>
    </row>
    <row r="34" ht="19" customHeight="1" spans="1:9">
      <c r="A34" s="4" t="s">
        <v>252</v>
      </c>
      <c r="B34" s="4" t="s">
        <v>180</v>
      </c>
      <c r="C34" s="4" t="s">
        <v>181</v>
      </c>
      <c r="D34" s="4" t="s">
        <v>182</v>
      </c>
      <c r="E34" s="4" t="s">
        <v>243</v>
      </c>
      <c r="F34" s="4" t="s">
        <v>244</v>
      </c>
      <c r="G34" s="5" t="s">
        <v>253</v>
      </c>
      <c r="H34" s="4" t="s">
        <v>186</v>
      </c>
      <c r="I34" s="6">
        <f>VLOOKUP(A34,'[1]【4】 框架Ratecard条目汇总'!$A:$L,12,0)</f>
        <v>85</v>
      </c>
    </row>
    <row r="35" ht="19" customHeight="1" spans="1:9">
      <c r="A35" s="4" t="s">
        <v>254</v>
      </c>
      <c r="B35" s="4" t="s">
        <v>180</v>
      </c>
      <c r="C35" s="4" t="s">
        <v>181</v>
      </c>
      <c r="D35" s="4" t="s">
        <v>182</v>
      </c>
      <c r="E35" s="4" t="s">
        <v>243</v>
      </c>
      <c r="F35" s="4" t="s">
        <v>244</v>
      </c>
      <c r="G35" s="5" t="s">
        <v>255</v>
      </c>
      <c r="H35" s="4" t="s">
        <v>186</v>
      </c>
      <c r="I35" s="6">
        <f>VLOOKUP(A35,'[1]【4】 框架Ratecard条目汇总'!$A:$L,12,0)</f>
        <v>98</v>
      </c>
    </row>
    <row r="36" ht="19" customHeight="1" spans="1:9">
      <c r="A36" s="4" t="s">
        <v>256</v>
      </c>
      <c r="B36" s="4" t="s">
        <v>180</v>
      </c>
      <c r="C36" s="4" t="s">
        <v>181</v>
      </c>
      <c r="D36" s="4" t="s">
        <v>182</v>
      </c>
      <c r="E36" s="4" t="s">
        <v>243</v>
      </c>
      <c r="F36" s="4" t="s">
        <v>244</v>
      </c>
      <c r="G36" s="5" t="s">
        <v>257</v>
      </c>
      <c r="H36" s="4" t="s">
        <v>186</v>
      </c>
      <c r="I36" s="6">
        <f>VLOOKUP(A36,'[1]【4】 框架Ratecard条目汇总'!$A:$L,12,0)</f>
        <v>118</v>
      </c>
    </row>
    <row r="37" ht="19" customHeight="1" spans="1:9">
      <c r="A37" s="4" t="s">
        <v>258</v>
      </c>
      <c r="B37" s="4" t="s">
        <v>180</v>
      </c>
      <c r="C37" s="4" t="s">
        <v>181</v>
      </c>
      <c r="D37" s="4" t="s">
        <v>182</v>
      </c>
      <c r="E37" s="4" t="s">
        <v>243</v>
      </c>
      <c r="F37" s="4" t="s">
        <v>259</v>
      </c>
      <c r="G37" s="5" t="s">
        <v>247</v>
      </c>
      <c r="H37" s="4" t="s">
        <v>186</v>
      </c>
      <c r="I37" s="6">
        <f>VLOOKUP(A37,'[1]【4】 框架Ratecard条目汇总'!$A:$L,12,0)</f>
        <v>70</v>
      </c>
    </row>
    <row r="38" ht="19" customHeight="1" spans="1:9">
      <c r="A38" s="4" t="s">
        <v>260</v>
      </c>
      <c r="B38" s="4" t="s">
        <v>180</v>
      </c>
      <c r="C38" s="4" t="s">
        <v>181</v>
      </c>
      <c r="D38" s="4" t="s">
        <v>182</v>
      </c>
      <c r="E38" s="4" t="s">
        <v>243</v>
      </c>
      <c r="F38" s="4" t="s">
        <v>259</v>
      </c>
      <c r="G38" s="5" t="s">
        <v>249</v>
      </c>
      <c r="H38" s="4" t="s">
        <v>186</v>
      </c>
      <c r="I38" s="6">
        <f>VLOOKUP(A38,'[1]【4】 框架Ratecard条目汇总'!$A:$L,12,0)</f>
        <v>75</v>
      </c>
    </row>
    <row r="39" ht="19" customHeight="1" spans="1:9">
      <c r="A39" s="4" t="s">
        <v>261</v>
      </c>
      <c r="B39" s="4" t="s">
        <v>180</v>
      </c>
      <c r="C39" s="4" t="s">
        <v>181</v>
      </c>
      <c r="D39" s="4" t="s">
        <v>182</v>
      </c>
      <c r="E39" s="4" t="s">
        <v>243</v>
      </c>
      <c r="F39" s="4" t="s">
        <v>259</v>
      </c>
      <c r="G39" s="5" t="s">
        <v>251</v>
      </c>
      <c r="H39" s="4" t="s">
        <v>186</v>
      </c>
      <c r="I39" s="6">
        <f>VLOOKUP(A39,'[1]【4】 框架Ratecard条目汇总'!$A:$L,12,0)</f>
        <v>97</v>
      </c>
    </row>
    <row r="40" ht="19" customHeight="1" spans="1:9">
      <c r="A40" s="4" t="s">
        <v>262</v>
      </c>
      <c r="B40" s="4" t="s">
        <v>180</v>
      </c>
      <c r="C40" s="4" t="s">
        <v>181</v>
      </c>
      <c r="D40" s="4" t="s">
        <v>182</v>
      </c>
      <c r="E40" s="4" t="s">
        <v>243</v>
      </c>
      <c r="F40" s="4" t="s">
        <v>259</v>
      </c>
      <c r="G40" s="5" t="s">
        <v>253</v>
      </c>
      <c r="H40" s="4" t="s">
        <v>186</v>
      </c>
      <c r="I40" s="6">
        <f>VLOOKUP(A40,'[1]【4】 框架Ratecard条目汇总'!$A:$L,12,0)</f>
        <v>105</v>
      </c>
    </row>
    <row r="41" ht="19" customHeight="1" spans="1:9">
      <c r="A41" s="4" t="s">
        <v>263</v>
      </c>
      <c r="B41" s="4" t="s">
        <v>180</v>
      </c>
      <c r="C41" s="4" t="s">
        <v>181</v>
      </c>
      <c r="D41" s="4" t="s">
        <v>182</v>
      </c>
      <c r="E41" s="4" t="s">
        <v>243</v>
      </c>
      <c r="F41" s="4" t="s">
        <v>259</v>
      </c>
      <c r="G41" s="5" t="s">
        <v>255</v>
      </c>
      <c r="H41" s="4" t="s">
        <v>186</v>
      </c>
      <c r="I41" s="6">
        <f>VLOOKUP(A41,'[1]【4】 框架Ratecard条目汇总'!$A:$L,12,0)</f>
        <v>120</v>
      </c>
    </row>
    <row r="42" ht="19" customHeight="1" spans="1:9">
      <c r="A42" s="4" t="s">
        <v>264</v>
      </c>
      <c r="B42" s="4" t="s">
        <v>180</v>
      </c>
      <c r="C42" s="4" t="s">
        <v>181</v>
      </c>
      <c r="D42" s="4" t="s">
        <v>182</v>
      </c>
      <c r="E42" s="4" t="s">
        <v>243</v>
      </c>
      <c r="F42" s="4" t="s">
        <v>265</v>
      </c>
      <c r="G42" s="5" t="s">
        <v>266</v>
      </c>
      <c r="H42" s="4" t="s">
        <v>186</v>
      </c>
      <c r="I42" s="6">
        <f>VLOOKUP(A42,'[1]【4】 框架Ratecard条目汇总'!$A:$L,12,0)</f>
        <v>77</v>
      </c>
    </row>
    <row r="43" ht="19" customHeight="1" spans="1:9">
      <c r="A43" s="4" t="s">
        <v>267</v>
      </c>
      <c r="B43" s="4" t="s">
        <v>180</v>
      </c>
      <c r="C43" s="4" t="s">
        <v>181</v>
      </c>
      <c r="D43" s="4" t="s">
        <v>182</v>
      </c>
      <c r="E43" s="4" t="s">
        <v>268</v>
      </c>
      <c r="F43" s="4" t="s">
        <v>269</v>
      </c>
      <c r="G43" s="5" t="s">
        <v>270</v>
      </c>
      <c r="H43" s="4" t="s">
        <v>186</v>
      </c>
      <c r="I43" s="6">
        <f>VLOOKUP(A43,'[1]【4】 框架Ratecard条目汇总'!$A:$L,12,0)</f>
        <v>57</v>
      </c>
    </row>
    <row r="44" ht="19" customHeight="1" spans="1:9">
      <c r="A44" s="4" t="s">
        <v>271</v>
      </c>
      <c r="B44" s="4" t="s">
        <v>180</v>
      </c>
      <c r="C44" s="4" t="s">
        <v>181</v>
      </c>
      <c r="D44" s="4" t="s">
        <v>182</v>
      </c>
      <c r="E44" s="4" t="s">
        <v>268</v>
      </c>
      <c r="F44" s="4" t="s">
        <v>269</v>
      </c>
      <c r="G44" s="5" t="s">
        <v>272</v>
      </c>
      <c r="H44" s="4" t="s">
        <v>186</v>
      </c>
      <c r="I44" s="6">
        <f>VLOOKUP(A44,'[1]【4】 框架Ratecard条目汇总'!$A:$L,12,0)</f>
        <v>65</v>
      </c>
    </row>
    <row r="45" ht="19" customHeight="1" spans="1:9">
      <c r="A45" s="4" t="s">
        <v>273</v>
      </c>
      <c r="B45" s="4" t="s">
        <v>180</v>
      </c>
      <c r="C45" s="4" t="s">
        <v>181</v>
      </c>
      <c r="D45" s="4" t="s">
        <v>182</v>
      </c>
      <c r="E45" s="4" t="s">
        <v>268</v>
      </c>
      <c r="F45" s="4" t="s">
        <v>269</v>
      </c>
      <c r="G45" s="5" t="s">
        <v>274</v>
      </c>
      <c r="H45" s="4" t="s">
        <v>186</v>
      </c>
      <c r="I45" s="6">
        <f>VLOOKUP(A45,'[1]【4】 框架Ratecard条目汇总'!$A:$L,12,0)</f>
        <v>85</v>
      </c>
    </row>
    <row r="46" ht="19" customHeight="1" spans="1:9">
      <c r="A46" s="4" t="s">
        <v>275</v>
      </c>
      <c r="B46" s="4" t="s">
        <v>180</v>
      </c>
      <c r="C46" s="4" t="s">
        <v>181</v>
      </c>
      <c r="D46" s="4" t="s">
        <v>182</v>
      </c>
      <c r="E46" s="4" t="s">
        <v>268</v>
      </c>
      <c r="F46" s="4" t="s">
        <v>276</v>
      </c>
      <c r="G46" s="5" t="s">
        <v>277</v>
      </c>
      <c r="H46" s="4" t="s">
        <v>186</v>
      </c>
      <c r="I46" s="6">
        <f>VLOOKUP(A46,'[1]【4】 框架Ratecard条目汇总'!$A:$L,12,0)</f>
        <v>28</v>
      </c>
    </row>
    <row r="47" ht="19" customHeight="1" spans="1:9">
      <c r="A47" s="4" t="s">
        <v>278</v>
      </c>
      <c r="B47" s="4" t="s">
        <v>180</v>
      </c>
      <c r="C47" s="4" t="s">
        <v>181</v>
      </c>
      <c r="D47" s="4" t="s">
        <v>182</v>
      </c>
      <c r="E47" s="4" t="s">
        <v>268</v>
      </c>
      <c r="F47" s="4" t="s">
        <v>276</v>
      </c>
      <c r="G47" s="5" t="s">
        <v>279</v>
      </c>
      <c r="H47" s="4" t="s">
        <v>186</v>
      </c>
      <c r="I47" s="6">
        <f>VLOOKUP(A47,'[1]【4】 框架Ratecard条目汇总'!$A:$L,12,0)</f>
        <v>35</v>
      </c>
    </row>
    <row r="48" ht="19" customHeight="1" spans="1:9">
      <c r="A48" s="4" t="s">
        <v>280</v>
      </c>
      <c r="B48" s="4" t="s">
        <v>180</v>
      </c>
      <c r="C48" s="4" t="s">
        <v>181</v>
      </c>
      <c r="D48" s="4" t="s">
        <v>182</v>
      </c>
      <c r="E48" s="4" t="s">
        <v>268</v>
      </c>
      <c r="F48" s="4" t="s">
        <v>276</v>
      </c>
      <c r="G48" s="5" t="s">
        <v>272</v>
      </c>
      <c r="H48" s="4" t="s">
        <v>186</v>
      </c>
      <c r="I48" s="6">
        <f>VLOOKUP(A48,'[1]【4】 框架Ratecard条目汇总'!$A:$L,12,0)</f>
        <v>40</v>
      </c>
    </row>
    <row r="49" ht="19" customHeight="1" spans="1:9">
      <c r="A49" s="4" t="s">
        <v>281</v>
      </c>
      <c r="B49" s="4" t="s">
        <v>180</v>
      </c>
      <c r="C49" s="4" t="s">
        <v>181</v>
      </c>
      <c r="D49" s="4" t="s">
        <v>182</v>
      </c>
      <c r="E49" s="4" t="s">
        <v>268</v>
      </c>
      <c r="F49" s="4" t="s">
        <v>276</v>
      </c>
      <c r="G49" s="5" t="s">
        <v>282</v>
      </c>
      <c r="H49" s="4" t="s">
        <v>186</v>
      </c>
      <c r="I49" s="6">
        <f>VLOOKUP(A49,'[1]【4】 框架Ratecard条目汇总'!$A:$L,12,0)</f>
        <v>45</v>
      </c>
    </row>
    <row r="50" ht="19" customHeight="1" spans="1:9">
      <c r="A50" s="4" t="s">
        <v>283</v>
      </c>
      <c r="B50" s="4" t="s">
        <v>180</v>
      </c>
      <c r="C50" s="4" t="s">
        <v>181</v>
      </c>
      <c r="D50" s="4" t="s">
        <v>182</v>
      </c>
      <c r="E50" s="4" t="s">
        <v>268</v>
      </c>
      <c r="F50" s="4" t="s">
        <v>276</v>
      </c>
      <c r="G50" s="5" t="s">
        <v>274</v>
      </c>
      <c r="H50" s="4" t="s">
        <v>186</v>
      </c>
      <c r="I50" s="6">
        <f>VLOOKUP(A50,'[1]【4】 框架Ratecard条目汇总'!$A:$L,12,0)</f>
        <v>52</v>
      </c>
    </row>
    <row r="51" ht="19" customHeight="1" spans="1:9">
      <c r="A51" s="4" t="s">
        <v>284</v>
      </c>
      <c r="B51" s="4" t="s">
        <v>180</v>
      </c>
      <c r="C51" s="4" t="s">
        <v>181</v>
      </c>
      <c r="D51" s="4" t="s">
        <v>182</v>
      </c>
      <c r="E51" s="4" t="s">
        <v>268</v>
      </c>
      <c r="F51" s="4" t="s">
        <v>285</v>
      </c>
      <c r="G51" s="5" t="s">
        <v>277</v>
      </c>
      <c r="H51" s="4" t="s">
        <v>186</v>
      </c>
      <c r="I51" s="6">
        <f>VLOOKUP(A51,'[1]【4】 框架Ratecard条目汇总'!$A:$L,12,0)</f>
        <v>40</v>
      </c>
    </row>
    <row r="52" ht="19" customHeight="1" spans="1:9">
      <c r="A52" s="4" t="s">
        <v>286</v>
      </c>
      <c r="B52" s="4" t="s">
        <v>180</v>
      </c>
      <c r="C52" s="4" t="s">
        <v>181</v>
      </c>
      <c r="D52" s="4" t="s">
        <v>182</v>
      </c>
      <c r="E52" s="4" t="s">
        <v>268</v>
      </c>
      <c r="F52" s="4" t="s">
        <v>285</v>
      </c>
      <c r="G52" s="5" t="s">
        <v>287</v>
      </c>
      <c r="H52" s="4" t="s">
        <v>186</v>
      </c>
      <c r="I52" s="6">
        <f>VLOOKUP(A52,'[1]【4】 框架Ratecard条目汇总'!$A:$L,12,0)</f>
        <v>62</v>
      </c>
    </row>
    <row r="53" ht="19" customHeight="1" spans="1:9">
      <c r="A53" s="4" t="s">
        <v>288</v>
      </c>
      <c r="B53" s="4" t="s">
        <v>180</v>
      </c>
      <c r="C53" s="4" t="s">
        <v>181</v>
      </c>
      <c r="D53" s="4" t="s">
        <v>182</v>
      </c>
      <c r="E53" s="4" t="s">
        <v>268</v>
      </c>
      <c r="F53" s="4" t="s">
        <v>285</v>
      </c>
      <c r="G53" s="5" t="s">
        <v>272</v>
      </c>
      <c r="H53" s="4" t="s">
        <v>186</v>
      </c>
      <c r="I53" s="6">
        <f>VLOOKUP(A53,'[1]【4】 框架Ratecard条目汇总'!$A:$L,12,0)</f>
        <v>75</v>
      </c>
    </row>
    <row r="54" ht="19" customHeight="1" spans="1:9">
      <c r="A54" s="4" t="s">
        <v>289</v>
      </c>
      <c r="B54" s="4" t="s">
        <v>180</v>
      </c>
      <c r="C54" s="4" t="s">
        <v>181</v>
      </c>
      <c r="D54" s="4" t="s">
        <v>182</v>
      </c>
      <c r="E54" s="4" t="s">
        <v>268</v>
      </c>
      <c r="F54" s="4" t="s">
        <v>285</v>
      </c>
      <c r="G54" s="5" t="s">
        <v>282</v>
      </c>
      <c r="H54" s="4" t="s">
        <v>186</v>
      </c>
      <c r="I54" s="6">
        <f>VLOOKUP(A54,'[1]【4】 框架Ratecard条目汇总'!$A:$L,12,0)</f>
        <v>82</v>
      </c>
    </row>
    <row r="55" ht="19" customHeight="1" spans="1:9">
      <c r="A55" s="4" t="s">
        <v>290</v>
      </c>
      <c r="B55" s="4" t="s">
        <v>180</v>
      </c>
      <c r="C55" s="4" t="s">
        <v>181</v>
      </c>
      <c r="D55" s="4" t="s">
        <v>182</v>
      </c>
      <c r="E55" s="4" t="s">
        <v>268</v>
      </c>
      <c r="F55" s="4" t="s">
        <v>285</v>
      </c>
      <c r="G55" s="5" t="s">
        <v>274</v>
      </c>
      <c r="H55" s="4" t="s">
        <v>186</v>
      </c>
      <c r="I55" s="6">
        <f>VLOOKUP(A55,'[1]【4】 框架Ratecard条目汇总'!$A:$L,12,0)</f>
        <v>100</v>
      </c>
    </row>
    <row r="56" ht="19" customHeight="1" spans="1:9">
      <c r="A56" s="4" t="s">
        <v>291</v>
      </c>
      <c r="B56" s="4" t="s">
        <v>180</v>
      </c>
      <c r="C56" s="4" t="s">
        <v>181</v>
      </c>
      <c r="D56" s="4" t="s">
        <v>182</v>
      </c>
      <c r="E56" s="4" t="s">
        <v>268</v>
      </c>
      <c r="F56" s="4" t="s">
        <v>292</v>
      </c>
      <c r="G56" s="5" t="s">
        <v>277</v>
      </c>
      <c r="H56" s="4" t="s">
        <v>186</v>
      </c>
      <c r="I56" s="6">
        <f>VLOOKUP(A56,'[1]【4】 框架Ratecard条目汇总'!$A:$L,12,0)</f>
        <v>52</v>
      </c>
    </row>
    <row r="57" ht="19" customHeight="1" spans="1:9">
      <c r="A57" s="4" t="s">
        <v>293</v>
      </c>
      <c r="B57" s="4" t="s">
        <v>180</v>
      </c>
      <c r="C57" s="4" t="s">
        <v>181</v>
      </c>
      <c r="D57" s="4" t="s">
        <v>182</v>
      </c>
      <c r="E57" s="4" t="s">
        <v>268</v>
      </c>
      <c r="F57" s="4" t="s">
        <v>292</v>
      </c>
      <c r="G57" s="5" t="s">
        <v>279</v>
      </c>
      <c r="H57" s="4" t="s">
        <v>186</v>
      </c>
      <c r="I57" s="6">
        <f>VLOOKUP(A57,'[1]【4】 框架Ratecard条目汇总'!$A:$L,12,0)</f>
        <v>65</v>
      </c>
    </row>
    <row r="58" ht="19" customHeight="1" spans="1:9">
      <c r="A58" s="4" t="s">
        <v>294</v>
      </c>
      <c r="B58" s="4" t="s">
        <v>180</v>
      </c>
      <c r="C58" s="4" t="s">
        <v>181</v>
      </c>
      <c r="D58" s="4" t="s">
        <v>182</v>
      </c>
      <c r="E58" s="4" t="s">
        <v>268</v>
      </c>
      <c r="F58" s="4" t="s">
        <v>292</v>
      </c>
      <c r="G58" s="5" t="s">
        <v>272</v>
      </c>
      <c r="H58" s="4" t="s">
        <v>186</v>
      </c>
      <c r="I58" s="6">
        <f>VLOOKUP(A58,'[1]【4】 框架Ratecard条目汇总'!$A:$L,12,0)</f>
        <v>75</v>
      </c>
    </row>
    <row r="59" ht="19" customHeight="1" spans="1:9">
      <c r="A59" s="4" t="s">
        <v>295</v>
      </c>
      <c r="B59" s="4" t="s">
        <v>180</v>
      </c>
      <c r="C59" s="4" t="s">
        <v>181</v>
      </c>
      <c r="D59" s="4" t="s">
        <v>182</v>
      </c>
      <c r="E59" s="4" t="s">
        <v>268</v>
      </c>
      <c r="F59" s="4" t="s">
        <v>292</v>
      </c>
      <c r="G59" s="5" t="s">
        <v>282</v>
      </c>
      <c r="H59" s="4" t="s">
        <v>186</v>
      </c>
      <c r="I59" s="6">
        <f>VLOOKUP(A59,'[1]【4】 框架Ratecard条目汇总'!$A:$L,12,0)</f>
        <v>100</v>
      </c>
    </row>
    <row r="60" ht="19" customHeight="1" spans="1:9">
      <c r="A60" s="4" t="s">
        <v>296</v>
      </c>
      <c r="B60" s="4" t="s">
        <v>180</v>
      </c>
      <c r="C60" s="4" t="s">
        <v>181</v>
      </c>
      <c r="D60" s="4" t="s">
        <v>182</v>
      </c>
      <c r="E60" s="4" t="s">
        <v>268</v>
      </c>
      <c r="F60" s="4" t="s">
        <v>292</v>
      </c>
      <c r="G60" s="5" t="s">
        <v>274</v>
      </c>
      <c r="H60" s="4" t="s">
        <v>186</v>
      </c>
      <c r="I60" s="6">
        <f>VLOOKUP(A60,'[1]【4】 框架Ratecard条目汇总'!$A:$L,12,0)</f>
        <v>100</v>
      </c>
    </row>
    <row r="61" ht="19" customHeight="1" spans="1:9">
      <c r="A61" s="4" t="s">
        <v>297</v>
      </c>
      <c r="B61" s="4" t="s">
        <v>180</v>
      </c>
      <c r="C61" s="4" t="s">
        <v>181</v>
      </c>
      <c r="D61" s="4" t="s">
        <v>182</v>
      </c>
      <c r="E61" s="4" t="s">
        <v>268</v>
      </c>
      <c r="F61" s="4" t="s">
        <v>298</v>
      </c>
      <c r="G61" s="5" t="s">
        <v>272</v>
      </c>
      <c r="H61" s="4" t="s">
        <v>186</v>
      </c>
      <c r="I61" s="6">
        <f>VLOOKUP(A61,'[1]【4】 框架Ratecard条目汇总'!$A:$L,12,0)</f>
        <v>85</v>
      </c>
    </row>
    <row r="62" ht="19" customHeight="1" spans="1:9">
      <c r="A62" s="4" t="s">
        <v>299</v>
      </c>
      <c r="B62" s="4" t="s">
        <v>180</v>
      </c>
      <c r="C62" s="4" t="s">
        <v>181</v>
      </c>
      <c r="D62" s="4" t="s">
        <v>182</v>
      </c>
      <c r="E62" s="4" t="s">
        <v>268</v>
      </c>
      <c r="F62" s="4" t="s">
        <v>300</v>
      </c>
      <c r="G62" s="5" t="s">
        <v>272</v>
      </c>
      <c r="H62" s="4" t="s">
        <v>186</v>
      </c>
      <c r="I62" s="6">
        <f>VLOOKUP(A62,'[1]【4】 框架Ratecard条目汇总'!$A:$L,12,0)</f>
        <v>40</v>
      </c>
    </row>
    <row r="63" ht="19" customHeight="1" spans="1:9">
      <c r="A63" s="4" t="s">
        <v>301</v>
      </c>
      <c r="B63" s="4" t="s">
        <v>180</v>
      </c>
      <c r="C63" s="4" t="s">
        <v>181</v>
      </c>
      <c r="D63" s="4" t="s">
        <v>182</v>
      </c>
      <c r="E63" s="4" t="s">
        <v>268</v>
      </c>
      <c r="F63" s="4" t="s">
        <v>300</v>
      </c>
      <c r="G63" s="5" t="s">
        <v>282</v>
      </c>
      <c r="H63" s="4" t="s">
        <v>186</v>
      </c>
      <c r="I63" s="6">
        <f>VLOOKUP(A63,'[1]【4】 框架Ratecard条目汇总'!$A:$L,12,0)</f>
        <v>52</v>
      </c>
    </row>
    <row r="64" ht="19" customHeight="1" spans="1:9">
      <c r="A64" s="4" t="s">
        <v>302</v>
      </c>
      <c r="B64" s="4" t="s">
        <v>180</v>
      </c>
      <c r="C64" s="4" t="s">
        <v>181</v>
      </c>
      <c r="D64" s="4" t="s">
        <v>182</v>
      </c>
      <c r="E64" s="4" t="s">
        <v>268</v>
      </c>
      <c r="F64" s="4" t="s">
        <v>300</v>
      </c>
      <c r="G64" s="5" t="s">
        <v>274</v>
      </c>
      <c r="H64" s="4" t="s">
        <v>186</v>
      </c>
      <c r="I64" s="6">
        <f>VLOOKUP(A64,'[1]【4】 框架Ratecard条目汇总'!$A:$L,12,0)</f>
        <v>65</v>
      </c>
    </row>
    <row r="65" ht="19" customHeight="1" spans="1:9">
      <c r="A65" s="4" t="s">
        <v>303</v>
      </c>
      <c r="B65" s="4" t="s">
        <v>180</v>
      </c>
      <c r="C65" s="4" t="s">
        <v>181</v>
      </c>
      <c r="D65" s="4" t="s">
        <v>182</v>
      </c>
      <c r="E65" s="4" t="s">
        <v>268</v>
      </c>
      <c r="F65" s="4" t="s">
        <v>304</v>
      </c>
      <c r="G65" s="5" t="s">
        <v>272</v>
      </c>
      <c r="H65" s="4" t="s">
        <v>186</v>
      </c>
      <c r="I65" s="6">
        <f>VLOOKUP(A65,'[1]【4】 框架Ratecard条目汇总'!$A:$L,12,0)</f>
        <v>60</v>
      </c>
    </row>
    <row r="66" ht="19" customHeight="1" spans="1:9">
      <c r="A66" s="4" t="s">
        <v>305</v>
      </c>
      <c r="B66" s="4" t="s">
        <v>180</v>
      </c>
      <c r="C66" s="4" t="s">
        <v>181</v>
      </c>
      <c r="D66" s="4" t="s">
        <v>182</v>
      </c>
      <c r="E66" s="4" t="s">
        <v>268</v>
      </c>
      <c r="F66" s="4" t="s">
        <v>306</v>
      </c>
      <c r="G66" s="5" t="s">
        <v>307</v>
      </c>
      <c r="H66" s="4" t="s">
        <v>186</v>
      </c>
      <c r="I66" s="6">
        <f>VLOOKUP(A66,'[1]【4】 框架Ratecard条目汇总'!$A:$L,12,0)</f>
        <v>47</v>
      </c>
    </row>
    <row r="67" ht="19" customHeight="1" spans="1:9">
      <c r="A67" s="4" t="s">
        <v>308</v>
      </c>
      <c r="B67" s="4" t="s">
        <v>180</v>
      </c>
      <c r="C67" s="4" t="s">
        <v>181</v>
      </c>
      <c r="D67" s="4" t="s">
        <v>182</v>
      </c>
      <c r="E67" s="4" t="s">
        <v>268</v>
      </c>
      <c r="F67" s="4" t="s">
        <v>309</v>
      </c>
      <c r="G67" s="5" t="s">
        <v>310</v>
      </c>
      <c r="H67" s="4" t="s">
        <v>186</v>
      </c>
      <c r="I67" s="6">
        <f>VLOOKUP(A67,'[1]【4】 框架Ratecard条目汇总'!$A:$L,12,0)</f>
        <v>40</v>
      </c>
    </row>
    <row r="68" ht="19" customHeight="1" spans="1:9">
      <c r="A68" s="4" t="s">
        <v>311</v>
      </c>
      <c r="B68" s="4" t="s">
        <v>180</v>
      </c>
      <c r="C68" s="4" t="s">
        <v>181</v>
      </c>
      <c r="D68" s="4" t="s">
        <v>182</v>
      </c>
      <c r="E68" s="4" t="s">
        <v>268</v>
      </c>
      <c r="F68" s="4" t="s">
        <v>309</v>
      </c>
      <c r="G68" s="5" t="s">
        <v>287</v>
      </c>
      <c r="H68" s="4" t="s">
        <v>186</v>
      </c>
      <c r="I68" s="6">
        <f>VLOOKUP(A68,'[1]【4】 框架Ratecard条目汇总'!$A:$L,12,0)</f>
        <v>50</v>
      </c>
    </row>
    <row r="69" ht="19" customHeight="1" spans="1:9">
      <c r="A69" s="4" t="s">
        <v>312</v>
      </c>
      <c r="B69" s="4" t="s">
        <v>180</v>
      </c>
      <c r="C69" s="4" t="s">
        <v>181</v>
      </c>
      <c r="D69" s="4" t="s">
        <v>182</v>
      </c>
      <c r="E69" s="4" t="s">
        <v>268</v>
      </c>
      <c r="F69" s="4" t="s">
        <v>309</v>
      </c>
      <c r="G69" s="5" t="s">
        <v>313</v>
      </c>
      <c r="H69" s="4" t="s">
        <v>186</v>
      </c>
      <c r="I69" s="6">
        <f>VLOOKUP(A69,'[1]【4】 框架Ratecard条目汇总'!$A:$L,12,0)</f>
        <v>60</v>
      </c>
    </row>
    <row r="70" ht="19" customHeight="1" spans="1:9">
      <c r="A70" s="4" t="s">
        <v>314</v>
      </c>
      <c r="B70" s="4" t="s">
        <v>180</v>
      </c>
      <c r="C70" s="4" t="s">
        <v>181</v>
      </c>
      <c r="D70" s="4" t="s">
        <v>182</v>
      </c>
      <c r="E70" s="4" t="s">
        <v>268</v>
      </c>
      <c r="F70" s="4" t="s">
        <v>309</v>
      </c>
      <c r="G70" s="5" t="s">
        <v>272</v>
      </c>
      <c r="H70" s="4" t="s">
        <v>186</v>
      </c>
      <c r="I70" s="6">
        <f>VLOOKUP(A70,'[1]【4】 框架Ratecard条目汇总'!$A:$L,12,0)</f>
        <v>70</v>
      </c>
    </row>
    <row r="71" ht="19" customHeight="1" spans="1:9">
      <c r="A71" s="4" t="s">
        <v>315</v>
      </c>
      <c r="B71" s="4" t="s">
        <v>180</v>
      </c>
      <c r="C71" s="4" t="s">
        <v>181</v>
      </c>
      <c r="D71" s="4" t="s">
        <v>182</v>
      </c>
      <c r="E71" s="4" t="s">
        <v>316</v>
      </c>
      <c r="F71" s="4" t="s">
        <v>317</v>
      </c>
      <c r="G71" s="5" t="s">
        <v>318</v>
      </c>
      <c r="H71" s="4" t="s">
        <v>186</v>
      </c>
      <c r="I71" s="6">
        <f>VLOOKUP(A71,'[1]【4】 框架Ratecard条目汇总'!$A:$L,12,0)</f>
        <v>47</v>
      </c>
    </row>
    <row r="72" ht="19" customHeight="1" spans="1:9">
      <c r="A72" s="4" t="s">
        <v>319</v>
      </c>
      <c r="B72" s="4" t="s">
        <v>180</v>
      </c>
      <c r="C72" s="4" t="s">
        <v>181</v>
      </c>
      <c r="D72" s="4" t="s">
        <v>182</v>
      </c>
      <c r="E72" s="4" t="s">
        <v>316</v>
      </c>
      <c r="F72" s="4" t="s">
        <v>320</v>
      </c>
      <c r="G72" s="5" t="s">
        <v>321</v>
      </c>
      <c r="H72" s="4" t="s">
        <v>186</v>
      </c>
      <c r="I72" s="6">
        <f>VLOOKUP(A72,'[1]【4】 框架Ratecard条目汇总'!$A:$L,12,0)</f>
        <v>66</v>
      </c>
    </row>
    <row r="73" ht="19" customHeight="1" spans="1:9">
      <c r="A73" s="4" t="s">
        <v>322</v>
      </c>
      <c r="B73" s="4" t="s">
        <v>180</v>
      </c>
      <c r="C73" s="4" t="s">
        <v>181</v>
      </c>
      <c r="D73" s="4" t="s">
        <v>182</v>
      </c>
      <c r="E73" s="4" t="s">
        <v>316</v>
      </c>
      <c r="F73" s="4" t="s">
        <v>323</v>
      </c>
      <c r="G73" s="5" t="s">
        <v>324</v>
      </c>
      <c r="H73" s="4" t="s">
        <v>325</v>
      </c>
      <c r="I73" s="6">
        <f>VLOOKUP(A73,'[1]【4】 框架Ratecard条目汇总'!$A:$L,12,0)</f>
        <v>18</v>
      </c>
    </row>
    <row r="74" ht="19" customHeight="1" spans="1:9">
      <c r="A74" s="4" t="s">
        <v>326</v>
      </c>
      <c r="B74" s="4" t="s">
        <v>180</v>
      </c>
      <c r="C74" s="4" t="s">
        <v>181</v>
      </c>
      <c r="D74" s="4" t="s">
        <v>182</v>
      </c>
      <c r="E74" s="4" t="s">
        <v>316</v>
      </c>
      <c r="F74" s="4" t="s">
        <v>323</v>
      </c>
      <c r="G74" s="5" t="s">
        <v>327</v>
      </c>
      <c r="H74" s="4" t="s">
        <v>325</v>
      </c>
      <c r="I74" s="6">
        <f>VLOOKUP(A74,'[1]【4】 框架Ratecard条目汇总'!$A:$L,12,0)</f>
        <v>20</v>
      </c>
    </row>
    <row r="75" ht="19" customHeight="1" spans="1:9">
      <c r="A75" s="4" t="s">
        <v>328</v>
      </c>
      <c r="B75" s="4" t="s">
        <v>180</v>
      </c>
      <c r="C75" s="4" t="s">
        <v>181</v>
      </c>
      <c r="D75" s="4" t="s">
        <v>182</v>
      </c>
      <c r="E75" s="4" t="s">
        <v>316</v>
      </c>
      <c r="F75" s="4" t="s">
        <v>323</v>
      </c>
      <c r="G75" s="5" t="s">
        <v>329</v>
      </c>
      <c r="H75" s="4" t="s">
        <v>325</v>
      </c>
      <c r="I75" s="6">
        <f>VLOOKUP(A75,'[1]【4】 框架Ratecard条目汇总'!$A:$L,12,0)</f>
        <v>12</v>
      </c>
    </row>
    <row r="76" ht="19" customHeight="1" spans="1:9">
      <c r="A76" s="4" t="s">
        <v>330</v>
      </c>
      <c r="B76" s="4" t="s">
        <v>180</v>
      </c>
      <c r="C76" s="4" t="s">
        <v>181</v>
      </c>
      <c r="D76" s="4" t="s">
        <v>182</v>
      </c>
      <c r="E76" s="4" t="s">
        <v>316</v>
      </c>
      <c r="F76" s="4" t="s">
        <v>323</v>
      </c>
      <c r="G76" s="5" t="s">
        <v>331</v>
      </c>
      <c r="H76" s="4" t="s">
        <v>325</v>
      </c>
      <c r="I76" s="6">
        <f>VLOOKUP(A76,'[1]【4】 框架Ratecard条目汇总'!$A:$L,12,0)</f>
        <v>17</v>
      </c>
    </row>
    <row r="77" ht="19" customHeight="1" spans="1:9">
      <c r="A77" s="4" t="s">
        <v>332</v>
      </c>
      <c r="B77" s="4" t="s">
        <v>180</v>
      </c>
      <c r="C77" s="4" t="s">
        <v>181</v>
      </c>
      <c r="D77" s="4" t="s">
        <v>182</v>
      </c>
      <c r="E77" s="4" t="s">
        <v>333</v>
      </c>
      <c r="F77" s="4" t="s">
        <v>334</v>
      </c>
      <c r="G77" s="5" t="s">
        <v>307</v>
      </c>
      <c r="H77" s="4" t="s">
        <v>186</v>
      </c>
      <c r="I77" s="6">
        <f>VLOOKUP(A77,'[1]【4】 框架Ratecard条目汇总'!$A:$L,12,0)</f>
        <v>13</v>
      </c>
    </row>
    <row r="78" ht="19" customHeight="1" spans="1:9">
      <c r="A78" s="4" t="s">
        <v>335</v>
      </c>
      <c r="B78" s="4" t="s">
        <v>180</v>
      </c>
      <c r="C78" s="4" t="s">
        <v>181</v>
      </c>
      <c r="D78" s="4" t="s">
        <v>182</v>
      </c>
      <c r="E78" s="4" t="s">
        <v>333</v>
      </c>
      <c r="F78" s="4" t="s">
        <v>336</v>
      </c>
      <c r="G78" s="5" t="s">
        <v>337</v>
      </c>
      <c r="H78" s="4" t="s">
        <v>186</v>
      </c>
      <c r="I78" s="6">
        <f>VLOOKUP(A78,'[1]【4】 框架Ratecard条目汇总'!$A:$L,12,0)</f>
        <v>18</v>
      </c>
    </row>
    <row r="79" ht="19" customHeight="1" spans="1:9">
      <c r="A79" s="4" t="s">
        <v>338</v>
      </c>
      <c r="B79" s="4" t="s">
        <v>180</v>
      </c>
      <c r="C79" s="4" t="s">
        <v>181</v>
      </c>
      <c r="D79" s="4" t="s">
        <v>182</v>
      </c>
      <c r="E79" s="4" t="s">
        <v>333</v>
      </c>
      <c r="F79" s="4" t="s">
        <v>339</v>
      </c>
      <c r="G79" s="5" t="s">
        <v>277</v>
      </c>
      <c r="H79" s="4" t="s">
        <v>186</v>
      </c>
      <c r="I79" s="6">
        <f>VLOOKUP(A79,'[1]【4】 框架Ratecard条目汇总'!$A:$L,12,0)</f>
        <v>21</v>
      </c>
    </row>
    <row r="80" ht="19" customHeight="1" spans="1:9">
      <c r="A80" s="4" t="s">
        <v>340</v>
      </c>
      <c r="B80" s="4" t="s">
        <v>180</v>
      </c>
      <c r="C80" s="4" t="s">
        <v>181</v>
      </c>
      <c r="D80" s="4" t="s">
        <v>182</v>
      </c>
      <c r="E80" s="4" t="s">
        <v>333</v>
      </c>
      <c r="F80" s="4" t="s">
        <v>341</v>
      </c>
      <c r="G80" s="5" t="s">
        <v>342</v>
      </c>
      <c r="H80" s="4" t="s">
        <v>186</v>
      </c>
      <c r="I80" s="6">
        <f>VLOOKUP(A80,'[1]【4】 框架Ratecard条目汇总'!$A:$L,12,0)</f>
        <v>21</v>
      </c>
    </row>
    <row r="81" ht="19" customHeight="1" spans="1:9">
      <c r="A81" s="4" t="s">
        <v>343</v>
      </c>
      <c r="B81" s="4" t="s">
        <v>180</v>
      </c>
      <c r="C81" s="4" t="s">
        <v>181</v>
      </c>
      <c r="D81" s="4" t="s">
        <v>182</v>
      </c>
      <c r="E81" s="4" t="s">
        <v>333</v>
      </c>
      <c r="F81" s="4" t="s">
        <v>344</v>
      </c>
      <c r="G81" s="5" t="s">
        <v>277</v>
      </c>
      <c r="H81" s="4" t="s">
        <v>186</v>
      </c>
      <c r="I81" s="6">
        <f>VLOOKUP(A81,'[1]【4】 框架Ratecard条目汇总'!$A:$L,12,0)</f>
        <v>28</v>
      </c>
    </row>
    <row r="82" ht="19" customHeight="1" spans="1:9">
      <c r="A82" s="4" t="s">
        <v>345</v>
      </c>
      <c r="B82" s="4" t="s">
        <v>180</v>
      </c>
      <c r="C82" s="4" t="s">
        <v>181</v>
      </c>
      <c r="D82" s="4" t="s">
        <v>182</v>
      </c>
      <c r="E82" s="4" t="s">
        <v>333</v>
      </c>
      <c r="F82" s="4" t="s">
        <v>346</v>
      </c>
      <c r="G82" s="5" t="s">
        <v>342</v>
      </c>
      <c r="H82" s="4" t="s">
        <v>186</v>
      </c>
      <c r="I82" s="6">
        <f>VLOOKUP(A82,'[1]【4】 框架Ratecard条目汇总'!$A:$L,12,0)</f>
        <v>35</v>
      </c>
    </row>
    <row r="83" ht="19" customHeight="1" spans="1:9">
      <c r="A83" s="4" t="s">
        <v>347</v>
      </c>
      <c r="B83" s="4" t="s">
        <v>180</v>
      </c>
      <c r="C83" s="4" t="s">
        <v>181</v>
      </c>
      <c r="D83" s="4" t="s">
        <v>182</v>
      </c>
      <c r="E83" s="4" t="s">
        <v>333</v>
      </c>
      <c r="F83" s="4" t="s">
        <v>348</v>
      </c>
      <c r="G83" s="7" t="s">
        <v>104</v>
      </c>
      <c r="H83" s="4" t="s">
        <v>186</v>
      </c>
      <c r="I83" s="6">
        <f>VLOOKUP(A83,'[1]【4】 框架Ratecard条目汇总'!$A:$L,12,0)</f>
        <v>30</v>
      </c>
    </row>
    <row r="84" ht="19" customHeight="1" spans="1:9">
      <c r="A84" s="4" t="s">
        <v>349</v>
      </c>
      <c r="B84" s="4" t="s">
        <v>180</v>
      </c>
      <c r="C84" s="4" t="s">
        <v>181</v>
      </c>
      <c r="D84" s="4" t="s">
        <v>182</v>
      </c>
      <c r="E84" s="4" t="s">
        <v>333</v>
      </c>
      <c r="F84" s="4" t="s">
        <v>350</v>
      </c>
      <c r="G84" s="7" t="s">
        <v>104</v>
      </c>
      <c r="H84" s="4" t="s">
        <v>186</v>
      </c>
      <c r="I84" s="6">
        <f>VLOOKUP(A84,'[1]【4】 框架Ratecard条目汇总'!$A:$L,12,0)</f>
        <v>67</v>
      </c>
    </row>
    <row r="85" ht="19" customHeight="1" spans="1:9">
      <c r="A85" s="4" t="s">
        <v>351</v>
      </c>
      <c r="B85" s="4" t="s">
        <v>180</v>
      </c>
      <c r="C85" s="4" t="s">
        <v>181</v>
      </c>
      <c r="D85" s="4" t="s">
        <v>182</v>
      </c>
      <c r="E85" s="4" t="s">
        <v>352</v>
      </c>
      <c r="F85" s="4" t="s">
        <v>353</v>
      </c>
      <c r="G85" s="5" t="s">
        <v>354</v>
      </c>
      <c r="H85" s="4" t="s">
        <v>355</v>
      </c>
      <c r="I85" s="6">
        <f>VLOOKUP(A85,'[1]【4】 框架Ratecard条目汇总'!$A:$L,12,0)</f>
        <v>100</v>
      </c>
    </row>
    <row r="86" ht="19" customHeight="1" spans="1:9">
      <c r="A86" s="4" t="s">
        <v>356</v>
      </c>
      <c r="B86" s="4" t="s">
        <v>180</v>
      </c>
      <c r="C86" s="4" t="s">
        <v>181</v>
      </c>
      <c r="D86" s="4" t="s">
        <v>182</v>
      </c>
      <c r="E86" s="4" t="s">
        <v>352</v>
      </c>
      <c r="F86" s="4" t="s">
        <v>357</v>
      </c>
      <c r="G86" s="5" t="s">
        <v>354</v>
      </c>
      <c r="H86" s="4" t="s">
        <v>355</v>
      </c>
      <c r="I86" s="6">
        <f>VLOOKUP(A86,'[1]【4】 框架Ratecard条目汇总'!$A:$L,12,0)</f>
        <v>177</v>
      </c>
    </row>
    <row r="87" ht="19" customHeight="1" spans="1:9">
      <c r="A87" s="4" t="s">
        <v>358</v>
      </c>
      <c r="B87" s="4" t="s">
        <v>180</v>
      </c>
      <c r="C87" s="4" t="s">
        <v>181</v>
      </c>
      <c r="D87" s="4" t="s">
        <v>182</v>
      </c>
      <c r="E87" s="4" t="s">
        <v>359</v>
      </c>
      <c r="F87" s="4" t="s">
        <v>359</v>
      </c>
      <c r="G87" s="5" t="s">
        <v>360</v>
      </c>
      <c r="H87" s="4" t="s">
        <v>186</v>
      </c>
      <c r="I87" s="6">
        <f>VLOOKUP(A87,'[1]【4】 框架Ratecard条目汇总'!$A:$L,12,0)</f>
        <v>130</v>
      </c>
    </row>
    <row r="88" ht="19" customHeight="1" spans="1:9">
      <c r="A88" s="4" t="s">
        <v>361</v>
      </c>
      <c r="B88" s="4" t="s">
        <v>180</v>
      </c>
      <c r="C88" s="4" t="s">
        <v>181</v>
      </c>
      <c r="D88" s="4" t="s">
        <v>182</v>
      </c>
      <c r="E88" s="4" t="s">
        <v>359</v>
      </c>
      <c r="F88" s="4" t="s">
        <v>359</v>
      </c>
      <c r="G88" s="5" t="s">
        <v>362</v>
      </c>
      <c r="H88" s="4" t="s">
        <v>186</v>
      </c>
      <c r="I88" s="6">
        <f>VLOOKUP(A88,'[1]【4】 框架Ratecard条目汇总'!$A:$L,12,0)</f>
        <v>152</v>
      </c>
    </row>
    <row r="89" ht="19" customHeight="1" spans="1:9">
      <c r="A89" s="4" t="s">
        <v>363</v>
      </c>
      <c r="B89" s="4" t="s">
        <v>180</v>
      </c>
      <c r="C89" s="4" t="s">
        <v>181</v>
      </c>
      <c r="D89" s="4" t="s">
        <v>182</v>
      </c>
      <c r="E89" s="4" t="s">
        <v>364</v>
      </c>
      <c r="F89" s="4" t="s">
        <v>365</v>
      </c>
      <c r="G89" s="7" t="s">
        <v>104</v>
      </c>
      <c r="H89" s="4" t="s">
        <v>366</v>
      </c>
      <c r="I89" s="6">
        <f>VLOOKUP(A89,'[1]【4】 框架Ratecard条目汇总'!$A:$L,12,0)</f>
        <v>37</v>
      </c>
    </row>
    <row r="90" ht="19" customHeight="1" spans="1:9">
      <c r="A90" s="4" t="s">
        <v>367</v>
      </c>
      <c r="B90" s="4" t="s">
        <v>180</v>
      </c>
      <c r="C90" s="4" t="s">
        <v>181</v>
      </c>
      <c r="D90" s="4" t="s">
        <v>182</v>
      </c>
      <c r="E90" s="4" t="s">
        <v>364</v>
      </c>
      <c r="F90" s="4" t="s">
        <v>368</v>
      </c>
      <c r="G90" s="7" t="s">
        <v>104</v>
      </c>
      <c r="H90" s="4" t="s">
        <v>366</v>
      </c>
      <c r="I90" s="6">
        <f>VLOOKUP(A90,'[1]【4】 框架Ratecard条目汇总'!$A:$L,12,0)</f>
        <v>45</v>
      </c>
    </row>
    <row r="91" ht="19" customHeight="1" spans="1:9">
      <c r="A91" s="4" t="s">
        <v>369</v>
      </c>
      <c r="B91" s="4" t="s">
        <v>180</v>
      </c>
      <c r="C91" s="4" t="s">
        <v>181</v>
      </c>
      <c r="D91" s="4" t="s">
        <v>182</v>
      </c>
      <c r="E91" s="4" t="s">
        <v>364</v>
      </c>
      <c r="F91" s="4" t="s">
        <v>370</v>
      </c>
      <c r="G91" s="7" t="s">
        <v>104</v>
      </c>
      <c r="H91" s="4" t="s">
        <v>366</v>
      </c>
      <c r="I91" s="6">
        <f>VLOOKUP(A91,'[1]【4】 框架Ratecard条目汇总'!$A:$L,12,0)</f>
        <v>50</v>
      </c>
    </row>
    <row r="92" ht="19" customHeight="1" spans="1:9">
      <c r="A92" s="4" t="s">
        <v>371</v>
      </c>
      <c r="B92" s="4" t="s">
        <v>180</v>
      </c>
      <c r="C92" s="4" t="s">
        <v>181</v>
      </c>
      <c r="D92" s="4" t="s">
        <v>182</v>
      </c>
      <c r="E92" s="4" t="s">
        <v>364</v>
      </c>
      <c r="F92" s="4" t="s">
        <v>372</v>
      </c>
      <c r="G92" s="7" t="s">
        <v>104</v>
      </c>
      <c r="H92" s="4" t="s">
        <v>366</v>
      </c>
      <c r="I92" s="6">
        <f>VLOOKUP(A92,'[1]【4】 框架Ratecard条目汇总'!$A:$L,12,0)</f>
        <v>45</v>
      </c>
    </row>
    <row r="93" ht="19" customHeight="1" spans="1:9">
      <c r="A93" s="4" t="s">
        <v>373</v>
      </c>
      <c r="B93" s="4" t="s">
        <v>180</v>
      </c>
      <c r="C93" s="4" t="s">
        <v>181</v>
      </c>
      <c r="D93" s="4" t="s">
        <v>182</v>
      </c>
      <c r="E93" s="4" t="s">
        <v>364</v>
      </c>
      <c r="F93" s="4" t="s">
        <v>374</v>
      </c>
      <c r="G93" s="7" t="s">
        <v>104</v>
      </c>
      <c r="H93" s="4" t="s">
        <v>366</v>
      </c>
      <c r="I93" s="6">
        <f>VLOOKUP(A93,'[1]【4】 框架Ratecard条目汇总'!$A:$L,12,0)</f>
        <v>55</v>
      </c>
    </row>
    <row r="94" ht="19" customHeight="1" spans="1:9">
      <c r="A94" s="4" t="s">
        <v>375</v>
      </c>
      <c r="B94" s="4" t="s">
        <v>180</v>
      </c>
      <c r="C94" s="4" t="s">
        <v>181</v>
      </c>
      <c r="D94" s="4" t="s">
        <v>182</v>
      </c>
      <c r="E94" s="4" t="s">
        <v>364</v>
      </c>
      <c r="F94" s="4" t="s">
        <v>376</v>
      </c>
      <c r="G94" s="7" t="s">
        <v>104</v>
      </c>
      <c r="H94" s="4" t="s">
        <v>366</v>
      </c>
      <c r="I94" s="6">
        <f>VLOOKUP(A94,'[1]【4】 框架Ratecard条目汇总'!$A:$L,12,0)</f>
        <v>65</v>
      </c>
    </row>
    <row r="95" ht="19" customHeight="1" spans="1:9">
      <c r="A95" s="4" t="s">
        <v>377</v>
      </c>
      <c r="B95" s="4" t="s">
        <v>180</v>
      </c>
      <c r="C95" s="4" t="s">
        <v>181</v>
      </c>
      <c r="D95" s="4" t="s">
        <v>182</v>
      </c>
      <c r="E95" s="4" t="s">
        <v>364</v>
      </c>
      <c r="F95" s="4" t="s">
        <v>378</v>
      </c>
      <c r="G95" s="7" t="s">
        <v>104</v>
      </c>
      <c r="H95" s="4" t="s">
        <v>366</v>
      </c>
      <c r="I95" s="6">
        <f>VLOOKUP(A95,'[1]【4】 框架Ratecard条目汇总'!$A:$L,12,0)</f>
        <v>70</v>
      </c>
    </row>
    <row r="96" ht="19" customHeight="1" spans="1:9">
      <c r="A96" s="4" t="s">
        <v>379</v>
      </c>
      <c r="B96" s="4" t="s">
        <v>180</v>
      </c>
      <c r="C96" s="4" t="s">
        <v>181</v>
      </c>
      <c r="D96" s="4" t="s">
        <v>182</v>
      </c>
      <c r="E96" s="4" t="s">
        <v>364</v>
      </c>
      <c r="F96" s="4" t="s">
        <v>380</v>
      </c>
      <c r="G96" s="7" t="s">
        <v>104</v>
      </c>
      <c r="H96" s="4" t="s">
        <v>366</v>
      </c>
      <c r="I96" s="6">
        <f>VLOOKUP(A96,'[1]【4】 框架Ratecard条目汇总'!$A:$L,12,0)</f>
        <v>6</v>
      </c>
    </row>
    <row r="97" ht="19" customHeight="1" spans="1:9">
      <c r="A97" s="4" t="s">
        <v>381</v>
      </c>
      <c r="B97" s="4" t="s">
        <v>180</v>
      </c>
      <c r="C97" s="4" t="s">
        <v>181</v>
      </c>
      <c r="D97" s="4" t="s">
        <v>182</v>
      </c>
      <c r="E97" s="4" t="s">
        <v>364</v>
      </c>
      <c r="F97" s="4" t="s">
        <v>382</v>
      </c>
      <c r="G97" s="7" t="s">
        <v>104</v>
      </c>
      <c r="H97" s="4" t="s">
        <v>366</v>
      </c>
      <c r="I97" s="6">
        <f>VLOOKUP(A97,'[1]【4】 框架Ratecard条目汇总'!$A:$L,12,0)</f>
        <v>8</v>
      </c>
    </row>
    <row r="98" ht="19" customHeight="1" spans="1:9">
      <c r="A98" s="4" t="s">
        <v>383</v>
      </c>
      <c r="B98" s="4" t="s">
        <v>180</v>
      </c>
      <c r="C98" s="4" t="s">
        <v>181</v>
      </c>
      <c r="D98" s="4" t="s">
        <v>182</v>
      </c>
      <c r="E98" s="4" t="s">
        <v>364</v>
      </c>
      <c r="F98" s="4" t="s">
        <v>384</v>
      </c>
      <c r="G98" s="7" t="s">
        <v>104</v>
      </c>
      <c r="H98" s="4" t="s">
        <v>366</v>
      </c>
      <c r="I98" s="6">
        <f>VLOOKUP(A98,'[1]【4】 框架Ratecard条目汇总'!$A:$L,12,0)</f>
        <v>10</v>
      </c>
    </row>
    <row r="99" ht="19" customHeight="1" spans="1:9">
      <c r="A99" s="4" t="s">
        <v>385</v>
      </c>
      <c r="B99" s="4" t="s">
        <v>180</v>
      </c>
      <c r="C99" s="4" t="s">
        <v>181</v>
      </c>
      <c r="D99" s="4" t="s">
        <v>182</v>
      </c>
      <c r="E99" s="4" t="s">
        <v>364</v>
      </c>
      <c r="F99" s="4" t="s">
        <v>386</v>
      </c>
      <c r="G99" s="7" t="s">
        <v>104</v>
      </c>
      <c r="H99" s="4" t="s">
        <v>366</v>
      </c>
      <c r="I99" s="6">
        <f>VLOOKUP(A99,'[1]【4】 框架Ratecard条目汇总'!$A:$L,12,0)</f>
        <v>11</v>
      </c>
    </row>
    <row r="100" ht="19" customHeight="1" spans="1:9">
      <c r="A100" s="4" t="s">
        <v>387</v>
      </c>
      <c r="B100" s="4" t="s">
        <v>180</v>
      </c>
      <c r="C100" s="4" t="s">
        <v>181</v>
      </c>
      <c r="D100" s="4" t="s">
        <v>182</v>
      </c>
      <c r="E100" s="4" t="s">
        <v>364</v>
      </c>
      <c r="F100" s="4" t="s">
        <v>388</v>
      </c>
      <c r="G100" s="7" t="s">
        <v>104</v>
      </c>
      <c r="H100" s="4" t="s">
        <v>366</v>
      </c>
      <c r="I100" s="6">
        <f>VLOOKUP(A100,'[1]【4】 框架Ratecard条目汇总'!$A:$L,12,0)</f>
        <v>12</v>
      </c>
    </row>
    <row r="101" ht="19" customHeight="1" spans="1:9">
      <c r="A101" s="4" t="s">
        <v>389</v>
      </c>
      <c r="B101" s="4" t="s">
        <v>180</v>
      </c>
      <c r="C101" s="4" t="s">
        <v>181</v>
      </c>
      <c r="D101" s="4" t="s">
        <v>182</v>
      </c>
      <c r="E101" s="4" t="s">
        <v>364</v>
      </c>
      <c r="F101" s="4" t="s">
        <v>390</v>
      </c>
      <c r="G101" s="7" t="s">
        <v>104</v>
      </c>
      <c r="H101" s="4" t="s">
        <v>366</v>
      </c>
      <c r="I101" s="6">
        <f>VLOOKUP(A101,'[1]【4】 框架Ratecard条目汇总'!$A:$L,12,0)</f>
        <v>15</v>
      </c>
    </row>
    <row r="102" ht="19" customHeight="1" spans="1:9">
      <c r="A102" s="4" t="s">
        <v>391</v>
      </c>
      <c r="B102" s="4" t="s">
        <v>180</v>
      </c>
      <c r="C102" s="4" t="s">
        <v>181</v>
      </c>
      <c r="D102" s="4" t="s">
        <v>182</v>
      </c>
      <c r="E102" s="4" t="s">
        <v>364</v>
      </c>
      <c r="F102" s="4" t="s">
        <v>392</v>
      </c>
      <c r="G102" s="7" t="s">
        <v>104</v>
      </c>
      <c r="H102" s="4" t="s">
        <v>366</v>
      </c>
      <c r="I102" s="6">
        <f>VLOOKUP(A102,'[1]【4】 框架Ratecard条目汇总'!$A:$L,12,0)</f>
        <v>28</v>
      </c>
    </row>
    <row r="103" ht="19" customHeight="1" spans="1:9">
      <c r="A103" s="4" t="s">
        <v>393</v>
      </c>
      <c r="B103" s="4" t="s">
        <v>180</v>
      </c>
      <c r="C103" s="4" t="s">
        <v>181</v>
      </c>
      <c r="D103" s="4" t="s">
        <v>182</v>
      </c>
      <c r="E103" s="4" t="s">
        <v>364</v>
      </c>
      <c r="F103" s="4" t="s">
        <v>394</v>
      </c>
      <c r="G103" s="7" t="s">
        <v>104</v>
      </c>
      <c r="H103" s="4" t="s">
        <v>366</v>
      </c>
      <c r="I103" s="6">
        <f>VLOOKUP(A103,'[1]【4】 框架Ratecard条目汇总'!$A:$L,12,0)</f>
        <v>40</v>
      </c>
    </row>
    <row r="104" ht="19" customHeight="1" spans="1:9">
      <c r="A104" s="4" t="s">
        <v>395</v>
      </c>
      <c r="B104" s="4" t="s">
        <v>180</v>
      </c>
      <c r="C104" s="4" t="s">
        <v>181</v>
      </c>
      <c r="D104" s="4" t="s">
        <v>182</v>
      </c>
      <c r="E104" s="4" t="s">
        <v>364</v>
      </c>
      <c r="F104" s="4" t="s">
        <v>396</v>
      </c>
      <c r="G104" s="7" t="s">
        <v>104</v>
      </c>
      <c r="H104" s="4" t="s">
        <v>366</v>
      </c>
      <c r="I104" s="6">
        <f>VLOOKUP(A104,'[1]【4】 框架Ratecard条目汇总'!$A:$L,12,0)</f>
        <v>5</v>
      </c>
    </row>
    <row r="105" ht="19" customHeight="1" spans="1:9">
      <c r="A105" s="4" t="s">
        <v>397</v>
      </c>
      <c r="B105" s="4" t="s">
        <v>180</v>
      </c>
      <c r="C105" s="4" t="s">
        <v>181</v>
      </c>
      <c r="D105" s="4" t="s">
        <v>182</v>
      </c>
      <c r="E105" s="4" t="s">
        <v>364</v>
      </c>
      <c r="F105" s="4" t="s">
        <v>398</v>
      </c>
      <c r="G105" s="7" t="s">
        <v>104</v>
      </c>
      <c r="H105" s="4" t="s">
        <v>366</v>
      </c>
      <c r="I105" s="6">
        <f>VLOOKUP(A105,'[1]【4】 框架Ratecard条目汇总'!$A:$L,12,0)</f>
        <v>8</v>
      </c>
    </row>
    <row r="106" ht="19" customHeight="1" spans="1:9">
      <c r="A106" s="4" t="s">
        <v>399</v>
      </c>
      <c r="B106" s="4" t="s">
        <v>180</v>
      </c>
      <c r="C106" s="4" t="s">
        <v>181</v>
      </c>
      <c r="D106" s="4" t="s">
        <v>182</v>
      </c>
      <c r="E106" s="4" t="s">
        <v>364</v>
      </c>
      <c r="F106" s="4" t="s">
        <v>400</v>
      </c>
      <c r="G106" s="7" t="s">
        <v>104</v>
      </c>
      <c r="H106" s="4" t="s">
        <v>366</v>
      </c>
      <c r="I106" s="6">
        <f>VLOOKUP(A106,'[1]【4】 框架Ratecard条目汇总'!$A:$L,12,0)</f>
        <v>10</v>
      </c>
    </row>
    <row r="107" ht="19" customHeight="1" spans="1:9">
      <c r="A107" s="4" t="s">
        <v>401</v>
      </c>
      <c r="B107" s="4" t="s">
        <v>180</v>
      </c>
      <c r="C107" s="4" t="s">
        <v>181</v>
      </c>
      <c r="D107" s="4" t="s">
        <v>182</v>
      </c>
      <c r="E107" s="4" t="s">
        <v>364</v>
      </c>
      <c r="F107" s="4" t="s">
        <v>402</v>
      </c>
      <c r="G107" s="7" t="s">
        <v>104</v>
      </c>
      <c r="H107" s="4" t="s">
        <v>366</v>
      </c>
      <c r="I107" s="6">
        <f>VLOOKUP(A107,'[1]【4】 框架Ratecard条目汇总'!$A:$L,12,0)</f>
        <v>11</v>
      </c>
    </row>
    <row r="108" ht="19" customHeight="1" spans="1:9">
      <c r="A108" s="4" t="s">
        <v>403</v>
      </c>
      <c r="B108" s="4" t="s">
        <v>180</v>
      </c>
      <c r="C108" s="4" t="s">
        <v>181</v>
      </c>
      <c r="D108" s="4" t="s">
        <v>182</v>
      </c>
      <c r="E108" s="4" t="s">
        <v>364</v>
      </c>
      <c r="F108" s="4" t="s">
        <v>404</v>
      </c>
      <c r="G108" s="7" t="s">
        <v>104</v>
      </c>
      <c r="H108" s="4" t="s">
        <v>366</v>
      </c>
      <c r="I108" s="6">
        <f>VLOOKUP(A108,'[1]【4】 框架Ratecard条目汇总'!$A:$L,12,0)</f>
        <v>12</v>
      </c>
    </row>
    <row r="109" ht="19" customHeight="1" spans="1:9">
      <c r="A109" s="4" t="s">
        <v>405</v>
      </c>
      <c r="B109" s="4" t="s">
        <v>180</v>
      </c>
      <c r="C109" s="4" t="s">
        <v>181</v>
      </c>
      <c r="D109" s="4" t="s">
        <v>182</v>
      </c>
      <c r="E109" s="4" t="s">
        <v>364</v>
      </c>
      <c r="F109" s="4" t="s">
        <v>406</v>
      </c>
      <c r="G109" s="7" t="s">
        <v>104</v>
      </c>
      <c r="H109" s="4" t="s">
        <v>366</v>
      </c>
      <c r="I109" s="6">
        <f>VLOOKUP(A109,'[1]【4】 框架Ratecard条目汇总'!$A:$L,12,0)</f>
        <v>16</v>
      </c>
    </row>
    <row r="110" ht="19" customHeight="1" spans="1:9">
      <c r="A110" s="4" t="s">
        <v>407</v>
      </c>
      <c r="B110" s="4" t="s">
        <v>180</v>
      </c>
      <c r="C110" s="4" t="s">
        <v>181</v>
      </c>
      <c r="D110" s="4" t="s">
        <v>182</v>
      </c>
      <c r="E110" s="4" t="s">
        <v>364</v>
      </c>
      <c r="F110" s="4" t="s">
        <v>408</v>
      </c>
      <c r="G110" s="7" t="s">
        <v>104</v>
      </c>
      <c r="H110" s="4" t="s">
        <v>366</v>
      </c>
      <c r="I110" s="6">
        <f>VLOOKUP(A110,'[1]【4】 框架Ratecard条目汇总'!$A:$L,12,0)</f>
        <v>28</v>
      </c>
    </row>
    <row r="111" ht="19" customHeight="1" spans="1:9">
      <c r="A111" s="4" t="s">
        <v>409</v>
      </c>
      <c r="B111" s="4" t="s">
        <v>180</v>
      </c>
      <c r="C111" s="4" t="s">
        <v>181</v>
      </c>
      <c r="D111" s="4" t="s">
        <v>182</v>
      </c>
      <c r="E111" s="4" t="s">
        <v>364</v>
      </c>
      <c r="F111" s="4" t="s">
        <v>410</v>
      </c>
      <c r="G111" s="7" t="s">
        <v>104</v>
      </c>
      <c r="H111" s="4" t="s">
        <v>366</v>
      </c>
      <c r="I111" s="6">
        <f>VLOOKUP(A111,'[1]【4】 框架Ratecard条目汇总'!$A:$L,12,0)</f>
        <v>40</v>
      </c>
    </row>
    <row r="112" ht="19" customHeight="1" spans="1:9">
      <c r="A112" s="4" t="s">
        <v>411</v>
      </c>
      <c r="B112" s="4" t="s">
        <v>180</v>
      </c>
      <c r="C112" s="4" t="s">
        <v>181</v>
      </c>
      <c r="D112" s="4" t="s">
        <v>182</v>
      </c>
      <c r="E112" s="4" t="s">
        <v>364</v>
      </c>
      <c r="F112" s="4" t="s">
        <v>412</v>
      </c>
      <c r="G112" s="7" t="s">
        <v>104</v>
      </c>
      <c r="H112" s="4" t="s">
        <v>186</v>
      </c>
      <c r="I112" s="6">
        <f>VLOOKUP(A112,'[1]【4】 框架Ratecard条目汇总'!$A:$L,12,0)</f>
        <v>135</v>
      </c>
    </row>
    <row r="113" ht="19" customHeight="1" spans="1:9">
      <c r="A113" s="4" t="s">
        <v>413</v>
      </c>
      <c r="B113" s="4" t="s">
        <v>180</v>
      </c>
      <c r="C113" s="4" t="s">
        <v>181</v>
      </c>
      <c r="D113" s="4" t="s">
        <v>182</v>
      </c>
      <c r="E113" s="4" t="s">
        <v>364</v>
      </c>
      <c r="F113" s="4" t="s">
        <v>414</v>
      </c>
      <c r="G113" s="7" t="s">
        <v>104</v>
      </c>
      <c r="H113" s="4" t="s">
        <v>325</v>
      </c>
      <c r="I113" s="6">
        <f>VLOOKUP(A113,'[1]【4】 框架Ratecard条目汇总'!$A:$L,12,0)</f>
        <v>30</v>
      </c>
    </row>
    <row r="114" ht="19" customHeight="1" spans="1:9">
      <c r="A114" s="4" t="s">
        <v>415</v>
      </c>
      <c r="B114" s="4" t="s">
        <v>180</v>
      </c>
      <c r="C114" s="4" t="s">
        <v>181</v>
      </c>
      <c r="D114" s="4" t="s">
        <v>182</v>
      </c>
      <c r="E114" s="4" t="s">
        <v>364</v>
      </c>
      <c r="F114" s="4" t="s">
        <v>416</v>
      </c>
      <c r="G114" s="7" t="s">
        <v>104</v>
      </c>
      <c r="H114" s="4" t="s">
        <v>325</v>
      </c>
      <c r="I114" s="6">
        <f>VLOOKUP(A114,'[1]【4】 框架Ratecard条目汇总'!$A:$L,12,0)</f>
        <v>32</v>
      </c>
    </row>
    <row r="115" ht="19" customHeight="1" spans="1:9">
      <c r="A115" s="4" t="s">
        <v>417</v>
      </c>
      <c r="B115" s="4" t="s">
        <v>180</v>
      </c>
      <c r="C115" s="4" t="s">
        <v>181</v>
      </c>
      <c r="D115" s="4" t="s">
        <v>182</v>
      </c>
      <c r="E115" s="4" t="s">
        <v>364</v>
      </c>
      <c r="F115" s="4" t="s">
        <v>418</v>
      </c>
      <c r="G115" s="7" t="s">
        <v>104</v>
      </c>
      <c r="H115" s="4" t="s">
        <v>325</v>
      </c>
      <c r="I115" s="6">
        <f>VLOOKUP(A115,'[1]【4】 框架Ratecard条目汇总'!$A:$L,12,0)</f>
        <v>42</v>
      </c>
    </row>
    <row r="116" ht="19" customHeight="1" spans="1:9">
      <c r="A116" s="4" t="s">
        <v>419</v>
      </c>
      <c r="B116" s="4" t="s">
        <v>180</v>
      </c>
      <c r="C116" s="4" t="s">
        <v>181</v>
      </c>
      <c r="D116" s="4" t="s">
        <v>182</v>
      </c>
      <c r="E116" s="4" t="s">
        <v>364</v>
      </c>
      <c r="F116" s="4" t="s">
        <v>420</v>
      </c>
      <c r="G116" s="7" t="s">
        <v>104</v>
      </c>
      <c r="H116" s="4" t="s">
        <v>325</v>
      </c>
      <c r="I116" s="6">
        <f>VLOOKUP(A116,'[1]【4】 框架Ratecard条目汇总'!$A:$L,12,0)</f>
        <v>55</v>
      </c>
    </row>
    <row r="117" ht="19" customHeight="1" spans="1:9">
      <c r="A117" s="4" t="s">
        <v>421</v>
      </c>
      <c r="B117" s="4" t="s">
        <v>180</v>
      </c>
      <c r="C117" s="4" t="s">
        <v>181</v>
      </c>
      <c r="D117" s="4" t="s">
        <v>182</v>
      </c>
      <c r="E117" s="4" t="s">
        <v>364</v>
      </c>
      <c r="F117" s="4" t="s">
        <v>422</v>
      </c>
      <c r="G117" s="7" t="s">
        <v>104</v>
      </c>
      <c r="H117" s="4" t="s">
        <v>325</v>
      </c>
      <c r="I117" s="6">
        <f>VLOOKUP(A117,'[1]【4】 框架Ratecard条目汇总'!$A:$L,12,0)</f>
        <v>70</v>
      </c>
    </row>
    <row r="118" ht="19" customHeight="1" spans="1:9">
      <c r="A118" s="4" t="s">
        <v>423</v>
      </c>
      <c r="B118" s="4" t="s">
        <v>180</v>
      </c>
      <c r="C118" s="4" t="s">
        <v>181</v>
      </c>
      <c r="D118" s="4" t="s">
        <v>182</v>
      </c>
      <c r="E118" s="4" t="s">
        <v>364</v>
      </c>
      <c r="F118" s="4" t="s">
        <v>424</v>
      </c>
      <c r="G118" s="5" t="s">
        <v>425</v>
      </c>
      <c r="H118" s="4" t="s">
        <v>186</v>
      </c>
      <c r="I118" s="6">
        <f>VLOOKUP(A118,'[1]【4】 框架Ratecard条目汇总'!$A:$L,12,0)</f>
        <v>112</v>
      </c>
    </row>
    <row r="119" ht="19" customHeight="1" spans="1:9">
      <c r="A119" s="4" t="s">
        <v>426</v>
      </c>
      <c r="B119" s="4" t="s">
        <v>180</v>
      </c>
      <c r="C119" s="4" t="s">
        <v>181</v>
      </c>
      <c r="D119" s="4" t="s">
        <v>182</v>
      </c>
      <c r="E119" s="4" t="s">
        <v>364</v>
      </c>
      <c r="F119" s="4" t="s">
        <v>424</v>
      </c>
      <c r="G119" s="5" t="s">
        <v>427</v>
      </c>
      <c r="H119" s="4" t="s">
        <v>186</v>
      </c>
      <c r="I119" s="6">
        <f>VLOOKUP(A119,'[1]【4】 框架Ratecard条目汇总'!$A:$L,12,0)</f>
        <v>145</v>
      </c>
    </row>
    <row r="120" ht="19" customHeight="1" spans="1:9">
      <c r="A120" s="4" t="s">
        <v>428</v>
      </c>
      <c r="B120" s="4" t="s">
        <v>180</v>
      </c>
      <c r="C120" s="4" t="s">
        <v>181</v>
      </c>
      <c r="D120" s="4" t="s">
        <v>182</v>
      </c>
      <c r="E120" s="4" t="s">
        <v>364</v>
      </c>
      <c r="F120" s="4" t="s">
        <v>424</v>
      </c>
      <c r="G120" s="5" t="s">
        <v>429</v>
      </c>
      <c r="H120" s="4" t="s">
        <v>186</v>
      </c>
      <c r="I120" s="6">
        <f>VLOOKUP(A120,'[1]【4】 框架Ratecard条目汇总'!$A:$L,12,0)</f>
        <v>190</v>
      </c>
    </row>
    <row r="121" ht="19" customHeight="1" spans="1:9">
      <c r="A121" s="4" t="s">
        <v>430</v>
      </c>
      <c r="B121" s="4" t="s">
        <v>180</v>
      </c>
      <c r="C121" s="4" t="s">
        <v>181</v>
      </c>
      <c r="D121" s="4" t="s">
        <v>182</v>
      </c>
      <c r="E121" s="4" t="s">
        <v>431</v>
      </c>
      <c r="F121" s="4" t="s">
        <v>432</v>
      </c>
      <c r="G121" s="5" t="s">
        <v>433</v>
      </c>
      <c r="H121" s="4" t="s">
        <v>434</v>
      </c>
      <c r="I121" s="6">
        <f>VLOOKUP(A121,'[1]【4】 框架Ratecard条目汇总'!$A:$L,12,0)</f>
        <v>105</v>
      </c>
    </row>
    <row r="122" ht="19" customHeight="1" spans="1:9">
      <c r="A122" s="4" t="s">
        <v>435</v>
      </c>
      <c r="B122" s="4" t="s">
        <v>180</v>
      </c>
      <c r="C122" s="4" t="s">
        <v>181</v>
      </c>
      <c r="D122" s="4" t="s">
        <v>182</v>
      </c>
      <c r="E122" s="4" t="s">
        <v>431</v>
      </c>
      <c r="F122" s="4" t="s">
        <v>436</v>
      </c>
      <c r="G122" s="5" t="s">
        <v>437</v>
      </c>
      <c r="H122" s="4" t="s">
        <v>434</v>
      </c>
      <c r="I122" s="6">
        <f>VLOOKUP(A122,'[1]【4】 框架Ratecard条目汇总'!$A:$L,12,0)</f>
        <v>40</v>
      </c>
    </row>
    <row r="123" ht="19" customHeight="1" spans="1:9">
      <c r="A123" s="4" t="s">
        <v>438</v>
      </c>
      <c r="B123" s="4" t="s">
        <v>180</v>
      </c>
      <c r="C123" s="4" t="s">
        <v>181</v>
      </c>
      <c r="D123" s="4" t="s">
        <v>182</v>
      </c>
      <c r="E123" s="4" t="s">
        <v>439</v>
      </c>
      <c r="F123" s="4" t="s">
        <v>440</v>
      </c>
      <c r="G123" s="5" t="s">
        <v>441</v>
      </c>
      <c r="H123" s="4" t="s">
        <v>186</v>
      </c>
      <c r="I123" s="6">
        <f>VLOOKUP(A123,'[1]【4】 框架Ratecard条目汇总'!$A:$L,12,0)</f>
        <v>37</v>
      </c>
    </row>
    <row r="124" ht="19" customHeight="1" spans="1:9">
      <c r="A124" s="4" t="s">
        <v>442</v>
      </c>
      <c r="B124" s="4" t="s">
        <v>180</v>
      </c>
      <c r="C124" s="4" t="s">
        <v>181</v>
      </c>
      <c r="D124" s="4" t="s">
        <v>182</v>
      </c>
      <c r="E124" s="4" t="s">
        <v>439</v>
      </c>
      <c r="F124" s="4" t="s">
        <v>440</v>
      </c>
      <c r="G124" s="5" t="s">
        <v>443</v>
      </c>
      <c r="H124" s="4" t="s">
        <v>186</v>
      </c>
      <c r="I124" s="6">
        <f>VLOOKUP(A124,'[1]【4】 框架Ratecard条目汇总'!$A:$L,12,0)</f>
        <v>45</v>
      </c>
    </row>
    <row r="125" ht="19" customHeight="1" spans="1:9">
      <c r="A125" s="4" t="s">
        <v>444</v>
      </c>
      <c r="B125" s="4" t="s">
        <v>180</v>
      </c>
      <c r="C125" s="4" t="s">
        <v>181</v>
      </c>
      <c r="D125" s="4" t="s">
        <v>182</v>
      </c>
      <c r="E125" s="4" t="s">
        <v>439</v>
      </c>
      <c r="F125" s="4" t="s">
        <v>440</v>
      </c>
      <c r="G125" s="5" t="s">
        <v>445</v>
      </c>
      <c r="H125" s="4" t="s">
        <v>186</v>
      </c>
      <c r="I125" s="6">
        <f>VLOOKUP(A125,'[1]【4】 框架Ratecard条目汇总'!$A:$L,12,0)</f>
        <v>55</v>
      </c>
    </row>
    <row r="126" ht="19" customHeight="1" spans="1:9">
      <c r="A126" s="4" t="s">
        <v>446</v>
      </c>
      <c r="B126" s="4" t="s">
        <v>180</v>
      </c>
      <c r="C126" s="4" t="s">
        <v>181</v>
      </c>
      <c r="D126" s="4" t="s">
        <v>182</v>
      </c>
      <c r="E126" s="4" t="s">
        <v>439</v>
      </c>
      <c r="F126" s="4" t="s">
        <v>447</v>
      </c>
      <c r="G126" s="5" t="s">
        <v>448</v>
      </c>
      <c r="H126" s="4" t="s">
        <v>186</v>
      </c>
      <c r="I126" s="6">
        <f>VLOOKUP(A126,'[1]【4】 框架Ratecard条目汇总'!$A:$L,12,0)</f>
        <v>60</v>
      </c>
    </row>
    <row r="127" ht="19" customHeight="1" spans="1:9">
      <c r="A127" s="4" t="s">
        <v>449</v>
      </c>
      <c r="B127" s="4" t="s">
        <v>180</v>
      </c>
      <c r="C127" s="4" t="s">
        <v>181</v>
      </c>
      <c r="D127" s="4" t="s">
        <v>182</v>
      </c>
      <c r="E127" s="4" t="s">
        <v>439</v>
      </c>
      <c r="F127" s="4" t="s">
        <v>447</v>
      </c>
      <c r="G127" s="5" t="s">
        <v>450</v>
      </c>
      <c r="H127" s="4" t="s">
        <v>186</v>
      </c>
      <c r="I127" s="6">
        <f>VLOOKUP(A127,'[1]【4】 框架Ratecard条目汇总'!$A:$L,12,0)</f>
        <v>65</v>
      </c>
    </row>
    <row r="128" ht="19" customHeight="1" spans="1:9">
      <c r="A128" s="4" t="s">
        <v>451</v>
      </c>
      <c r="B128" s="4" t="s">
        <v>180</v>
      </c>
      <c r="C128" s="4" t="s">
        <v>181</v>
      </c>
      <c r="D128" s="4" t="s">
        <v>182</v>
      </c>
      <c r="E128" s="4" t="s">
        <v>439</v>
      </c>
      <c r="F128" s="4" t="s">
        <v>447</v>
      </c>
      <c r="G128" s="5" t="s">
        <v>287</v>
      </c>
      <c r="H128" s="4" t="s">
        <v>186</v>
      </c>
      <c r="I128" s="6">
        <f>VLOOKUP(A128,'[1]【4】 框架Ratecard条目汇总'!$A:$L,12,0)</f>
        <v>82</v>
      </c>
    </row>
    <row r="129" ht="19" customHeight="1" spans="1:9">
      <c r="A129" s="4" t="s">
        <v>452</v>
      </c>
      <c r="B129" s="4" t="s">
        <v>180</v>
      </c>
      <c r="C129" s="4" t="s">
        <v>181</v>
      </c>
      <c r="D129" s="4" t="s">
        <v>182</v>
      </c>
      <c r="E129" s="4" t="s">
        <v>439</v>
      </c>
      <c r="F129" s="4" t="s">
        <v>453</v>
      </c>
      <c r="G129" s="7" t="s">
        <v>104</v>
      </c>
      <c r="H129" s="4" t="s">
        <v>186</v>
      </c>
      <c r="I129" s="6">
        <f>VLOOKUP(A129,'[1]【4】 框架Ratecard条目汇总'!$A:$L,12,0)</f>
        <v>25</v>
      </c>
    </row>
    <row r="130" ht="19" customHeight="1" spans="1:9">
      <c r="A130" s="4" t="s">
        <v>454</v>
      </c>
      <c r="B130" s="4" t="s">
        <v>180</v>
      </c>
      <c r="C130" s="4" t="s">
        <v>181</v>
      </c>
      <c r="D130" s="4" t="s">
        <v>182</v>
      </c>
      <c r="E130" s="4" t="s">
        <v>439</v>
      </c>
      <c r="F130" s="4" t="s">
        <v>455</v>
      </c>
      <c r="G130" s="7" t="s">
        <v>104</v>
      </c>
      <c r="H130" s="4" t="s">
        <v>186</v>
      </c>
      <c r="I130" s="6">
        <f>VLOOKUP(A130,'[1]【4】 框架Ratecard条目汇总'!$A:$L,12,0)</f>
        <v>22</v>
      </c>
    </row>
    <row r="131" ht="19" customHeight="1" spans="1:9">
      <c r="A131" s="4" t="s">
        <v>456</v>
      </c>
      <c r="B131" s="4" t="s">
        <v>180</v>
      </c>
      <c r="C131" s="4" t="s">
        <v>181</v>
      </c>
      <c r="D131" s="4" t="s">
        <v>182</v>
      </c>
      <c r="E131" s="4" t="s">
        <v>439</v>
      </c>
      <c r="F131" s="4" t="s">
        <v>457</v>
      </c>
      <c r="G131" s="7" t="s">
        <v>104</v>
      </c>
      <c r="H131" s="4" t="s">
        <v>186</v>
      </c>
      <c r="I131" s="6">
        <f>VLOOKUP(A131,'[1]【4】 框架Ratecard条目汇总'!$A:$L,12,0)</f>
        <v>35</v>
      </c>
    </row>
    <row r="132" ht="19" customHeight="1" spans="1:9">
      <c r="A132" s="4" t="s">
        <v>458</v>
      </c>
      <c r="B132" s="4" t="s">
        <v>180</v>
      </c>
      <c r="C132" s="4" t="s">
        <v>181</v>
      </c>
      <c r="D132" s="4" t="s">
        <v>182</v>
      </c>
      <c r="E132" s="4" t="s">
        <v>439</v>
      </c>
      <c r="F132" s="4" t="s">
        <v>459</v>
      </c>
      <c r="G132" s="7" t="s">
        <v>104</v>
      </c>
      <c r="H132" s="4" t="s">
        <v>186</v>
      </c>
      <c r="I132" s="6">
        <f>VLOOKUP(A132,'[1]【4】 框架Ratecard条目汇总'!$A:$L,12,0)</f>
        <v>87</v>
      </c>
    </row>
    <row r="133" ht="19" customHeight="1" spans="1:9">
      <c r="A133" s="4" t="s">
        <v>460</v>
      </c>
      <c r="B133" s="4" t="s">
        <v>180</v>
      </c>
      <c r="C133" s="4" t="s">
        <v>181</v>
      </c>
      <c r="D133" s="4" t="s">
        <v>182</v>
      </c>
      <c r="E133" s="4" t="s">
        <v>439</v>
      </c>
      <c r="F133" s="4" t="s">
        <v>461</v>
      </c>
      <c r="G133" s="7" t="s">
        <v>104</v>
      </c>
      <c r="H133" s="4" t="s">
        <v>186</v>
      </c>
      <c r="I133" s="6">
        <f>VLOOKUP(A133,'[1]【4】 框架Ratecard条目汇总'!$A:$L,12,0)</f>
        <v>143</v>
      </c>
    </row>
    <row r="134" ht="19" customHeight="1" spans="1:9">
      <c r="A134" s="4" t="s">
        <v>462</v>
      </c>
      <c r="B134" s="4" t="s">
        <v>180</v>
      </c>
      <c r="C134" s="4" t="s">
        <v>181</v>
      </c>
      <c r="D134" s="4" t="s">
        <v>182</v>
      </c>
      <c r="E134" s="4" t="s">
        <v>439</v>
      </c>
      <c r="F134" s="4" t="s">
        <v>463</v>
      </c>
      <c r="G134" s="7" t="s">
        <v>104</v>
      </c>
      <c r="H134" s="4" t="s">
        <v>186</v>
      </c>
      <c r="I134" s="6">
        <f>VLOOKUP(A134,'[1]【4】 框架Ratecard条目汇总'!$A:$L,12,0)</f>
        <v>30</v>
      </c>
    </row>
    <row r="135" ht="19" customHeight="1" spans="1:9">
      <c r="A135" s="4" t="s">
        <v>464</v>
      </c>
      <c r="B135" s="4" t="s">
        <v>180</v>
      </c>
      <c r="C135" s="4" t="s">
        <v>181</v>
      </c>
      <c r="D135" s="4" t="s">
        <v>182</v>
      </c>
      <c r="E135" s="4" t="s">
        <v>439</v>
      </c>
      <c r="F135" s="4" t="s">
        <v>465</v>
      </c>
      <c r="G135" s="7" t="s">
        <v>104</v>
      </c>
      <c r="H135" s="4" t="s">
        <v>186</v>
      </c>
      <c r="I135" s="6">
        <f>VLOOKUP(A135,'[1]【4】 框架Ratecard条目汇总'!$A:$L,12,0)</f>
        <v>66</v>
      </c>
    </row>
    <row r="136" ht="19" customHeight="1" spans="1:9">
      <c r="A136" s="4" t="s">
        <v>466</v>
      </c>
      <c r="B136" s="4" t="s">
        <v>180</v>
      </c>
      <c r="C136" s="4" t="s">
        <v>181</v>
      </c>
      <c r="D136" s="4" t="s">
        <v>182</v>
      </c>
      <c r="E136" s="4" t="s">
        <v>439</v>
      </c>
      <c r="F136" s="4" t="s">
        <v>467</v>
      </c>
      <c r="G136" s="7" t="s">
        <v>104</v>
      </c>
      <c r="H136" s="4" t="s">
        <v>186</v>
      </c>
      <c r="I136" s="6">
        <f>VLOOKUP(A136,'[1]【4】 框架Ratecard条目汇总'!$A:$L,12,0)</f>
        <v>77</v>
      </c>
    </row>
    <row r="137" ht="19" customHeight="1" spans="1:9">
      <c r="A137" s="4" t="s">
        <v>468</v>
      </c>
      <c r="B137" s="4" t="s">
        <v>180</v>
      </c>
      <c r="C137" s="4" t="s">
        <v>181</v>
      </c>
      <c r="D137" s="4" t="s">
        <v>182</v>
      </c>
      <c r="E137" s="4" t="s">
        <v>439</v>
      </c>
      <c r="F137" s="4" t="s">
        <v>469</v>
      </c>
      <c r="G137" s="7" t="s">
        <v>104</v>
      </c>
      <c r="H137" s="4" t="s">
        <v>186</v>
      </c>
      <c r="I137" s="6">
        <f>VLOOKUP(A137,'[1]【4】 框架Ratecard条目汇总'!$A:$L,12,0)</f>
        <v>70</v>
      </c>
    </row>
    <row r="138" ht="19" customHeight="1" spans="1:9">
      <c r="A138" s="4" t="s">
        <v>470</v>
      </c>
      <c r="B138" s="4" t="s">
        <v>180</v>
      </c>
      <c r="C138" s="4" t="s">
        <v>181</v>
      </c>
      <c r="D138" s="4" t="s">
        <v>182</v>
      </c>
      <c r="E138" s="4" t="s">
        <v>439</v>
      </c>
      <c r="F138" s="4" t="s">
        <v>471</v>
      </c>
      <c r="G138" s="7" t="s">
        <v>104</v>
      </c>
      <c r="H138" s="4" t="s">
        <v>186</v>
      </c>
      <c r="I138" s="6">
        <f>VLOOKUP(A138,'[1]【4】 框架Ratecard条目汇总'!$A:$L,12,0)</f>
        <v>37</v>
      </c>
    </row>
    <row r="139" ht="19" customHeight="1" spans="1:9">
      <c r="A139" s="4" t="s">
        <v>472</v>
      </c>
      <c r="B139" s="4" t="s">
        <v>180</v>
      </c>
      <c r="C139" s="4" t="s">
        <v>181</v>
      </c>
      <c r="D139" s="4" t="s">
        <v>182</v>
      </c>
      <c r="E139" s="4" t="s">
        <v>439</v>
      </c>
      <c r="F139" s="4" t="s">
        <v>473</v>
      </c>
      <c r="G139" s="7" t="s">
        <v>104</v>
      </c>
      <c r="H139" s="4" t="s">
        <v>186</v>
      </c>
      <c r="I139" s="6">
        <f>VLOOKUP(A139,'[1]【4】 框架Ratecard条目汇总'!$A:$L,12,0)</f>
        <v>36</v>
      </c>
    </row>
    <row r="140" ht="19" customHeight="1" spans="1:9">
      <c r="A140" s="4" t="s">
        <v>474</v>
      </c>
      <c r="B140" s="4" t="s">
        <v>180</v>
      </c>
      <c r="C140" s="4" t="s">
        <v>181</v>
      </c>
      <c r="D140" s="4" t="s">
        <v>182</v>
      </c>
      <c r="E140" s="4" t="s">
        <v>439</v>
      </c>
      <c r="F140" s="4" t="s">
        <v>475</v>
      </c>
      <c r="G140" s="5" t="s">
        <v>476</v>
      </c>
      <c r="H140" s="4" t="s">
        <v>186</v>
      </c>
      <c r="I140" s="6">
        <f>VLOOKUP(A140,'[1]【4】 框架Ratecard条目汇总'!$A:$L,12,0)</f>
        <v>60</v>
      </c>
    </row>
    <row r="141" ht="19" customHeight="1" spans="1:9">
      <c r="A141" s="4" t="s">
        <v>477</v>
      </c>
      <c r="B141" s="4" t="s">
        <v>180</v>
      </c>
      <c r="C141" s="4" t="s">
        <v>181</v>
      </c>
      <c r="D141" s="4" t="s">
        <v>182</v>
      </c>
      <c r="E141" s="4" t="s">
        <v>439</v>
      </c>
      <c r="F141" s="4" t="s">
        <v>475</v>
      </c>
      <c r="G141" s="5" t="s">
        <v>310</v>
      </c>
      <c r="H141" s="4" t="s">
        <v>186</v>
      </c>
      <c r="I141" s="6">
        <f>VLOOKUP(A141,'[1]【4】 框架Ratecard条目汇总'!$A:$L,12,0)</f>
        <v>105</v>
      </c>
    </row>
    <row r="142" ht="19" customHeight="1" spans="1:9">
      <c r="A142" s="4" t="s">
        <v>478</v>
      </c>
      <c r="B142" s="4" t="s">
        <v>180</v>
      </c>
      <c r="C142" s="4" t="s">
        <v>181</v>
      </c>
      <c r="D142" s="4" t="s">
        <v>182</v>
      </c>
      <c r="E142" s="4" t="s">
        <v>439</v>
      </c>
      <c r="F142" s="4" t="s">
        <v>475</v>
      </c>
      <c r="G142" s="5" t="s">
        <v>287</v>
      </c>
      <c r="H142" s="4" t="s">
        <v>186</v>
      </c>
      <c r="I142" s="6">
        <f>VLOOKUP(A142,'[1]【4】 框架Ratecard条目汇总'!$A:$L,12,0)</f>
        <v>147</v>
      </c>
    </row>
    <row r="143" ht="19" customHeight="1" spans="1:9">
      <c r="A143" s="4" t="s">
        <v>479</v>
      </c>
      <c r="B143" s="4" t="s">
        <v>180</v>
      </c>
      <c r="C143" s="4" t="s">
        <v>181</v>
      </c>
      <c r="D143" s="4" t="s">
        <v>182</v>
      </c>
      <c r="E143" s="4" t="s">
        <v>439</v>
      </c>
      <c r="F143" s="4" t="s">
        <v>475</v>
      </c>
      <c r="G143" s="5" t="s">
        <v>313</v>
      </c>
      <c r="H143" s="4" t="s">
        <v>186</v>
      </c>
      <c r="I143" s="6">
        <f>VLOOKUP(A143,'[1]【4】 框架Ratecard条目汇总'!$A:$L,12,0)</f>
        <v>157</v>
      </c>
    </row>
    <row r="144" ht="19" customHeight="1" spans="1:9">
      <c r="A144" s="4" t="s">
        <v>480</v>
      </c>
      <c r="B144" s="4" t="s">
        <v>180</v>
      </c>
      <c r="C144" s="4" t="s">
        <v>181</v>
      </c>
      <c r="D144" s="4" t="s">
        <v>182</v>
      </c>
      <c r="E144" s="4" t="s">
        <v>439</v>
      </c>
      <c r="F144" s="4" t="s">
        <v>475</v>
      </c>
      <c r="G144" s="5" t="s">
        <v>272</v>
      </c>
      <c r="H144" s="4" t="s">
        <v>186</v>
      </c>
      <c r="I144" s="6">
        <f>VLOOKUP(A144,'[1]【4】 框架Ratecard条目汇总'!$A:$L,12,0)</f>
        <v>180</v>
      </c>
    </row>
    <row r="145" ht="19" customHeight="1" spans="1:9">
      <c r="A145" s="4" t="s">
        <v>481</v>
      </c>
      <c r="B145" s="4" t="s">
        <v>180</v>
      </c>
      <c r="C145" s="4" t="s">
        <v>181</v>
      </c>
      <c r="D145" s="4" t="s">
        <v>182</v>
      </c>
      <c r="E145" s="4" t="s">
        <v>439</v>
      </c>
      <c r="F145" s="4" t="s">
        <v>475</v>
      </c>
      <c r="G145" s="5" t="s">
        <v>282</v>
      </c>
      <c r="H145" s="4" t="s">
        <v>186</v>
      </c>
      <c r="I145" s="6">
        <f>VLOOKUP(A145,'[1]【4】 框架Ratecard条目汇总'!$A:$L,12,0)</f>
        <v>200</v>
      </c>
    </row>
    <row r="146" ht="19" customHeight="1" spans="1:9">
      <c r="A146" s="4" t="s">
        <v>482</v>
      </c>
      <c r="B146" s="4" t="s">
        <v>180</v>
      </c>
      <c r="C146" s="4" t="s">
        <v>181</v>
      </c>
      <c r="D146" s="4" t="s">
        <v>182</v>
      </c>
      <c r="E146" s="4" t="s">
        <v>439</v>
      </c>
      <c r="F146" s="4" t="s">
        <v>475</v>
      </c>
      <c r="G146" s="5" t="s">
        <v>483</v>
      </c>
      <c r="H146" s="4" t="s">
        <v>186</v>
      </c>
      <c r="I146" s="6">
        <f>VLOOKUP(A146,'[1]【4】 框架Ratecard条目汇总'!$A:$L,12,0)</f>
        <v>240</v>
      </c>
    </row>
    <row r="147" ht="19" customHeight="1" spans="1:9">
      <c r="A147" s="4" t="s">
        <v>484</v>
      </c>
      <c r="B147" s="4" t="s">
        <v>180</v>
      </c>
      <c r="C147" s="4" t="s">
        <v>181</v>
      </c>
      <c r="D147" s="4" t="s">
        <v>182</v>
      </c>
      <c r="E147" s="4" t="s">
        <v>439</v>
      </c>
      <c r="F147" s="4" t="s">
        <v>485</v>
      </c>
      <c r="G147" s="5" t="s">
        <v>476</v>
      </c>
      <c r="H147" s="4" t="s">
        <v>186</v>
      </c>
      <c r="I147" s="6">
        <f>VLOOKUP(A147,'[1]【4】 框架Ratecard条目汇总'!$A:$L,12,0)</f>
        <v>65</v>
      </c>
    </row>
    <row r="148" ht="19" customHeight="1" spans="1:9">
      <c r="A148" s="4" t="s">
        <v>486</v>
      </c>
      <c r="B148" s="4" t="s">
        <v>180</v>
      </c>
      <c r="C148" s="4" t="s">
        <v>181</v>
      </c>
      <c r="D148" s="4" t="s">
        <v>182</v>
      </c>
      <c r="E148" s="4" t="s">
        <v>439</v>
      </c>
      <c r="F148" s="4" t="s">
        <v>485</v>
      </c>
      <c r="G148" s="5" t="s">
        <v>310</v>
      </c>
      <c r="H148" s="4" t="s">
        <v>186</v>
      </c>
      <c r="I148" s="6">
        <f>VLOOKUP(A148,'[1]【4】 框架Ratecard条目汇总'!$A:$L,12,0)</f>
        <v>80</v>
      </c>
    </row>
    <row r="149" ht="19" customHeight="1" spans="1:9">
      <c r="A149" s="4" t="s">
        <v>487</v>
      </c>
      <c r="B149" s="4" t="s">
        <v>180</v>
      </c>
      <c r="C149" s="4" t="s">
        <v>181</v>
      </c>
      <c r="D149" s="4" t="s">
        <v>182</v>
      </c>
      <c r="E149" s="4" t="s">
        <v>439</v>
      </c>
      <c r="F149" s="4" t="s">
        <v>488</v>
      </c>
      <c r="G149" s="5" t="s">
        <v>287</v>
      </c>
      <c r="H149" s="4" t="s">
        <v>186</v>
      </c>
      <c r="I149" s="6">
        <f>VLOOKUP(A149,'[1]【4】 框架Ratecard条目汇总'!$A:$L,12,0)</f>
        <v>180</v>
      </c>
    </row>
    <row r="150" ht="19" customHeight="1" spans="1:9">
      <c r="A150" s="4" t="s">
        <v>489</v>
      </c>
      <c r="B150" s="4" t="s">
        <v>180</v>
      </c>
      <c r="C150" s="4" t="s">
        <v>181</v>
      </c>
      <c r="D150" s="4" t="s">
        <v>182</v>
      </c>
      <c r="E150" s="4" t="s">
        <v>439</v>
      </c>
      <c r="F150" s="4" t="s">
        <v>490</v>
      </c>
      <c r="G150" s="5" t="s">
        <v>313</v>
      </c>
      <c r="H150" s="4" t="s">
        <v>186</v>
      </c>
      <c r="I150" s="6">
        <f>VLOOKUP(A150,'[1]【4】 框架Ratecard条目汇总'!$A:$L,12,0)</f>
        <v>210</v>
      </c>
    </row>
    <row r="151" ht="19" customHeight="1" spans="1:9">
      <c r="A151" s="4" t="s">
        <v>491</v>
      </c>
      <c r="B151" s="4" t="s">
        <v>180</v>
      </c>
      <c r="C151" s="4" t="s">
        <v>181</v>
      </c>
      <c r="D151" s="4" t="s">
        <v>182</v>
      </c>
      <c r="E151" s="4" t="s">
        <v>439</v>
      </c>
      <c r="F151" s="4" t="s">
        <v>492</v>
      </c>
      <c r="G151" s="5" t="s">
        <v>272</v>
      </c>
      <c r="H151" s="4" t="s">
        <v>186</v>
      </c>
      <c r="I151" s="6">
        <f>VLOOKUP(A151,'[1]【4】 框架Ratecard条目汇总'!$A:$L,12,0)</f>
        <v>230</v>
      </c>
    </row>
    <row r="152" ht="19" customHeight="1" spans="1:9">
      <c r="A152" s="4" t="s">
        <v>493</v>
      </c>
      <c r="B152" s="4" t="s">
        <v>180</v>
      </c>
      <c r="C152" s="4" t="s">
        <v>181</v>
      </c>
      <c r="D152" s="4" t="s">
        <v>182</v>
      </c>
      <c r="E152" s="4" t="s">
        <v>439</v>
      </c>
      <c r="F152" s="4" t="s">
        <v>494</v>
      </c>
      <c r="G152" s="5" t="s">
        <v>282</v>
      </c>
      <c r="H152" s="4" t="s">
        <v>186</v>
      </c>
      <c r="I152" s="6">
        <f>VLOOKUP(A152,'[1]【4】 框架Ratecard条目汇总'!$A:$L,12,0)</f>
        <v>260</v>
      </c>
    </row>
    <row r="153" ht="19" customHeight="1" spans="1:9">
      <c r="A153" s="4" t="s">
        <v>495</v>
      </c>
      <c r="B153" s="4" t="s">
        <v>180</v>
      </c>
      <c r="C153" s="4" t="s">
        <v>181</v>
      </c>
      <c r="D153" s="4" t="s">
        <v>182</v>
      </c>
      <c r="E153" s="4" t="s">
        <v>439</v>
      </c>
      <c r="F153" s="4" t="s">
        <v>496</v>
      </c>
      <c r="G153" s="5" t="s">
        <v>483</v>
      </c>
      <c r="H153" s="4" t="s">
        <v>186</v>
      </c>
      <c r="I153" s="6">
        <f>VLOOKUP(A153,'[1]【4】 框架Ratecard条目汇总'!$A:$L,12,0)</f>
        <v>245</v>
      </c>
    </row>
    <row r="154" ht="19" customHeight="1" spans="1:9">
      <c r="A154" s="4" t="s">
        <v>497</v>
      </c>
      <c r="B154" s="4" t="s">
        <v>180</v>
      </c>
      <c r="C154" s="4" t="s">
        <v>181</v>
      </c>
      <c r="D154" s="4" t="s">
        <v>182</v>
      </c>
      <c r="E154" s="4" t="s">
        <v>439</v>
      </c>
      <c r="F154" s="4" t="s">
        <v>498</v>
      </c>
      <c r="G154" s="5" t="s">
        <v>499</v>
      </c>
      <c r="H154" s="4" t="s">
        <v>186</v>
      </c>
      <c r="I154" s="6">
        <f>VLOOKUP(A154,'[1]【4】 框架Ratecard条目汇总'!$A:$L,12,0)</f>
        <v>180</v>
      </c>
    </row>
    <row r="155" ht="19" customHeight="1" spans="1:9">
      <c r="A155" s="4" t="s">
        <v>500</v>
      </c>
      <c r="B155" s="4" t="s">
        <v>180</v>
      </c>
      <c r="C155" s="4" t="s">
        <v>181</v>
      </c>
      <c r="D155" s="4" t="s">
        <v>182</v>
      </c>
      <c r="E155" s="4" t="s">
        <v>439</v>
      </c>
      <c r="F155" s="4" t="s">
        <v>501</v>
      </c>
      <c r="G155" s="5" t="s">
        <v>502</v>
      </c>
      <c r="H155" s="4" t="s">
        <v>186</v>
      </c>
      <c r="I155" s="6">
        <f>VLOOKUP(A155,'[1]【4】 框架Ratecard条目汇总'!$A:$L,12,0)</f>
        <v>80</v>
      </c>
    </row>
    <row r="156" ht="19" customHeight="1" spans="1:9">
      <c r="A156" s="4" t="s">
        <v>503</v>
      </c>
      <c r="B156" s="4" t="s">
        <v>180</v>
      </c>
      <c r="C156" s="4" t="s">
        <v>181</v>
      </c>
      <c r="D156" s="4" t="s">
        <v>182</v>
      </c>
      <c r="E156" s="4" t="s">
        <v>439</v>
      </c>
      <c r="F156" s="4" t="s">
        <v>501</v>
      </c>
      <c r="G156" s="5" t="s">
        <v>287</v>
      </c>
      <c r="H156" s="4" t="s">
        <v>186</v>
      </c>
      <c r="I156" s="6">
        <f>VLOOKUP(A156,'[1]【4】 框架Ratecard条目汇总'!$A:$L,12,0)</f>
        <v>110</v>
      </c>
    </row>
    <row r="157" ht="19" customHeight="1" spans="1:9">
      <c r="A157" s="4" t="s">
        <v>504</v>
      </c>
      <c r="B157" s="4" t="s">
        <v>180</v>
      </c>
      <c r="C157" s="4" t="s">
        <v>181</v>
      </c>
      <c r="D157" s="4" t="s">
        <v>182</v>
      </c>
      <c r="E157" s="4" t="s">
        <v>439</v>
      </c>
      <c r="F157" s="4" t="s">
        <v>501</v>
      </c>
      <c r="G157" s="5" t="s">
        <v>313</v>
      </c>
      <c r="H157" s="4" t="s">
        <v>186</v>
      </c>
      <c r="I157" s="6">
        <f>VLOOKUP(A157,'[1]【4】 框架Ratecard条目汇总'!$A:$L,12,0)</f>
        <v>151</v>
      </c>
    </row>
    <row r="158" ht="19" customHeight="1" spans="1:9">
      <c r="A158" s="4" t="s">
        <v>505</v>
      </c>
      <c r="B158" s="4" t="s">
        <v>180</v>
      </c>
      <c r="C158" s="4" t="s">
        <v>181</v>
      </c>
      <c r="D158" s="4" t="s">
        <v>182</v>
      </c>
      <c r="E158" s="4" t="s">
        <v>439</v>
      </c>
      <c r="F158" s="4" t="s">
        <v>501</v>
      </c>
      <c r="G158" s="5" t="s">
        <v>272</v>
      </c>
      <c r="H158" s="4" t="s">
        <v>186</v>
      </c>
      <c r="I158" s="6">
        <f>VLOOKUP(A158,'[1]【4】 框架Ratecard条目汇总'!$A:$L,12,0)</f>
        <v>185</v>
      </c>
    </row>
    <row r="159" ht="19" customHeight="1" spans="1:9">
      <c r="A159" s="4" t="s">
        <v>506</v>
      </c>
      <c r="B159" s="4" t="s">
        <v>180</v>
      </c>
      <c r="C159" s="4" t="s">
        <v>181</v>
      </c>
      <c r="D159" s="4" t="s">
        <v>182</v>
      </c>
      <c r="E159" s="4" t="s">
        <v>439</v>
      </c>
      <c r="F159" s="4" t="s">
        <v>501</v>
      </c>
      <c r="G159" s="5" t="s">
        <v>282</v>
      </c>
      <c r="H159" s="4" t="s">
        <v>186</v>
      </c>
      <c r="I159" s="6">
        <f>VLOOKUP(A159,'[1]【4】 框架Ratecard条目汇总'!$A:$L,12,0)</f>
        <v>222</v>
      </c>
    </row>
    <row r="160" ht="19" customHeight="1" spans="1:9">
      <c r="A160" s="4" t="s">
        <v>507</v>
      </c>
      <c r="B160" s="4" t="s">
        <v>180</v>
      </c>
      <c r="C160" s="4" t="s">
        <v>181</v>
      </c>
      <c r="D160" s="4" t="s">
        <v>182</v>
      </c>
      <c r="E160" s="4" t="s">
        <v>439</v>
      </c>
      <c r="F160" s="4" t="s">
        <v>508</v>
      </c>
      <c r="G160" s="5" t="s">
        <v>502</v>
      </c>
      <c r="H160" s="4" t="s">
        <v>186</v>
      </c>
      <c r="I160" s="6">
        <f>VLOOKUP(A160,'[1]【4】 框架Ratecard条目汇总'!$A:$L,12,0)</f>
        <v>120</v>
      </c>
    </row>
    <row r="161" ht="19" customHeight="1" spans="1:9">
      <c r="A161" s="4" t="s">
        <v>509</v>
      </c>
      <c r="B161" s="4" t="s">
        <v>180</v>
      </c>
      <c r="C161" s="4" t="s">
        <v>181</v>
      </c>
      <c r="D161" s="4" t="s">
        <v>182</v>
      </c>
      <c r="E161" s="4" t="s">
        <v>439</v>
      </c>
      <c r="F161" s="4" t="s">
        <v>508</v>
      </c>
      <c r="G161" s="5" t="s">
        <v>287</v>
      </c>
      <c r="H161" s="4" t="s">
        <v>186</v>
      </c>
      <c r="I161" s="6">
        <f>VLOOKUP(A161,'[1]【4】 框架Ratecard条目汇总'!$A:$L,12,0)</f>
        <v>170</v>
      </c>
    </row>
    <row r="162" ht="19" customHeight="1" spans="1:9">
      <c r="A162" s="4" t="s">
        <v>510</v>
      </c>
      <c r="B162" s="4" t="s">
        <v>180</v>
      </c>
      <c r="C162" s="4" t="s">
        <v>181</v>
      </c>
      <c r="D162" s="4" t="s">
        <v>182</v>
      </c>
      <c r="E162" s="4" t="s">
        <v>439</v>
      </c>
      <c r="F162" s="4" t="s">
        <v>508</v>
      </c>
      <c r="G162" s="5" t="s">
        <v>313</v>
      </c>
      <c r="H162" s="4" t="s">
        <v>186</v>
      </c>
      <c r="I162" s="6">
        <f>VLOOKUP(A162,'[1]【4】 框架Ratecard条目汇总'!$A:$L,12,0)</f>
        <v>215</v>
      </c>
    </row>
    <row r="163" ht="19" customHeight="1" spans="1:9">
      <c r="A163" s="4" t="s">
        <v>511</v>
      </c>
      <c r="B163" s="4" t="s">
        <v>180</v>
      </c>
      <c r="C163" s="4" t="s">
        <v>181</v>
      </c>
      <c r="D163" s="4" t="s">
        <v>182</v>
      </c>
      <c r="E163" s="4" t="s">
        <v>439</v>
      </c>
      <c r="F163" s="4" t="s">
        <v>508</v>
      </c>
      <c r="G163" s="5" t="s">
        <v>272</v>
      </c>
      <c r="H163" s="4" t="s">
        <v>186</v>
      </c>
      <c r="I163" s="6">
        <f>VLOOKUP(A163,'[1]【4】 框架Ratecard条目汇总'!$A:$L,12,0)</f>
        <v>241</v>
      </c>
    </row>
    <row r="164" ht="19" customHeight="1" spans="1:9">
      <c r="A164" s="4" t="s">
        <v>512</v>
      </c>
      <c r="B164" s="4" t="s">
        <v>180</v>
      </c>
      <c r="C164" s="4" t="s">
        <v>181</v>
      </c>
      <c r="D164" s="4" t="s">
        <v>182</v>
      </c>
      <c r="E164" s="4" t="s">
        <v>439</v>
      </c>
      <c r="F164" s="4" t="s">
        <v>508</v>
      </c>
      <c r="G164" s="5" t="s">
        <v>282</v>
      </c>
      <c r="H164" s="4" t="s">
        <v>186</v>
      </c>
      <c r="I164" s="6">
        <f>VLOOKUP(A164,'[1]【4】 框架Ratecard条目汇总'!$A:$L,12,0)</f>
        <v>290</v>
      </c>
    </row>
    <row r="165" ht="19" customHeight="1" spans="1:9">
      <c r="A165" s="4" t="s">
        <v>513</v>
      </c>
      <c r="B165" s="4" t="s">
        <v>180</v>
      </c>
      <c r="C165" s="4" t="s">
        <v>181</v>
      </c>
      <c r="D165" s="4" t="s">
        <v>182</v>
      </c>
      <c r="E165" s="4" t="s">
        <v>439</v>
      </c>
      <c r="F165" s="4" t="s">
        <v>514</v>
      </c>
      <c r="G165" s="5" t="s">
        <v>502</v>
      </c>
      <c r="H165" s="4" t="s">
        <v>186</v>
      </c>
      <c r="I165" s="6">
        <f>VLOOKUP(A165,'[1]【4】 框架Ratecard条目汇总'!$A:$L,12,0)</f>
        <v>135</v>
      </c>
    </row>
    <row r="166" ht="19" customHeight="1" spans="1:9">
      <c r="A166" s="4" t="s">
        <v>515</v>
      </c>
      <c r="B166" s="4" t="s">
        <v>180</v>
      </c>
      <c r="C166" s="4" t="s">
        <v>181</v>
      </c>
      <c r="D166" s="4" t="s">
        <v>182</v>
      </c>
      <c r="E166" s="4" t="s">
        <v>439</v>
      </c>
      <c r="F166" s="4" t="s">
        <v>514</v>
      </c>
      <c r="G166" s="5" t="s">
        <v>287</v>
      </c>
      <c r="H166" s="4" t="s">
        <v>186</v>
      </c>
      <c r="I166" s="6">
        <f>VLOOKUP(A166,'[1]【4】 框架Ratecard条目汇总'!$A:$L,12,0)</f>
        <v>180</v>
      </c>
    </row>
    <row r="167" ht="19" customHeight="1" spans="1:9">
      <c r="A167" s="4" t="s">
        <v>516</v>
      </c>
      <c r="B167" s="4" t="s">
        <v>180</v>
      </c>
      <c r="C167" s="4" t="s">
        <v>181</v>
      </c>
      <c r="D167" s="4" t="s">
        <v>182</v>
      </c>
      <c r="E167" s="4" t="s">
        <v>439</v>
      </c>
      <c r="F167" s="4" t="s">
        <v>514</v>
      </c>
      <c r="G167" s="5" t="s">
        <v>313</v>
      </c>
      <c r="H167" s="4" t="s">
        <v>186</v>
      </c>
      <c r="I167" s="6">
        <f>VLOOKUP(A167,'[1]【4】 框架Ratecard条目汇总'!$A:$L,12,0)</f>
        <v>220</v>
      </c>
    </row>
    <row r="168" ht="19" customHeight="1" spans="1:9">
      <c r="A168" s="4" t="s">
        <v>517</v>
      </c>
      <c r="B168" s="4" t="s">
        <v>180</v>
      </c>
      <c r="C168" s="4" t="s">
        <v>181</v>
      </c>
      <c r="D168" s="4" t="s">
        <v>182</v>
      </c>
      <c r="E168" s="4" t="s">
        <v>439</v>
      </c>
      <c r="F168" s="4" t="s">
        <v>514</v>
      </c>
      <c r="G168" s="5" t="s">
        <v>272</v>
      </c>
      <c r="H168" s="4" t="s">
        <v>186</v>
      </c>
      <c r="I168" s="6">
        <f>VLOOKUP(A168,'[1]【4】 框架Ratecard条目汇总'!$A:$L,12,0)</f>
        <v>255</v>
      </c>
    </row>
    <row r="169" ht="19" customHeight="1" spans="1:9">
      <c r="A169" s="4" t="s">
        <v>518</v>
      </c>
      <c r="B169" s="4" t="s">
        <v>180</v>
      </c>
      <c r="C169" s="4" t="s">
        <v>181</v>
      </c>
      <c r="D169" s="4" t="s">
        <v>182</v>
      </c>
      <c r="E169" s="4" t="s">
        <v>439</v>
      </c>
      <c r="F169" s="4" t="s">
        <v>519</v>
      </c>
      <c r="G169" s="5" t="s">
        <v>520</v>
      </c>
      <c r="H169" s="4" t="s">
        <v>186</v>
      </c>
      <c r="I169" s="6">
        <f>VLOOKUP(A169,'[1]【4】 框架Ratecard条目汇总'!$A:$L,12,0)</f>
        <v>37</v>
      </c>
    </row>
    <row r="170" ht="19" customHeight="1" spans="1:9">
      <c r="A170" s="4" t="s">
        <v>521</v>
      </c>
      <c r="B170" s="4" t="s">
        <v>180</v>
      </c>
      <c r="C170" s="4" t="s">
        <v>181</v>
      </c>
      <c r="D170" s="4" t="s">
        <v>182</v>
      </c>
      <c r="E170" s="4" t="s">
        <v>439</v>
      </c>
      <c r="F170" s="4" t="s">
        <v>519</v>
      </c>
      <c r="G170" s="5" t="s">
        <v>522</v>
      </c>
      <c r="H170" s="4" t="s">
        <v>186</v>
      </c>
      <c r="I170" s="6">
        <f>VLOOKUP(A170,'[1]【4】 框架Ratecard条目汇总'!$A:$L,12,0)</f>
        <v>50</v>
      </c>
    </row>
    <row r="171" ht="19" customHeight="1" spans="1:9">
      <c r="A171" s="4" t="s">
        <v>523</v>
      </c>
      <c r="B171" s="4" t="s">
        <v>180</v>
      </c>
      <c r="C171" s="4" t="s">
        <v>181</v>
      </c>
      <c r="D171" s="4" t="s">
        <v>182</v>
      </c>
      <c r="E171" s="4" t="s">
        <v>439</v>
      </c>
      <c r="F171" s="4" t="s">
        <v>524</v>
      </c>
      <c r="G171" s="5" t="s">
        <v>525</v>
      </c>
      <c r="H171" s="4" t="s">
        <v>186</v>
      </c>
      <c r="I171" s="6">
        <f>VLOOKUP(A171,'[1]【4】 框架Ratecard条目汇总'!$A:$L,12,0)</f>
        <v>55</v>
      </c>
    </row>
    <row r="172" ht="19" customHeight="1" spans="1:9">
      <c r="A172" s="4" t="s">
        <v>526</v>
      </c>
      <c r="B172" s="4" t="s">
        <v>180</v>
      </c>
      <c r="C172" s="4" t="s">
        <v>181</v>
      </c>
      <c r="D172" s="4" t="s">
        <v>182</v>
      </c>
      <c r="E172" s="4" t="s">
        <v>439</v>
      </c>
      <c r="F172" s="4" t="s">
        <v>524</v>
      </c>
      <c r="G172" s="5" t="s">
        <v>527</v>
      </c>
      <c r="H172" s="4" t="s">
        <v>186</v>
      </c>
      <c r="I172" s="6">
        <f>VLOOKUP(A172,'[1]【4】 框架Ratecard条目汇总'!$A:$L,12,0)</f>
        <v>67</v>
      </c>
    </row>
    <row r="173" ht="19" customHeight="1" spans="1:9">
      <c r="A173" s="4" t="s">
        <v>528</v>
      </c>
      <c r="B173" s="4" t="s">
        <v>180</v>
      </c>
      <c r="C173" s="4" t="s">
        <v>181</v>
      </c>
      <c r="D173" s="4" t="s">
        <v>182</v>
      </c>
      <c r="E173" s="4" t="s">
        <v>439</v>
      </c>
      <c r="F173" s="4" t="s">
        <v>524</v>
      </c>
      <c r="G173" s="5" t="s">
        <v>529</v>
      </c>
      <c r="H173" s="4" t="s">
        <v>186</v>
      </c>
      <c r="I173" s="6">
        <f>VLOOKUP(A173,'[1]【4】 框架Ratecard条目汇总'!$A:$L,12,0)</f>
        <v>85</v>
      </c>
    </row>
    <row r="174" ht="19" customHeight="1" spans="1:9">
      <c r="A174" s="4" t="s">
        <v>530</v>
      </c>
      <c r="B174" s="4" t="s">
        <v>180</v>
      </c>
      <c r="C174" s="4" t="s">
        <v>181</v>
      </c>
      <c r="D174" s="4" t="s">
        <v>182</v>
      </c>
      <c r="E174" s="4" t="s">
        <v>439</v>
      </c>
      <c r="F174" s="4" t="s">
        <v>524</v>
      </c>
      <c r="G174" s="5" t="s">
        <v>531</v>
      </c>
      <c r="H174" s="4" t="s">
        <v>186</v>
      </c>
      <c r="I174" s="6">
        <f>VLOOKUP(A174,'[1]【4】 框架Ratecard条目汇总'!$A:$L,12,0)</f>
        <v>95</v>
      </c>
    </row>
    <row r="175" ht="19" customHeight="1" spans="1:9">
      <c r="A175" s="4" t="s">
        <v>532</v>
      </c>
      <c r="B175" s="4" t="s">
        <v>180</v>
      </c>
      <c r="C175" s="4" t="s">
        <v>181</v>
      </c>
      <c r="D175" s="4" t="s">
        <v>182</v>
      </c>
      <c r="E175" s="4" t="s">
        <v>439</v>
      </c>
      <c r="F175" s="4" t="s">
        <v>524</v>
      </c>
      <c r="G175" s="5" t="s">
        <v>533</v>
      </c>
      <c r="H175" s="4" t="s">
        <v>186</v>
      </c>
      <c r="I175" s="6">
        <f>VLOOKUP(A175,'[1]【4】 框架Ratecard条目汇总'!$A:$L,12,0)</f>
        <v>110</v>
      </c>
    </row>
    <row r="176" ht="19" customHeight="1" spans="1:9">
      <c r="A176" s="4" t="s">
        <v>534</v>
      </c>
      <c r="B176" s="4" t="s">
        <v>180</v>
      </c>
      <c r="C176" s="4" t="s">
        <v>181</v>
      </c>
      <c r="D176" s="4" t="s">
        <v>182</v>
      </c>
      <c r="E176" s="4" t="s">
        <v>439</v>
      </c>
      <c r="F176" s="4" t="s">
        <v>524</v>
      </c>
      <c r="G176" s="5" t="s">
        <v>535</v>
      </c>
      <c r="H176" s="4" t="s">
        <v>186</v>
      </c>
      <c r="I176" s="6">
        <f>VLOOKUP(A176,'[1]【4】 框架Ratecard条目汇总'!$A:$L,12,0)</f>
        <v>129</v>
      </c>
    </row>
    <row r="177" ht="19" customHeight="1" spans="1:9">
      <c r="A177" s="4" t="s">
        <v>536</v>
      </c>
      <c r="B177" s="4" t="s">
        <v>180</v>
      </c>
      <c r="C177" s="4" t="s">
        <v>181</v>
      </c>
      <c r="D177" s="4" t="s">
        <v>182</v>
      </c>
      <c r="E177" s="4" t="s">
        <v>439</v>
      </c>
      <c r="F177" s="4" t="s">
        <v>524</v>
      </c>
      <c r="G177" s="5" t="s">
        <v>537</v>
      </c>
      <c r="H177" s="4" t="s">
        <v>186</v>
      </c>
      <c r="I177" s="6">
        <f>VLOOKUP(A177,'[1]【4】 框架Ratecard条目汇总'!$A:$L,12,0)</f>
        <v>140</v>
      </c>
    </row>
    <row r="178" ht="19" customHeight="1" spans="1:9">
      <c r="A178" s="4" t="s">
        <v>538</v>
      </c>
      <c r="B178" s="4" t="s">
        <v>180</v>
      </c>
      <c r="C178" s="4" t="s">
        <v>181</v>
      </c>
      <c r="D178" s="4" t="s">
        <v>182</v>
      </c>
      <c r="E178" s="4" t="s">
        <v>439</v>
      </c>
      <c r="F178" s="4" t="s">
        <v>524</v>
      </c>
      <c r="G178" s="5" t="s">
        <v>539</v>
      </c>
      <c r="H178" s="4" t="s">
        <v>186</v>
      </c>
      <c r="I178" s="6">
        <f>VLOOKUP(A178,'[1]【4】 框架Ratecard条目汇总'!$A:$L,12,0)</f>
        <v>77</v>
      </c>
    </row>
    <row r="179" ht="19" customHeight="1" spans="1:9">
      <c r="A179" s="4" t="s">
        <v>540</v>
      </c>
      <c r="B179" s="4" t="s">
        <v>180</v>
      </c>
      <c r="C179" s="4" t="s">
        <v>181</v>
      </c>
      <c r="D179" s="4" t="s">
        <v>182</v>
      </c>
      <c r="E179" s="4" t="s">
        <v>439</v>
      </c>
      <c r="F179" s="4" t="s">
        <v>524</v>
      </c>
      <c r="G179" s="5" t="s">
        <v>541</v>
      </c>
      <c r="H179" s="4" t="s">
        <v>186</v>
      </c>
      <c r="I179" s="6">
        <f>VLOOKUP(A179,'[1]【4】 框架Ratecard条目汇总'!$A:$L,12,0)</f>
        <v>90</v>
      </c>
    </row>
    <row r="180" ht="19" customHeight="1" spans="1:9">
      <c r="A180" s="4" t="s">
        <v>542</v>
      </c>
      <c r="B180" s="4" t="s">
        <v>180</v>
      </c>
      <c r="C180" s="4" t="s">
        <v>181</v>
      </c>
      <c r="D180" s="4" t="s">
        <v>182</v>
      </c>
      <c r="E180" s="4" t="s">
        <v>439</v>
      </c>
      <c r="F180" s="4" t="s">
        <v>524</v>
      </c>
      <c r="G180" s="5" t="s">
        <v>543</v>
      </c>
      <c r="H180" s="4" t="s">
        <v>186</v>
      </c>
      <c r="I180" s="6">
        <f>VLOOKUP(A180,'[1]【4】 框架Ratecard条目汇总'!$A:$L,12,0)</f>
        <v>112</v>
      </c>
    </row>
    <row r="181" ht="19" customHeight="1" spans="1:9">
      <c r="A181" s="4" t="s">
        <v>544</v>
      </c>
      <c r="B181" s="4" t="s">
        <v>180</v>
      </c>
      <c r="C181" s="4" t="s">
        <v>181</v>
      </c>
      <c r="D181" s="4" t="s">
        <v>182</v>
      </c>
      <c r="E181" s="4" t="s">
        <v>439</v>
      </c>
      <c r="F181" s="4" t="s">
        <v>524</v>
      </c>
      <c r="G181" s="5" t="s">
        <v>545</v>
      </c>
      <c r="H181" s="4" t="s">
        <v>186</v>
      </c>
      <c r="I181" s="6">
        <f>VLOOKUP(A181,'[1]【4】 框架Ratecard条目汇总'!$A:$L,12,0)</f>
        <v>119</v>
      </c>
    </row>
    <row r="182" ht="19" customHeight="1" spans="1:9">
      <c r="A182" s="4" t="s">
        <v>546</v>
      </c>
      <c r="B182" s="4" t="s">
        <v>180</v>
      </c>
      <c r="C182" s="4" t="s">
        <v>181</v>
      </c>
      <c r="D182" s="4" t="s">
        <v>182</v>
      </c>
      <c r="E182" s="4" t="s">
        <v>439</v>
      </c>
      <c r="F182" s="4" t="s">
        <v>524</v>
      </c>
      <c r="G182" s="5" t="s">
        <v>547</v>
      </c>
      <c r="H182" s="4" t="s">
        <v>186</v>
      </c>
      <c r="I182" s="6">
        <f>VLOOKUP(A182,'[1]【4】 框架Ratecard条目汇总'!$A:$L,12,0)</f>
        <v>152</v>
      </c>
    </row>
    <row r="183" ht="19" customHeight="1" spans="1:9">
      <c r="A183" s="4" t="s">
        <v>548</v>
      </c>
      <c r="B183" s="4" t="s">
        <v>180</v>
      </c>
      <c r="C183" s="4" t="s">
        <v>181</v>
      </c>
      <c r="D183" s="4" t="s">
        <v>182</v>
      </c>
      <c r="E183" s="4" t="s">
        <v>439</v>
      </c>
      <c r="F183" s="4" t="s">
        <v>524</v>
      </c>
      <c r="G183" s="5" t="s">
        <v>549</v>
      </c>
      <c r="H183" s="4" t="s">
        <v>186</v>
      </c>
      <c r="I183" s="6">
        <f>VLOOKUP(A183,'[1]【4】 框架Ratecard条目汇总'!$A:$L,12,0)</f>
        <v>157</v>
      </c>
    </row>
    <row r="184" ht="19" customHeight="1" spans="1:9">
      <c r="A184" s="4" t="s">
        <v>550</v>
      </c>
      <c r="B184" s="4" t="s">
        <v>180</v>
      </c>
      <c r="C184" s="4" t="s">
        <v>181</v>
      </c>
      <c r="D184" s="4" t="s">
        <v>182</v>
      </c>
      <c r="E184" s="4" t="s">
        <v>439</v>
      </c>
      <c r="F184" s="4" t="s">
        <v>524</v>
      </c>
      <c r="G184" s="5" t="s">
        <v>551</v>
      </c>
      <c r="H184" s="4" t="s">
        <v>186</v>
      </c>
      <c r="I184" s="6">
        <f>VLOOKUP(A184,'[1]【4】 框架Ratecard条目汇总'!$A:$L,12,0)</f>
        <v>185</v>
      </c>
    </row>
    <row r="185" ht="19" customHeight="1" spans="1:9">
      <c r="A185" s="4" t="s">
        <v>552</v>
      </c>
      <c r="B185" s="4" t="s">
        <v>180</v>
      </c>
      <c r="C185" s="4" t="s">
        <v>181</v>
      </c>
      <c r="D185" s="4" t="s">
        <v>182</v>
      </c>
      <c r="E185" s="4" t="s">
        <v>439</v>
      </c>
      <c r="F185" s="4" t="s">
        <v>553</v>
      </c>
      <c r="G185" s="7" t="s">
        <v>104</v>
      </c>
      <c r="H185" s="4" t="s">
        <v>186</v>
      </c>
      <c r="I185" s="6">
        <f>VLOOKUP(A185,'[1]【4】 框架Ratecard条目汇总'!$A:$L,12,0)</f>
        <v>55</v>
      </c>
    </row>
    <row r="186" ht="19" customHeight="1" spans="1:9">
      <c r="A186" s="4" t="s">
        <v>554</v>
      </c>
      <c r="B186" s="4" t="s">
        <v>180</v>
      </c>
      <c r="C186" s="4" t="s">
        <v>181</v>
      </c>
      <c r="D186" s="4" t="s">
        <v>182</v>
      </c>
      <c r="E186" s="4" t="s">
        <v>439</v>
      </c>
      <c r="F186" s="4" t="s">
        <v>555</v>
      </c>
      <c r="G186" s="5" t="s">
        <v>556</v>
      </c>
      <c r="H186" s="4" t="s">
        <v>325</v>
      </c>
      <c r="I186" s="6">
        <f>VLOOKUP(A186,'[1]【4】 框架Ratecard条目汇总'!$A:$L,12,0)</f>
        <v>17</v>
      </c>
    </row>
    <row r="187" ht="19" customHeight="1" spans="1:9">
      <c r="A187" s="4" t="s">
        <v>557</v>
      </c>
      <c r="B187" s="4" t="s">
        <v>180</v>
      </c>
      <c r="C187" s="4" t="s">
        <v>181</v>
      </c>
      <c r="D187" s="4" t="s">
        <v>182</v>
      </c>
      <c r="E187" s="4" t="s">
        <v>439</v>
      </c>
      <c r="F187" s="4" t="s">
        <v>555</v>
      </c>
      <c r="G187" s="5" t="s">
        <v>558</v>
      </c>
      <c r="H187" s="4" t="s">
        <v>325</v>
      </c>
      <c r="I187" s="6">
        <f>VLOOKUP(A187,'[1]【4】 框架Ratecard条目汇总'!$A:$L,12,0)</f>
        <v>31</v>
      </c>
    </row>
    <row r="188" ht="19" customHeight="1" spans="1:9">
      <c r="A188" s="4" t="s">
        <v>559</v>
      </c>
      <c r="B188" s="4" t="s">
        <v>180</v>
      </c>
      <c r="C188" s="4" t="s">
        <v>181</v>
      </c>
      <c r="D188" s="4" t="s">
        <v>182</v>
      </c>
      <c r="E188" s="4" t="s">
        <v>439</v>
      </c>
      <c r="F188" s="4" t="s">
        <v>560</v>
      </c>
      <c r="G188" s="7" t="s">
        <v>104</v>
      </c>
      <c r="H188" s="4" t="s">
        <v>186</v>
      </c>
      <c r="I188" s="6">
        <f>VLOOKUP(A188,'[1]【4】 框架Ratecard条目汇总'!$A:$L,12,0)</f>
        <v>25</v>
      </c>
    </row>
    <row r="189" ht="19" customHeight="1" spans="1:9">
      <c r="A189" s="4" t="s">
        <v>561</v>
      </c>
      <c r="B189" s="4" t="s">
        <v>180</v>
      </c>
      <c r="C189" s="4" t="s">
        <v>181</v>
      </c>
      <c r="D189" s="4" t="s">
        <v>182</v>
      </c>
      <c r="E189" s="4" t="s">
        <v>439</v>
      </c>
      <c r="F189" s="4" t="s">
        <v>562</v>
      </c>
      <c r="G189" s="5" t="s">
        <v>563</v>
      </c>
      <c r="H189" s="4" t="s">
        <v>186</v>
      </c>
      <c r="I189" s="6">
        <f>VLOOKUP(A189,'[1]【4】 框架Ratecard条目汇总'!$A:$L,12,0)</f>
        <v>105</v>
      </c>
    </row>
    <row r="190" ht="19" customHeight="1" spans="1:9">
      <c r="A190" s="4" t="s">
        <v>564</v>
      </c>
      <c r="B190" s="4" t="s">
        <v>180</v>
      </c>
      <c r="C190" s="4" t="s">
        <v>181</v>
      </c>
      <c r="D190" s="4" t="s">
        <v>182</v>
      </c>
      <c r="E190" s="4" t="s">
        <v>439</v>
      </c>
      <c r="F190" s="4" t="s">
        <v>562</v>
      </c>
      <c r="G190" s="5" t="s">
        <v>565</v>
      </c>
      <c r="H190" s="4" t="s">
        <v>186</v>
      </c>
      <c r="I190" s="6">
        <f>VLOOKUP(A190,'[1]【4】 框架Ratecard条目汇总'!$A:$L,12,0)</f>
        <v>125</v>
      </c>
    </row>
    <row r="191" ht="19" customHeight="1" spans="1:9">
      <c r="A191" s="4" t="s">
        <v>566</v>
      </c>
      <c r="B191" s="4" t="s">
        <v>180</v>
      </c>
      <c r="C191" s="4" t="s">
        <v>181</v>
      </c>
      <c r="D191" s="4" t="s">
        <v>182</v>
      </c>
      <c r="E191" s="4" t="s">
        <v>439</v>
      </c>
      <c r="F191" s="4" t="s">
        <v>562</v>
      </c>
      <c r="G191" s="5" t="s">
        <v>567</v>
      </c>
      <c r="H191" s="4" t="s">
        <v>186</v>
      </c>
      <c r="I191" s="6">
        <f>VLOOKUP(A191,'[1]【4】 框架Ratecard条目汇总'!$A:$L,12,0)</f>
        <v>150</v>
      </c>
    </row>
    <row r="192" ht="19" customHeight="1" spans="1:9">
      <c r="A192" s="4" t="s">
        <v>568</v>
      </c>
      <c r="B192" s="4" t="s">
        <v>180</v>
      </c>
      <c r="C192" s="4" t="s">
        <v>181</v>
      </c>
      <c r="D192" s="4" t="s">
        <v>182</v>
      </c>
      <c r="E192" s="4" t="s">
        <v>439</v>
      </c>
      <c r="F192" s="4" t="s">
        <v>569</v>
      </c>
      <c r="G192" s="5" t="s">
        <v>563</v>
      </c>
      <c r="H192" s="4" t="s">
        <v>186</v>
      </c>
      <c r="I192" s="6">
        <f>VLOOKUP(A192,'[1]【4】 框架Ratecard条目汇总'!$A:$L,12,0)</f>
        <v>125</v>
      </c>
    </row>
    <row r="193" ht="19" customHeight="1" spans="1:9">
      <c r="A193" s="4" t="s">
        <v>570</v>
      </c>
      <c r="B193" s="4" t="s">
        <v>180</v>
      </c>
      <c r="C193" s="4" t="s">
        <v>181</v>
      </c>
      <c r="D193" s="4" t="s">
        <v>182</v>
      </c>
      <c r="E193" s="4" t="s">
        <v>439</v>
      </c>
      <c r="F193" s="4" t="s">
        <v>569</v>
      </c>
      <c r="G193" s="5" t="s">
        <v>565</v>
      </c>
      <c r="H193" s="4" t="s">
        <v>186</v>
      </c>
      <c r="I193" s="6">
        <f>VLOOKUP(A193,'[1]【4】 框架Ratecard条目汇总'!$A:$L,12,0)</f>
        <v>145</v>
      </c>
    </row>
    <row r="194" ht="19" customHeight="1" spans="1:9">
      <c r="A194" s="4" t="s">
        <v>571</v>
      </c>
      <c r="B194" s="4" t="s">
        <v>180</v>
      </c>
      <c r="C194" s="4" t="s">
        <v>181</v>
      </c>
      <c r="D194" s="4" t="s">
        <v>182</v>
      </c>
      <c r="E194" s="4" t="s">
        <v>439</v>
      </c>
      <c r="F194" s="4" t="s">
        <v>569</v>
      </c>
      <c r="G194" s="5" t="s">
        <v>567</v>
      </c>
      <c r="H194" s="4" t="s">
        <v>186</v>
      </c>
      <c r="I194" s="6">
        <f>VLOOKUP(A194,'[1]【4】 框架Ratecard条目汇总'!$A:$L,12,0)</f>
        <v>170</v>
      </c>
    </row>
    <row r="195" ht="19" customHeight="1" spans="1:9">
      <c r="A195" s="4" t="s">
        <v>572</v>
      </c>
      <c r="B195" s="4" t="s">
        <v>180</v>
      </c>
      <c r="C195" s="4" t="s">
        <v>181</v>
      </c>
      <c r="D195" s="4" t="s">
        <v>182</v>
      </c>
      <c r="E195" s="4" t="s">
        <v>439</v>
      </c>
      <c r="F195" s="4" t="s">
        <v>573</v>
      </c>
      <c r="G195" s="7" t="s">
        <v>104</v>
      </c>
      <c r="H195" s="4" t="s">
        <v>186</v>
      </c>
      <c r="I195" s="6">
        <f>VLOOKUP(A195,'[1]【4】 框架Ratecard条目汇总'!$A:$L,12,0)</f>
        <v>165</v>
      </c>
    </row>
    <row r="196" ht="19" customHeight="1" spans="1:9">
      <c r="A196" s="4" t="s">
        <v>574</v>
      </c>
      <c r="B196" s="4" t="s">
        <v>180</v>
      </c>
      <c r="C196" s="4" t="s">
        <v>181</v>
      </c>
      <c r="D196" s="4" t="s">
        <v>182</v>
      </c>
      <c r="E196" s="4" t="s">
        <v>439</v>
      </c>
      <c r="F196" s="4" t="s">
        <v>575</v>
      </c>
      <c r="G196" s="5" t="s">
        <v>287</v>
      </c>
      <c r="H196" s="4" t="s">
        <v>186</v>
      </c>
      <c r="I196" s="6">
        <f>VLOOKUP(A196,'[1]【4】 框架Ratecard条目汇总'!$A:$L,12,0)</f>
        <v>80</v>
      </c>
    </row>
    <row r="197" ht="19" customHeight="1" spans="1:9">
      <c r="A197" s="4" t="s">
        <v>576</v>
      </c>
      <c r="B197" s="4" t="s">
        <v>180</v>
      </c>
      <c r="C197" s="4" t="s">
        <v>181</v>
      </c>
      <c r="D197" s="4" t="s">
        <v>182</v>
      </c>
      <c r="E197" s="4" t="s">
        <v>439</v>
      </c>
      <c r="F197" s="4" t="s">
        <v>575</v>
      </c>
      <c r="G197" s="5" t="s">
        <v>313</v>
      </c>
      <c r="H197" s="4" t="s">
        <v>186</v>
      </c>
      <c r="I197" s="6">
        <f>VLOOKUP(A197,'[1]【4】 框架Ratecard条目汇总'!$A:$L,12,0)</f>
        <v>95</v>
      </c>
    </row>
    <row r="198" ht="19" customHeight="1" spans="1:9">
      <c r="A198" s="4" t="s">
        <v>577</v>
      </c>
      <c r="B198" s="4" t="s">
        <v>180</v>
      </c>
      <c r="C198" s="4" t="s">
        <v>181</v>
      </c>
      <c r="D198" s="4" t="s">
        <v>182</v>
      </c>
      <c r="E198" s="4" t="s">
        <v>439</v>
      </c>
      <c r="F198" s="4" t="s">
        <v>578</v>
      </c>
      <c r="G198" s="5" t="s">
        <v>287</v>
      </c>
      <c r="H198" s="4" t="s">
        <v>186</v>
      </c>
      <c r="I198" s="6">
        <f>VLOOKUP(A198,'[1]【4】 框架Ratecard条目汇总'!$A:$L,12,0)</f>
        <v>130</v>
      </c>
    </row>
    <row r="199" ht="19" customHeight="1" spans="1:9">
      <c r="A199" s="4" t="s">
        <v>579</v>
      </c>
      <c r="B199" s="4" t="s">
        <v>180</v>
      </c>
      <c r="C199" s="4" t="s">
        <v>181</v>
      </c>
      <c r="D199" s="4" t="s">
        <v>182</v>
      </c>
      <c r="E199" s="4" t="s">
        <v>439</v>
      </c>
      <c r="F199" s="4" t="s">
        <v>578</v>
      </c>
      <c r="G199" s="5" t="s">
        <v>313</v>
      </c>
      <c r="H199" s="4" t="s">
        <v>186</v>
      </c>
      <c r="I199" s="6">
        <f>VLOOKUP(A199,'[1]【4】 框架Ratecard条目汇总'!$A:$L,12,0)</f>
        <v>155</v>
      </c>
    </row>
    <row r="200" ht="19" customHeight="1" spans="1:9">
      <c r="A200" s="4" t="s">
        <v>580</v>
      </c>
      <c r="B200" s="4" t="s">
        <v>180</v>
      </c>
      <c r="C200" s="4" t="s">
        <v>181</v>
      </c>
      <c r="D200" s="4" t="s">
        <v>182</v>
      </c>
      <c r="E200" s="4" t="s">
        <v>439</v>
      </c>
      <c r="F200" s="4" t="s">
        <v>581</v>
      </c>
      <c r="G200" s="5" t="s">
        <v>582</v>
      </c>
      <c r="H200" s="4" t="s">
        <v>186</v>
      </c>
      <c r="I200" s="6">
        <f>VLOOKUP(A200,'[1]【4】 框架Ratecard条目汇总'!$A:$L,12,0)</f>
        <v>53</v>
      </c>
    </row>
    <row r="201" ht="19" customHeight="1" spans="1:9">
      <c r="A201" s="4" t="s">
        <v>583</v>
      </c>
      <c r="B201" s="4" t="s">
        <v>180</v>
      </c>
      <c r="C201" s="4" t="s">
        <v>181</v>
      </c>
      <c r="D201" s="4" t="s">
        <v>182</v>
      </c>
      <c r="E201" s="4" t="s">
        <v>439</v>
      </c>
      <c r="F201" s="4" t="s">
        <v>581</v>
      </c>
      <c r="G201" s="5" t="s">
        <v>584</v>
      </c>
      <c r="H201" s="4" t="s">
        <v>186</v>
      </c>
      <c r="I201" s="6">
        <f>VLOOKUP(A201,'[1]【4】 框架Ratecard条目汇总'!$A:$L,12,0)</f>
        <v>64</v>
      </c>
    </row>
    <row r="202" ht="19" customHeight="1" spans="1:9">
      <c r="A202" s="4" t="s">
        <v>585</v>
      </c>
      <c r="B202" s="4" t="s">
        <v>180</v>
      </c>
      <c r="C202" s="4" t="s">
        <v>181</v>
      </c>
      <c r="D202" s="4" t="s">
        <v>182</v>
      </c>
      <c r="E202" s="4" t="s">
        <v>439</v>
      </c>
      <c r="F202" s="4" t="s">
        <v>581</v>
      </c>
      <c r="G202" s="5" t="s">
        <v>586</v>
      </c>
      <c r="H202" s="4" t="s">
        <v>186</v>
      </c>
      <c r="I202" s="6">
        <f>VLOOKUP(A202,'[1]【4】 框架Ratecard条目汇总'!$A:$L,12,0)</f>
        <v>67</v>
      </c>
    </row>
    <row r="203" ht="19" customHeight="1" spans="1:9">
      <c r="A203" s="4" t="s">
        <v>587</v>
      </c>
      <c r="B203" s="4" t="s">
        <v>180</v>
      </c>
      <c r="C203" s="4" t="s">
        <v>181</v>
      </c>
      <c r="D203" s="4" t="s">
        <v>182</v>
      </c>
      <c r="E203" s="4" t="s">
        <v>439</v>
      </c>
      <c r="F203" s="4" t="s">
        <v>581</v>
      </c>
      <c r="G203" s="5" t="s">
        <v>588</v>
      </c>
      <c r="H203" s="4" t="s">
        <v>186</v>
      </c>
      <c r="I203" s="6">
        <f>VLOOKUP(A203,'[1]【4】 框架Ratecard条目汇总'!$A:$L,12,0)</f>
        <v>79</v>
      </c>
    </row>
    <row r="204" ht="19" customHeight="1" spans="1:9">
      <c r="A204" s="4" t="s">
        <v>589</v>
      </c>
      <c r="B204" s="4" t="s">
        <v>180</v>
      </c>
      <c r="C204" s="4" t="s">
        <v>181</v>
      </c>
      <c r="D204" s="4" t="s">
        <v>182</v>
      </c>
      <c r="E204" s="4" t="s">
        <v>439</v>
      </c>
      <c r="F204" s="4" t="s">
        <v>590</v>
      </c>
      <c r="G204" s="5" t="s">
        <v>582</v>
      </c>
      <c r="H204" s="4" t="s">
        <v>186</v>
      </c>
      <c r="I204" s="6">
        <f>VLOOKUP(A204,'[1]【4】 框架Ratecard条目汇总'!$A:$L,12,0)</f>
        <v>75</v>
      </c>
    </row>
    <row r="205" ht="19" customHeight="1" spans="1:9">
      <c r="A205" s="4" t="s">
        <v>591</v>
      </c>
      <c r="B205" s="4" t="s">
        <v>180</v>
      </c>
      <c r="C205" s="4" t="s">
        <v>181</v>
      </c>
      <c r="D205" s="4" t="s">
        <v>182</v>
      </c>
      <c r="E205" s="4" t="s">
        <v>439</v>
      </c>
      <c r="F205" s="4" t="s">
        <v>590</v>
      </c>
      <c r="G205" s="5" t="s">
        <v>584</v>
      </c>
      <c r="H205" s="4" t="s">
        <v>186</v>
      </c>
      <c r="I205" s="6">
        <f>VLOOKUP(A205,'[1]【4】 框架Ratecard条目汇总'!$A:$L,12,0)</f>
        <v>85</v>
      </c>
    </row>
    <row r="206" ht="19" customHeight="1" spans="1:9">
      <c r="A206" s="4" t="s">
        <v>592</v>
      </c>
      <c r="B206" s="4" t="s">
        <v>180</v>
      </c>
      <c r="C206" s="4" t="s">
        <v>181</v>
      </c>
      <c r="D206" s="4" t="s">
        <v>182</v>
      </c>
      <c r="E206" s="4" t="s">
        <v>439</v>
      </c>
      <c r="F206" s="4" t="s">
        <v>590</v>
      </c>
      <c r="G206" s="5" t="s">
        <v>586</v>
      </c>
      <c r="H206" s="4" t="s">
        <v>186</v>
      </c>
      <c r="I206" s="6">
        <f>VLOOKUP(A206,'[1]【4】 框架Ratecard条目汇总'!$A:$L,12,0)</f>
        <v>102</v>
      </c>
    </row>
    <row r="207" ht="19" customHeight="1" spans="1:9">
      <c r="A207" s="4" t="s">
        <v>593</v>
      </c>
      <c r="B207" s="4" t="s">
        <v>180</v>
      </c>
      <c r="C207" s="4" t="s">
        <v>181</v>
      </c>
      <c r="D207" s="4" t="s">
        <v>182</v>
      </c>
      <c r="E207" s="4" t="s">
        <v>439</v>
      </c>
      <c r="F207" s="4" t="s">
        <v>590</v>
      </c>
      <c r="G207" s="5" t="s">
        <v>588</v>
      </c>
      <c r="H207" s="4" t="s">
        <v>186</v>
      </c>
      <c r="I207" s="6">
        <f>VLOOKUP(A207,'[1]【4】 框架Ratecard条目汇总'!$A:$L,12,0)</f>
        <v>117</v>
      </c>
    </row>
    <row r="208" ht="19" customHeight="1" spans="1:9">
      <c r="A208" s="4" t="s">
        <v>594</v>
      </c>
      <c r="B208" s="4" t="s">
        <v>180</v>
      </c>
      <c r="C208" s="4" t="s">
        <v>181</v>
      </c>
      <c r="D208" s="4" t="s">
        <v>595</v>
      </c>
      <c r="E208" s="4" t="s">
        <v>596</v>
      </c>
      <c r="F208" s="4" t="s">
        <v>597</v>
      </c>
      <c r="G208" s="5" t="s">
        <v>598</v>
      </c>
      <c r="H208" s="4" t="s">
        <v>325</v>
      </c>
      <c r="I208" s="6">
        <f>VLOOKUP(A208,'[1]【4】 框架Ratecard条目汇总'!$A:$L,12,0)</f>
        <v>500</v>
      </c>
    </row>
    <row r="209" ht="19" customHeight="1" spans="1:9">
      <c r="A209" s="4" t="s">
        <v>599</v>
      </c>
      <c r="B209" s="4" t="s">
        <v>180</v>
      </c>
      <c r="C209" s="4" t="s">
        <v>181</v>
      </c>
      <c r="D209" s="4" t="s">
        <v>595</v>
      </c>
      <c r="E209" s="4" t="s">
        <v>600</v>
      </c>
      <c r="F209" s="4" t="s">
        <v>597</v>
      </c>
      <c r="G209" s="5" t="s">
        <v>598</v>
      </c>
      <c r="H209" s="4" t="s">
        <v>325</v>
      </c>
      <c r="I209" s="6">
        <f>VLOOKUP(A209,'[1]【4】 框架Ratecard条目汇总'!$A:$L,12,0)</f>
        <v>520</v>
      </c>
    </row>
    <row r="210" ht="19" customHeight="1" spans="1:9">
      <c r="A210" s="4" t="s">
        <v>601</v>
      </c>
      <c r="B210" s="4" t="s">
        <v>180</v>
      </c>
      <c r="C210" s="4" t="s">
        <v>181</v>
      </c>
      <c r="D210" s="4" t="s">
        <v>595</v>
      </c>
      <c r="E210" s="4" t="s">
        <v>596</v>
      </c>
      <c r="F210" s="4" t="s">
        <v>602</v>
      </c>
      <c r="G210" s="5" t="s">
        <v>598</v>
      </c>
      <c r="H210" s="4" t="s">
        <v>325</v>
      </c>
      <c r="I210" s="6">
        <f>VLOOKUP(A210,'[1]【4】 框架Ratecard条目汇总'!$A:$L,12,0)</f>
        <v>260</v>
      </c>
    </row>
    <row r="211" ht="19" customHeight="1" spans="1:9">
      <c r="A211" s="4" t="s">
        <v>603</v>
      </c>
      <c r="B211" s="4" t="s">
        <v>180</v>
      </c>
      <c r="C211" s="4" t="s">
        <v>181</v>
      </c>
      <c r="D211" s="4" t="s">
        <v>595</v>
      </c>
      <c r="E211" s="4" t="s">
        <v>600</v>
      </c>
      <c r="F211" s="4" t="s">
        <v>602</v>
      </c>
      <c r="G211" s="5" t="s">
        <v>598</v>
      </c>
      <c r="H211" s="4" t="s">
        <v>325</v>
      </c>
      <c r="I211" s="6">
        <f>VLOOKUP(A211,'[1]【4】 框架Ratecard条目汇总'!$A:$L,12,0)</f>
        <v>286</v>
      </c>
    </row>
    <row r="212" ht="19" customHeight="1" spans="1:9">
      <c r="A212" s="4" t="s">
        <v>604</v>
      </c>
      <c r="B212" s="4" t="s">
        <v>180</v>
      </c>
      <c r="C212" s="4" t="s">
        <v>181</v>
      </c>
      <c r="D212" s="4" t="s">
        <v>595</v>
      </c>
      <c r="E212" s="4" t="s">
        <v>596</v>
      </c>
      <c r="F212" s="4" t="s">
        <v>605</v>
      </c>
      <c r="G212" s="5" t="s">
        <v>598</v>
      </c>
      <c r="H212" s="4" t="s">
        <v>325</v>
      </c>
      <c r="I212" s="6">
        <f>VLOOKUP(A212,'[1]【4】 框架Ratecard条目汇总'!$A:$L,12,0)</f>
        <v>390</v>
      </c>
    </row>
    <row r="213" ht="19" customHeight="1" spans="1:9">
      <c r="A213" s="4" t="s">
        <v>606</v>
      </c>
      <c r="B213" s="4" t="s">
        <v>180</v>
      </c>
      <c r="C213" s="4" t="s">
        <v>181</v>
      </c>
      <c r="D213" s="4" t="s">
        <v>595</v>
      </c>
      <c r="E213" s="4" t="s">
        <v>600</v>
      </c>
      <c r="F213" s="4" t="s">
        <v>605</v>
      </c>
      <c r="G213" s="5" t="s">
        <v>598</v>
      </c>
      <c r="H213" s="4" t="s">
        <v>325</v>
      </c>
      <c r="I213" s="6">
        <f>VLOOKUP(A213,'[1]【4】 框架Ratecard条目汇总'!$A:$L,12,0)</f>
        <v>455</v>
      </c>
    </row>
    <row r="214" ht="19" customHeight="1" spans="1:9">
      <c r="A214" s="4" t="s">
        <v>607</v>
      </c>
      <c r="B214" s="4" t="s">
        <v>180</v>
      </c>
      <c r="C214" s="4" t="s">
        <v>181</v>
      </c>
      <c r="D214" s="4" t="s">
        <v>595</v>
      </c>
      <c r="E214" s="4" t="s">
        <v>596</v>
      </c>
      <c r="F214" s="4" t="s">
        <v>608</v>
      </c>
      <c r="G214" s="5" t="s">
        <v>598</v>
      </c>
      <c r="H214" s="4" t="s">
        <v>325</v>
      </c>
      <c r="I214" s="6">
        <f>VLOOKUP(A214,'[1]【4】 框架Ratecard条目汇总'!$A:$L,12,0)</f>
        <v>520</v>
      </c>
    </row>
    <row r="215" ht="19" customHeight="1" spans="1:9">
      <c r="A215" s="4" t="s">
        <v>609</v>
      </c>
      <c r="B215" s="4" t="s">
        <v>180</v>
      </c>
      <c r="C215" s="4" t="s">
        <v>181</v>
      </c>
      <c r="D215" s="4" t="s">
        <v>595</v>
      </c>
      <c r="E215" s="4" t="s">
        <v>600</v>
      </c>
      <c r="F215" s="4" t="s">
        <v>608</v>
      </c>
      <c r="G215" s="5" t="s">
        <v>598</v>
      </c>
      <c r="H215" s="4" t="s">
        <v>325</v>
      </c>
      <c r="I215" s="6">
        <f>VLOOKUP(A215,'[1]【4】 框架Ratecard条目汇总'!$A:$L,12,0)</f>
        <v>1000</v>
      </c>
    </row>
    <row r="216" ht="19" customHeight="1" spans="1:9">
      <c r="A216" s="4" t="s">
        <v>610</v>
      </c>
      <c r="B216" s="4" t="s">
        <v>180</v>
      </c>
      <c r="C216" s="4" t="s">
        <v>181</v>
      </c>
      <c r="D216" s="4" t="s">
        <v>595</v>
      </c>
      <c r="E216" s="4" t="s">
        <v>611</v>
      </c>
      <c r="F216" s="4" t="s">
        <v>597</v>
      </c>
      <c r="G216" s="5" t="s">
        <v>612</v>
      </c>
      <c r="H216" s="4" t="s">
        <v>325</v>
      </c>
      <c r="I216" s="6">
        <f>VLOOKUP(A216,'[1]【4】 框架Ratecard条目汇总'!$A:$L,12,0)</f>
        <v>890</v>
      </c>
    </row>
    <row r="217" ht="19" customHeight="1" spans="1:9">
      <c r="A217" s="4" t="s">
        <v>613</v>
      </c>
      <c r="B217" s="4" t="s">
        <v>180</v>
      </c>
      <c r="C217" s="4" t="s">
        <v>181</v>
      </c>
      <c r="D217" s="4" t="s">
        <v>595</v>
      </c>
      <c r="E217" s="4" t="s">
        <v>614</v>
      </c>
      <c r="F217" s="4" t="s">
        <v>597</v>
      </c>
      <c r="G217" s="5" t="s">
        <v>612</v>
      </c>
      <c r="H217" s="4" t="s">
        <v>325</v>
      </c>
      <c r="I217" s="6">
        <f>VLOOKUP(A217,'[1]【4】 框架Ratecard条目汇总'!$A:$L,12,0)</f>
        <v>890</v>
      </c>
    </row>
    <row r="218" ht="19" customHeight="1" spans="1:9">
      <c r="A218" s="4" t="s">
        <v>615</v>
      </c>
      <c r="B218" s="4" t="s">
        <v>180</v>
      </c>
      <c r="C218" s="4" t="s">
        <v>181</v>
      </c>
      <c r="D218" s="4" t="s">
        <v>595</v>
      </c>
      <c r="E218" s="4" t="s">
        <v>611</v>
      </c>
      <c r="F218" s="4" t="s">
        <v>602</v>
      </c>
      <c r="G218" s="5" t="s">
        <v>612</v>
      </c>
      <c r="H218" s="4" t="s">
        <v>325</v>
      </c>
      <c r="I218" s="6">
        <f>VLOOKUP(A218,'[1]【4】 框架Ratecard条目汇总'!$A:$L,12,0)</f>
        <v>600</v>
      </c>
    </row>
    <row r="219" ht="19" customHeight="1" spans="1:9">
      <c r="A219" s="4" t="s">
        <v>616</v>
      </c>
      <c r="B219" s="4" t="s">
        <v>180</v>
      </c>
      <c r="C219" s="4" t="s">
        <v>181</v>
      </c>
      <c r="D219" s="4" t="s">
        <v>595</v>
      </c>
      <c r="E219" s="4" t="s">
        <v>614</v>
      </c>
      <c r="F219" s="4" t="s">
        <v>602</v>
      </c>
      <c r="G219" s="5" t="s">
        <v>612</v>
      </c>
      <c r="H219" s="4" t="s">
        <v>325</v>
      </c>
      <c r="I219" s="6">
        <f>VLOOKUP(A219,'[1]【4】 框架Ratecard条目汇总'!$A:$L,12,0)</f>
        <v>750</v>
      </c>
    </row>
    <row r="220" ht="19" customHeight="1" spans="1:9">
      <c r="A220" s="4" t="s">
        <v>617</v>
      </c>
      <c r="B220" s="4" t="s">
        <v>180</v>
      </c>
      <c r="C220" s="4" t="s">
        <v>181</v>
      </c>
      <c r="D220" s="4" t="s">
        <v>595</v>
      </c>
      <c r="E220" s="4" t="s">
        <v>611</v>
      </c>
      <c r="F220" s="4" t="s">
        <v>605</v>
      </c>
      <c r="G220" s="5" t="s">
        <v>612</v>
      </c>
      <c r="H220" s="4" t="s">
        <v>325</v>
      </c>
      <c r="I220" s="6">
        <f>VLOOKUP(A220,'[1]【4】 框架Ratecard条目汇总'!$A:$L,12,0)</f>
        <v>750</v>
      </c>
    </row>
    <row r="221" ht="19" customHeight="1" spans="1:9">
      <c r="A221" s="4" t="s">
        <v>618</v>
      </c>
      <c r="B221" s="4" t="s">
        <v>180</v>
      </c>
      <c r="C221" s="4" t="s">
        <v>181</v>
      </c>
      <c r="D221" s="4" t="s">
        <v>595</v>
      </c>
      <c r="E221" s="4" t="s">
        <v>614</v>
      </c>
      <c r="F221" s="4" t="s">
        <v>605</v>
      </c>
      <c r="G221" s="5" t="s">
        <v>612</v>
      </c>
      <c r="H221" s="4" t="s">
        <v>325</v>
      </c>
      <c r="I221" s="6">
        <f>VLOOKUP(A221,'[1]【4】 框架Ratecard条目汇总'!$A:$L,12,0)</f>
        <v>900</v>
      </c>
    </row>
    <row r="222" ht="19" customHeight="1" spans="1:9">
      <c r="A222" s="4" t="s">
        <v>619</v>
      </c>
      <c r="B222" s="4" t="s">
        <v>180</v>
      </c>
      <c r="C222" s="4" t="s">
        <v>181</v>
      </c>
      <c r="D222" s="4" t="s">
        <v>595</v>
      </c>
      <c r="E222" s="4" t="s">
        <v>611</v>
      </c>
      <c r="F222" s="4" t="s">
        <v>608</v>
      </c>
      <c r="G222" s="5" t="s">
        <v>612</v>
      </c>
      <c r="H222" s="4" t="s">
        <v>325</v>
      </c>
      <c r="I222" s="6">
        <f>VLOOKUP(A222,'[1]【4】 框架Ratecard条目汇总'!$A:$L,12,0)</f>
        <v>1367</v>
      </c>
    </row>
    <row r="223" ht="19" customHeight="1" spans="1:9">
      <c r="A223" s="4" t="s">
        <v>620</v>
      </c>
      <c r="B223" s="4" t="s">
        <v>180</v>
      </c>
      <c r="C223" s="4" t="s">
        <v>181</v>
      </c>
      <c r="D223" s="4" t="s">
        <v>595</v>
      </c>
      <c r="E223" s="4" t="s">
        <v>614</v>
      </c>
      <c r="F223" s="4" t="s">
        <v>608</v>
      </c>
      <c r="G223" s="5" t="s">
        <v>612</v>
      </c>
      <c r="H223" s="4" t="s">
        <v>325</v>
      </c>
      <c r="I223" s="6">
        <f>VLOOKUP(A223,'[1]【4】 框架Ratecard条目汇总'!$A:$L,12,0)</f>
        <v>1300</v>
      </c>
    </row>
    <row r="224" ht="19" customHeight="1" spans="1:9">
      <c r="A224" s="4" t="s">
        <v>621</v>
      </c>
      <c r="B224" s="4" t="s">
        <v>180</v>
      </c>
      <c r="C224" s="4" t="s">
        <v>181</v>
      </c>
      <c r="D224" s="4" t="s">
        <v>595</v>
      </c>
      <c r="E224" s="4" t="s">
        <v>622</v>
      </c>
      <c r="F224" s="4" t="s">
        <v>622</v>
      </c>
      <c r="G224" s="7" t="s">
        <v>104</v>
      </c>
      <c r="H224" s="4" t="s">
        <v>186</v>
      </c>
      <c r="I224" s="6">
        <f>VLOOKUP(A224,'[1]【4】 框架Ratecard条目汇总'!$A:$L,12,0)</f>
        <v>50</v>
      </c>
    </row>
    <row r="225" ht="19" customHeight="1" spans="1:9">
      <c r="A225" s="4" t="s">
        <v>623</v>
      </c>
      <c r="B225" s="4" t="s">
        <v>180</v>
      </c>
      <c r="C225" s="4" t="s">
        <v>181</v>
      </c>
      <c r="D225" s="4" t="s">
        <v>595</v>
      </c>
      <c r="E225" s="4" t="s">
        <v>624</v>
      </c>
      <c r="F225" s="4" t="s">
        <v>625</v>
      </c>
      <c r="G225" s="5" t="s">
        <v>626</v>
      </c>
      <c r="H225" s="4" t="s">
        <v>186</v>
      </c>
      <c r="I225" s="6">
        <f>VLOOKUP(A225,'[1]【4】 框架Ratecard条目汇总'!$A:$L,12,0)</f>
        <v>150</v>
      </c>
    </row>
    <row r="226" ht="19" customHeight="1" spans="1:9">
      <c r="A226" s="4" t="s">
        <v>627</v>
      </c>
      <c r="B226" s="4" t="s">
        <v>180</v>
      </c>
      <c r="C226" s="4" t="s">
        <v>181</v>
      </c>
      <c r="D226" s="4" t="s">
        <v>595</v>
      </c>
      <c r="E226" s="4" t="s">
        <v>624</v>
      </c>
      <c r="F226" s="4" t="s">
        <v>625</v>
      </c>
      <c r="G226" s="5" t="s">
        <v>628</v>
      </c>
      <c r="H226" s="4" t="s">
        <v>186</v>
      </c>
      <c r="I226" s="6">
        <f>VLOOKUP(A226,'[1]【4】 框架Ratecard条目汇总'!$A:$L,12,0)</f>
        <v>230</v>
      </c>
    </row>
    <row r="227" ht="19" customHeight="1" spans="1:9">
      <c r="A227" s="4" t="s">
        <v>629</v>
      </c>
      <c r="B227" s="4" t="s">
        <v>180</v>
      </c>
      <c r="C227" s="4" t="s">
        <v>181</v>
      </c>
      <c r="D227" s="4" t="s">
        <v>595</v>
      </c>
      <c r="E227" s="4" t="s">
        <v>624</v>
      </c>
      <c r="F227" s="4" t="s">
        <v>630</v>
      </c>
      <c r="G227" s="5" t="s">
        <v>310</v>
      </c>
      <c r="H227" s="4" t="s">
        <v>186</v>
      </c>
      <c r="I227" s="6">
        <f>VLOOKUP(A227,'[1]【4】 框架Ratecard条目汇总'!$A:$L,12,0)</f>
        <v>100</v>
      </c>
    </row>
    <row r="228" ht="19" customHeight="1" spans="1:9">
      <c r="A228" s="4" t="s">
        <v>631</v>
      </c>
      <c r="B228" s="4" t="s">
        <v>180</v>
      </c>
      <c r="C228" s="4" t="s">
        <v>181</v>
      </c>
      <c r="D228" s="4" t="s">
        <v>595</v>
      </c>
      <c r="E228" s="4" t="s">
        <v>624</v>
      </c>
      <c r="F228" s="4" t="s">
        <v>630</v>
      </c>
      <c r="G228" s="5" t="s">
        <v>313</v>
      </c>
      <c r="H228" s="4" t="s">
        <v>186</v>
      </c>
      <c r="I228" s="6">
        <f>VLOOKUP(A228,'[1]【4】 框架Ratecard条目汇总'!$A:$L,12,0)</f>
        <v>150</v>
      </c>
    </row>
    <row r="229" ht="19" customHeight="1" spans="1:9">
      <c r="A229" s="4" t="s">
        <v>632</v>
      </c>
      <c r="B229" s="4" t="s">
        <v>180</v>
      </c>
      <c r="C229" s="4" t="s">
        <v>181</v>
      </c>
      <c r="D229" s="4" t="s">
        <v>595</v>
      </c>
      <c r="E229" s="4" t="s">
        <v>624</v>
      </c>
      <c r="F229" s="4" t="s">
        <v>630</v>
      </c>
      <c r="G229" s="5" t="s">
        <v>282</v>
      </c>
      <c r="H229" s="4" t="s">
        <v>186</v>
      </c>
      <c r="I229" s="6">
        <f>VLOOKUP(A229,'[1]【4】 框架Ratecard条目汇总'!$A:$L,12,0)</f>
        <v>228</v>
      </c>
    </row>
    <row r="230" ht="19" customHeight="1" spans="1:9">
      <c r="A230" s="4" t="s">
        <v>633</v>
      </c>
      <c r="B230" s="4" t="s">
        <v>180</v>
      </c>
      <c r="C230" s="4" t="s">
        <v>181</v>
      </c>
      <c r="D230" s="4" t="s">
        <v>595</v>
      </c>
      <c r="E230" s="4" t="s">
        <v>624</v>
      </c>
      <c r="F230" s="4" t="s">
        <v>630</v>
      </c>
      <c r="G230" s="5" t="s">
        <v>483</v>
      </c>
      <c r="H230" s="4" t="s">
        <v>186</v>
      </c>
      <c r="I230" s="6">
        <f>VLOOKUP(A230,'[1]【4】 框架Ratecard条目汇总'!$A:$L,12,0)</f>
        <v>266</v>
      </c>
    </row>
    <row r="231" ht="19" customHeight="1" spans="1:9">
      <c r="A231" s="4" t="s">
        <v>634</v>
      </c>
      <c r="B231" s="4" t="s">
        <v>180</v>
      </c>
      <c r="C231" s="4" t="s">
        <v>181</v>
      </c>
      <c r="D231" s="4" t="s">
        <v>595</v>
      </c>
      <c r="E231" s="4" t="s">
        <v>624</v>
      </c>
      <c r="F231" s="4" t="s">
        <v>475</v>
      </c>
      <c r="G231" s="5" t="s">
        <v>476</v>
      </c>
      <c r="H231" s="4" t="s">
        <v>186</v>
      </c>
      <c r="I231" s="6">
        <f>VLOOKUP(A231,'[1]【4】 框架Ratecard条目汇总'!$A:$L,12,0)</f>
        <v>120</v>
      </c>
    </row>
    <row r="232" ht="19" customHeight="1" spans="1:9">
      <c r="A232" s="4" t="s">
        <v>635</v>
      </c>
      <c r="B232" s="4" t="s">
        <v>180</v>
      </c>
      <c r="C232" s="4" t="s">
        <v>181</v>
      </c>
      <c r="D232" s="4" t="s">
        <v>595</v>
      </c>
      <c r="E232" s="4" t="s">
        <v>624</v>
      </c>
      <c r="F232" s="4" t="s">
        <v>475</v>
      </c>
      <c r="G232" s="5" t="s">
        <v>310</v>
      </c>
      <c r="H232" s="4" t="s">
        <v>186</v>
      </c>
      <c r="I232" s="6">
        <f>VLOOKUP(A232,'[1]【4】 框架Ratecard条目汇总'!$A:$L,12,0)</f>
        <v>150</v>
      </c>
    </row>
    <row r="233" ht="19" customHeight="1" spans="1:9">
      <c r="A233" s="4" t="s">
        <v>636</v>
      </c>
      <c r="B233" s="4" t="s">
        <v>180</v>
      </c>
      <c r="C233" s="4" t="s">
        <v>181</v>
      </c>
      <c r="D233" s="4" t="s">
        <v>595</v>
      </c>
      <c r="E233" s="4" t="s">
        <v>624</v>
      </c>
      <c r="F233" s="4" t="s">
        <v>475</v>
      </c>
      <c r="G233" s="5" t="s">
        <v>287</v>
      </c>
      <c r="H233" s="4" t="s">
        <v>186</v>
      </c>
      <c r="I233" s="6">
        <f>VLOOKUP(A233,'[1]【4】 框架Ratecard条目汇总'!$A:$L,12,0)</f>
        <v>180</v>
      </c>
    </row>
    <row r="234" ht="19" customHeight="1" spans="1:9">
      <c r="A234" s="4" t="s">
        <v>637</v>
      </c>
      <c r="B234" s="4" t="s">
        <v>180</v>
      </c>
      <c r="C234" s="4" t="s">
        <v>181</v>
      </c>
      <c r="D234" s="4" t="s">
        <v>595</v>
      </c>
      <c r="E234" s="4" t="s">
        <v>624</v>
      </c>
      <c r="F234" s="4" t="s">
        <v>475</v>
      </c>
      <c r="G234" s="5" t="s">
        <v>313</v>
      </c>
      <c r="H234" s="4" t="s">
        <v>186</v>
      </c>
      <c r="I234" s="6">
        <f>VLOOKUP(A234,'[1]【4】 框架Ratecard条目汇总'!$A:$L,12,0)</f>
        <v>207</v>
      </c>
    </row>
    <row r="235" ht="19" customHeight="1" spans="1:9">
      <c r="A235" s="4" t="s">
        <v>638</v>
      </c>
      <c r="B235" s="4" t="s">
        <v>180</v>
      </c>
      <c r="C235" s="4" t="s">
        <v>181</v>
      </c>
      <c r="D235" s="4" t="s">
        <v>595</v>
      </c>
      <c r="E235" s="4" t="s">
        <v>624</v>
      </c>
      <c r="F235" s="4" t="s">
        <v>475</v>
      </c>
      <c r="G235" s="5" t="s">
        <v>272</v>
      </c>
      <c r="H235" s="4" t="s">
        <v>186</v>
      </c>
      <c r="I235" s="6">
        <f>VLOOKUP(A235,'[1]【4】 框架Ratecard条目汇总'!$A:$L,12,0)</f>
        <v>250</v>
      </c>
    </row>
    <row r="236" ht="19" customHeight="1" spans="1:9">
      <c r="A236" s="4" t="s">
        <v>639</v>
      </c>
      <c r="B236" s="4" t="s">
        <v>180</v>
      </c>
      <c r="C236" s="4" t="s">
        <v>181</v>
      </c>
      <c r="D236" s="4" t="s">
        <v>595</v>
      </c>
      <c r="E236" s="4" t="s">
        <v>624</v>
      </c>
      <c r="F236" s="4" t="s">
        <v>475</v>
      </c>
      <c r="G236" s="5" t="s">
        <v>282</v>
      </c>
      <c r="H236" s="4" t="s">
        <v>186</v>
      </c>
      <c r="I236" s="6">
        <f>VLOOKUP(A236,'[1]【4】 框架Ratecard条目汇总'!$A:$L,12,0)</f>
        <v>300</v>
      </c>
    </row>
    <row r="237" ht="19" customHeight="1" spans="1:9">
      <c r="A237" s="4" t="s">
        <v>640</v>
      </c>
      <c r="B237" s="4" t="s">
        <v>180</v>
      </c>
      <c r="C237" s="4" t="s">
        <v>181</v>
      </c>
      <c r="D237" s="4" t="s">
        <v>595</v>
      </c>
      <c r="E237" s="4" t="s">
        <v>624</v>
      </c>
      <c r="F237" s="4" t="s">
        <v>475</v>
      </c>
      <c r="G237" s="5" t="s">
        <v>483</v>
      </c>
      <c r="H237" s="4" t="s">
        <v>186</v>
      </c>
      <c r="I237" s="6">
        <f>VLOOKUP(A237,'[1]【4】 框架Ratecard条目汇总'!$A:$L,12,0)</f>
        <v>350</v>
      </c>
    </row>
    <row r="238" ht="19" customHeight="1" spans="1:9">
      <c r="A238" s="4" t="s">
        <v>641</v>
      </c>
      <c r="B238" s="4" t="s">
        <v>180</v>
      </c>
      <c r="C238" s="4" t="s">
        <v>181</v>
      </c>
      <c r="D238" s="4" t="s">
        <v>595</v>
      </c>
      <c r="E238" s="4" t="s">
        <v>624</v>
      </c>
      <c r="F238" s="4" t="s">
        <v>642</v>
      </c>
      <c r="G238" s="5" t="s">
        <v>643</v>
      </c>
      <c r="H238" s="4" t="s">
        <v>186</v>
      </c>
      <c r="I238" s="6">
        <f>VLOOKUP(A238,'[1]【4】 框架Ratecard条目汇总'!$A:$L,12,0)</f>
        <v>110</v>
      </c>
    </row>
    <row r="239" ht="19" customHeight="1" spans="1:9">
      <c r="A239" s="4" t="s">
        <v>644</v>
      </c>
      <c r="B239" s="4" t="s">
        <v>180</v>
      </c>
      <c r="C239" s="4" t="s">
        <v>181</v>
      </c>
      <c r="D239" s="4" t="s">
        <v>595</v>
      </c>
      <c r="E239" s="4" t="s">
        <v>624</v>
      </c>
      <c r="F239" s="4" t="s">
        <v>642</v>
      </c>
      <c r="G239" s="5" t="s">
        <v>645</v>
      </c>
      <c r="H239" s="4" t="s">
        <v>186</v>
      </c>
      <c r="I239" s="6">
        <f>VLOOKUP(A239,'[1]【4】 框架Ratecard条目汇总'!$A:$L,12,0)</f>
        <v>150</v>
      </c>
    </row>
    <row r="240" ht="19" customHeight="1" spans="1:9">
      <c r="A240" s="4" t="s">
        <v>646</v>
      </c>
      <c r="B240" s="4" t="s">
        <v>180</v>
      </c>
      <c r="C240" s="4" t="s">
        <v>181</v>
      </c>
      <c r="D240" s="4" t="s">
        <v>595</v>
      </c>
      <c r="E240" s="4" t="s">
        <v>624</v>
      </c>
      <c r="F240" s="4" t="s">
        <v>642</v>
      </c>
      <c r="G240" s="5" t="s">
        <v>647</v>
      </c>
      <c r="H240" s="4" t="s">
        <v>186</v>
      </c>
      <c r="I240" s="6">
        <f>VLOOKUP(A240,'[1]【4】 框架Ratecard条目汇总'!$A:$L,12,0)</f>
        <v>170</v>
      </c>
    </row>
    <row r="241" ht="19" customHeight="1" spans="1:9">
      <c r="A241" s="4" t="s">
        <v>648</v>
      </c>
      <c r="B241" s="4" t="s">
        <v>180</v>
      </c>
      <c r="C241" s="4" t="s">
        <v>181</v>
      </c>
      <c r="D241" s="4" t="s">
        <v>595</v>
      </c>
      <c r="E241" s="4" t="s">
        <v>624</v>
      </c>
      <c r="F241" s="4" t="s">
        <v>649</v>
      </c>
      <c r="G241" s="5" t="s">
        <v>650</v>
      </c>
      <c r="H241" s="4" t="s">
        <v>325</v>
      </c>
      <c r="I241" s="6">
        <f>VLOOKUP(A241,'[1]【4】 框架Ratecard条目汇总'!$A:$L,12,0)</f>
        <v>160</v>
      </c>
    </row>
    <row r="242" ht="19" customHeight="1" spans="1:9">
      <c r="A242" s="4" t="s">
        <v>651</v>
      </c>
      <c r="B242" s="4" t="s">
        <v>180</v>
      </c>
      <c r="C242" s="4" t="s">
        <v>181</v>
      </c>
      <c r="D242" s="4" t="s">
        <v>595</v>
      </c>
      <c r="E242" s="4" t="s">
        <v>624</v>
      </c>
      <c r="F242" s="4" t="s">
        <v>649</v>
      </c>
      <c r="G242" s="5" t="s">
        <v>652</v>
      </c>
      <c r="H242" s="4" t="s">
        <v>325</v>
      </c>
      <c r="I242" s="6">
        <f>VLOOKUP(A242,'[1]【4】 框架Ratecard条目汇总'!$A:$L,12,0)</f>
        <v>345</v>
      </c>
    </row>
    <row r="243" ht="19" customHeight="1" spans="1:9">
      <c r="A243" s="4" t="s">
        <v>653</v>
      </c>
      <c r="B243" s="4" t="s">
        <v>180</v>
      </c>
      <c r="C243" s="4" t="s">
        <v>181</v>
      </c>
      <c r="D243" s="4" t="s">
        <v>595</v>
      </c>
      <c r="E243" s="4" t="s">
        <v>624</v>
      </c>
      <c r="F243" s="4" t="s">
        <v>649</v>
      </c>
      <c r="G243" s="5" t="s">
        <v>654</v>
      </c>
      <c r="H243" s="4" t="s">
        <v>325</v>
      </c>
      <c r="I243" s="6">
        <f>VLOOKUP(A243,'[1]【4】 框架Ratecard条目汇总'!$A:$L,12,0)</f>
        <v>445</v>
      </c>
    </row>
    <row r="244" ht="19" customHeight="1" spans="1:9">
      <c r="A244" s="4" t="s">
        <v>655</v>
      </c>
      <c r="B244" s="4" t="s">
        <v>180</v>
      </c>
      <c r="C244" s="4" t="s">
        <v>181</v>
      </c>
      <c r="D244" s="4" t="s">
        <v>595</v>
      </c>
      <c r="E244" s="4" t="s">
        <v>624</v>
      </c>
      <c r="F244" s="4" t="s">
        <v>649</v>
      </c>
      <c r="G244" s="5" t="s">
        <v>656</v>
      </c>
      <c r="H244" s="4" t="s">
        <v>325</v>
      </c>
      <c r="I244" s="6">
        <f>VLOOKUP(A244,'[1]【4】 框架Ratecard条目汇总'!$A:$L,12,0)</f>
        <v>580</v>
      </c>
    </row>
    <row r="245" ht="19" customHeight="1" spans="1:9">
      <c r="A245" s="4" t="s">
        <v>657</v>
      </c>
      <c r="B245" s="4" t="s">
        <v>180</v>
      </c>
      <c r="C245" s="4" t="s">
        <v>181</v>
      </c>
      <c r="D245" s="4" t="s">
        <v>595</v>
      </c>
      <c r="E245" s="4" t="s">
        <v>624</v>
      </c>
      <c r="F245" s="4" t="s">
        <v>658</v>
      </c>
      <c r="G245" s="5" t="s">
        <v>659</v>
      </c>
      <c r="H245" s="4" t="s">
        <v>325</v>
      </c>
      <c r="I245" s="6">
        <f>VLOOKUP(A245,'[1]【4】 框架Ratecard条目汇总'!$A:$L,12,0)</f>
        <v>230</v>
      </c>
    </row>
    <row r="246" ht="19" customHeight="1" spans="1:9">
      <c r="A246" s="4" t="s">
        <v>660</v>
      </c>
      <c r="B246" s="4" t="s">
        <v>180</v>
      </c>
      <c r="C246" s="4" t="s">
        <v>181</v>
      </c>
      <c r="D246" s="4" t="s">
        <v>595</v>
      </c>
      <c r="E246" s="4" t="s">
        <v>624</v>
      </c>
      <c r="F246" s="4" t="s">
        <v>658</v>
      </c>
      <c r="G246" s="5" t="s">
        <v>661</v>
      </c>
      <c r="H246" s="4" t="s">
        <v>325</v>
      </c>
      <c r="I246" s="6">
        <f>VLOOKUP(A246,'[1]【4】 框架Ratecard条目汇总'!$A:$L,12,0)</f>
        <v>330</v>
      </c>
    </row>
    <row r="247" ht="19" customHeight="1" spans="1:9">
      <c r="A247" s="4" t="s">
        <v>662</v>
      </c>
      <c r="B247" s="4" t="s">
        <v>180</v>
      </c>
      <c r="C247" s="4" t="s">
        <v>181</v>
      </c>
      <c r="D247" s="4" t="s">
        <v>595</v>
      </c>
      <c r="E247" s="4" t="s">
        <v>624</v>
      </c>
      <c r="F247" s="4" t="s">
        <v>658</v>
      </c>
      <c r="G247" s="5" t="s">
        <v>663</v>
      </c>
      <c r="H247" s="4" t="s">
        <v>325</v>
      </c>
      <c r="I247" s="6">
        <f>VLOOKUP(A247,'[1]【4】 框架Ratecard条目汇总'!$A:$L,12,0)</f>
        <v>400</v>
      </c>
    </row>
    <row r="248" ht="19" customHeight="1" spans="1:9">
      <c r="A248" s="4" t="s">
        <v>664</v>
      </c>
      <c r="B248" s="4" t="s">
        <v>180</v>
      </c>
      <c r="C248" s="4" t="s">
        <v>181</v>
      </c>
      <c r="D248" s="4" t="s">
        <v>595</v>
      </c>
      <c r="E248" s="4" t="s">
        <v>624</v>
      </c>
      <c r="F248" s="4" t="s">
        <v>658</v>
      </c>
      <c r="G248" s="5" t="s">
        <v>665</v>
      </c>
      <c r="H248" s="4" t="s">
        <v>325</v>
      </c>
      <c r="I248" s="6">
        <f>VLOOKUP(A248,'[1]【4】 框架Ratecard条目汇总'!$A:$L,12,0)</f>
        <v>400</v>
      </c>
    </row>
    <row r="249" ht="19" customHeight="1" spans="1:9">
      <c r="A249" s="4" t="s">
        <v>666</v>
      </c>
      <c r="B249" s="4" t="s">
        <v>180</v>
      </c>
      <c r="C249" s="4" t="s">
        <v>181</v>
      </c>
      <c r="D249" s="4" t="s">
        <v>595</v>
      </c>
      <c r="E249" s="4" t="s">
        <v>624</v>
      </c>
      <c r="F249" s="4" t="s">
        <v>667</v>
      </c>
      <c r="G249" s="5" t="s">
        <v>659</v>
      </c>
      <c r="H249" s="4" t="s">
        <v>325</v>
      </c>
      <c r="I249" s="6">
        <f>VLOOKUP(A249,'[1]【4】 框架Ratecard条目汇总'!$A:$L,12,0)</f>
        <v>240</v>
      </c>
    </row>
    <row r="250" ht="19" customHeight="1" spans="1:9">
      <c r="A250" s="4" t="s">
        <v>668</v>
      </c>
      <c r="B250" s="4" t="s">
        <v>180</v>
      </c>
      <c r="C250" s="4" t="s">
        <v>181</v>
      </c>
      <c r="D250" s="4" t="s">
        <v>595</v>
      </c>
      <c r="E250" s="4" t="s">
        <v>624</v>
      </c>
      <c r="F250" s="4" t="s">
        <v>667</v>
      </c>
      <c r="G250" s="5" t="s">
        <v>661</v>
      </c>
      <c r="H250" s="4" t="s">
        <v>325</v>
      </c>
      <c r="I250" s="6">
        <f>VLOOKUP(A250,'[1]【4】 框架Ratecard条目汇总'!$A:$L,12,0)</f>
        <v>400</v>
      </c>
    </row>
    <row r="251" ht="19" customHeight="1" spans="1:9">
      <c r="A251" s="4" t="s">
        <v>669</v>
      </c>
      <c r="B251" s="4" t="s">
        <v>180</v>
      </c>
      <c r="C251" s="4" t="s">
        <v>181</v>
      </c>
      <c r="D251" s="4" t="s">
        <v>595</v>
      </c>
      <c r="E251" s="4" t="s">
        <v>624</v>
      </c>
      <c r="F251" s="4" t="s">
        <v>667</v>
      </c>
      <c r="G251" s="5" t="s">
        <v>663</v>
      </c>
      <c r="H251" s="4" t="s">
        <v>325</v>
      </c>
      <c r="I251" s="6">
        <f>VLOOKUP(A251,'[1]【4】 框架Ratecard条目汇总'!$A:$L,12,0)</f>
        <v>500</v>
      </c>
    </row>
    <row r="252" ht="19" customHeight="1" spans="1:9">
      <c r="A252" s="4" t="s">
        <v>670</v>
      </c>
      <c r="B252" s="4" t="s">
        <v>180</v>
      </c>
      <c r="C252" s="4" t="s">
        <v>181</v>
      </c>
      <c r="D252" s="4" t="s">
        <v>595</v>
      </c>
      <c r="E252" s="4" t="s">
        <v>624</v>
      </c>
      <c r="F252" s="4" t="s">
        <v>667</v>
      </c>
      <c r="G252" s="5" t="s">
        <v>665</v>
      </c>
      <c r="H252" s="4" t="s">
        <v>325</v>
      </c>
      <c r="I252" s="6">
        <f>VLOOKUP(A252,'[1]【4】 框架Ratecard条目汇总'!$A:$L,12,0)</f>
        <v>500</v>
      </c>
    </row>
    <row r="253" ht="19" customHeight="1" spans="1:9">
      <c r="A253" s="4" t="s">
        <v>671</v>
      </c>
      <c r="B253" s="4" t="s">
        <v>180</v>
      </c>
      <c r="C253" s="4" t="s">
        <v>181</v>
      </c>
      <c r="D253" s="4" t="s">
        <v>595</v>
      </c>
      <c r="E253" s="4" t="s">
        <v>624</v>
      </c>
      <c r="F253" s="4" t="s">
        <v>672</v>
      </c>
      <c r="G253" s="5" t="s">
        <v>659</v>
      </c>
      <c r="H253" s="4" t="s">
        <v>325</v>
      </c>
      <c r="I253" s="6">
        <f>VLOOKUP(A253,'[1]【4】 框架Ratecard条目汇总'!$A:$L,12,0)</f>
        <v>420</v>
      </c>
    </row>
    <row r="254" ht="19" customHeight="1" spans="1:9">
      <c r="A254" s="4" t="s">
        <v>673</v>
      </c>
      <c r="B254" s="4" t="s">
        <v>180</v>
      </c>
      <c r="C254" s="4" t="s">
        <v>181</v>
      </c>
      <c r="D254" s="4" t="s">
        <v>595</v>
      </c>
      <c r="E254" s="4" t="s">
        <v>624</v>
      </c>
      <c r="F254" s="4" t="s">
        <v>672</v>
      </c>
      <c r="G254" s="5" t="s">
        <v>661</v>
      </c>
      <c r="H254" s="4" t="s">
        <v>325</v>
      </c>
      <c r="I254" s="6">
        <f>VLOOKUP(A254,'[1]【4】 框架Ratecard条目汇总'!$A:$L,12,0)</f>
        <v>600</v>
      </c>
    </row>
    <row r="255" ht="19" customHeight="1" spans="1:9">
      <c r="A255" s="4" t="s">
        <v>674</v>
      </c>
      <c r="B255" s="4" t="s">
        <v>180</v>
      </c>
      <c r="C255" s="4" t="s">
        <v>181</v>
      </c>
      <c r="D255" s="4" t="s">
        <v>595</v>
      </c>
      <c r="E255" s="4" t="s">
        <v>624</v>
      </c>
      <c r="F255" s="4" t="s">
        <v>672</v>
      </c>
      <c r="G255" s="5" t="s">
        <v>663</v>
      </c>
      <c r="H255" s="4" t="s">
        <v>325</v>
      </c>
      <c r="I255" s="6">
        <f>VLOOKUP(A255,'[1]【4】 框架Ratecard条目汇总'!$A:$L,12,0)</f>
        <v>700</v>
      </c>
    </row>
    <row r="256" ht="19" customHeight="1" spans="1:9">
      <c r="A256" s="4" t="s">
        <v>675</v>
      </c>
      <c r="B256" s="4" t="s">
        <v>180</v>
      </c>
      <c r="C256" s="4" t="s">
        <v>181</v>
      </c>
      <c r="D256" s="4" t="s">
        <v>595</v>
      </c>
      <c r="E256" s="4" t="s">
        <v>624</v>
      </c>
      <c r="F256" s="4" t="s">
        <v>672</v>
      </c>
      <c r="G256" s="5" t="s">
        <v>665</v>
      </c>
      <c r="H256" s="4" t="s">
        <v>325</v>
      </c>
      <c r="I256" s="6">
        <f>VLOOKUP(A256,'[1]【4】 框架Ratecard条目汇总'!$A:$L,12,0)</f>
        <v>700</v>
      </c>
    </row>
    <row r="257" ht="19" customHeight="1" spans="1:9">
      <c r="A257" s="4" t="s">
        <v>676</v>
      </c>
      <c r="B257" s="4" t="s">
        <v>180</v>
      </c>
      <c r="C257" s="4" t="s">
        <v>181</v>
      </c>
      <c r="D257" s="4" t="s">
        <v>595</v>
      </c>
      <c r="E257" s="4" t="s">
        <v>677</v>
      </c>
      <c r="F257" s="4" t="s">
        <v>678</v>
      </c>
      <c r="G257" s="5" t="s">
        <v>679</v>
      </c>
      <c r="H257" s="4" t="s">
        <v>680</v>
      </c>
      <c r="I257" s="6">
        <f>VLOOKUP(A257,'[1]【4】 框架Ratecard条目汇总'!$A:$L,12,0)</f>
        <v>150</v>
      </c>
    </row>
    <row r="258" ht="19" customHeight="1" spans="1:9">
      <c r="A258" s="4" t="s">
        <v>681</v>
      </c>
      <c r="B258" s="4" t="s">
        <v>180</v>
      </c>
      <c r="C258" s="4" t="s">
        <v>181</v>
      </c>
      <c r="D258" s="4" t="s">
        <v>595</v>
      </c>
      <c r="E258" s="4" t="s">
        <v>677</v>
      </c>
      <c r="F258" s="4" t="s">
        <v>682</v>
      </c>
      <c r="G258" s="5" t="s">
        <v>683</v>
      </c>
      <c r="H258" s="4" t="s">
        <v>680</v>
      </c>
      <c r="I258" s="6">
        <f>VLOOKUP(A258,'[1]【4】 框架Ratecard条目汇总'!$A:$L,12,0)</f>
        <v>135</v>
      </c>
    </row>
    <row r="259" ht="19" customHeight="1" spans="1:9">
      <c r="A259" s="4" t="s">
        <v>684</v>
      </c>
      <c r="B259" s="4" t="s">
        <v>180</v>
      </c>
      <c r="C259" s="4" t="s">
        <v>181</v>
      </c>
      <c r="D259" s="4" t="s">
        <v>595</v>
      </c>
      <c r="E259" s="4" t="s">
        <v>677</v>
      </c>
      <c r="F259" s="4" t="s">
        <v>685</v>
      </c>
      <c r="G259" s="5" t="s">
        <v>686</v>
      </c>
      <c r="H259" s="4" t="s">
        <v>680</v>
      </c>
      <c r="I259" s="6">
        <f>VLOOKUP(A259,'[1]【4】 框架Ratecard条目汇总'!$A:$L,12,0)</f>
        <v>600</v>
      </c>
    </row>
    <row r="260" ht="19" customHeight="1" spans="1:9">
      <c r="A260" s="4" t="s">
        <v>687</v>
      </c>
      <c r="B260" s="4" t="s">
        <v>180</v>
      </c>
      <c r="C260" s="4" t="s">
        <v>181</v>
      </c>
      <c r="D260" s="4" t="s">
        <v>595</v>
      </c>
      <c r="E260" s="4" t="s">
        <v>677</v>
      </c>
      <c r="F260" s="4" t="s">
        <v>688</v>
      </c>
      <c r="G260" s="5" t="s">
        <v>689</v>
      </c>
      <c r="H260" s="4" t="s">
        <v>680</v>
      </c>
      <c r="I260" s="6">
        <f>VLOOKUP(A260,'[1]【4】 框架Ratecard条目汇总'!$A:$L,12,0)</f>
        <v>550</v>
      </c>
    </row>
    <row r="261" ht="19" customHeight="1" spans="1:9">
      <c r="A261" s="4" t="s">
        <v>690</v>
      </c>
      <c r="B261" s="4" t="s">
        <v>180</v>
      </c>
      <c r="C261" s="4" t="s">
        <v>181</v>
      </c>
      <c r="D261" s="4" t="s">
        <v>595</v>
      </c>
      <c r="E261" s="4" t="s">
        <v>691</v>
      </c>
      <c r="F261" s="4" t="s">
        <v>692</v>
      </c>
      <c r="G261" s="5" t="s">
        <v>693</v>
      </c>
      <c r="H261" s="4" t="s">
        <v>434</v>
      </c>
      <c r="I261" s="6">
        <f>VLOOKUP(A261,'[1]【4】 框架Ratecard条目汇总'!$A:$L,12,0)</f>
        <v>45</v>
      </c>
    </row>
    <row r="262" ht="19" customHeight="1" spans="1:9">
      <c r="A262" s="4" t="s">
        <v>694</v>
      </c>
      <c r="B262" s="4" t="s">
        <v>180</v>
      </c>
      <c r="C262" s="4" t="s">
        <v>181</v>
      </c>
      <c r="D262" s="4" t="s">
        <v>595</v>
      </c>
      <c r="E262" s="4" t="s">
        <v>691</v>
      </c>
      <c r="F262" s="4" t="s">
        <v>695</v>
      </c>
      <c r="G262" s="5" t="s">
        <v>696</v>
      </c>
      <c r="H262" s="4" t="s">
        <v>434</v>
      </c>
      <c r="I262" s="6">
        <f>VLOOKUP(A262,'[1]【4】 框架Ratecard条目汇总'!$A:$L,12,0)</f>
        <v>466</v>
      </c>
    </row>
    <row r="263" ht="19" customHeight="1" spans="1:9">
      <c r="A263" s="4" t="s">
        <v>697</v>
      </c>
      <c r="B263" s="4" t="s">
        <v>180</v>
      </c>
      <c r="C263" s="4" t="s">
        <v>181</v>
      </c>
      <c r="D263" s="4" t="s">
        <v>595</v>
      </c>
      <c r="E263" s="4" t="s">
        <v>691</v>
      </c>
      <c r="F263" s="4" t="s">
        <v>698</v>
      </c>
      <c r="G263" s="5" t="s">
        <v>696</v>
      </c>
      <c r="H263" s="4" t="s">
        <v>434</v>
      </c>
      <c r="I263" s="6">
        <f>VLOOKUP(A263,'[1]【4】 框架Ratecard条目汇总'!$A:$L,12,0)</f>
        <v>323</v>
      </c>
    </row>
    <row r="264" ht="19" customHeight="1" spans="1:9">
      <c r="A264" s="4" t="s">
        <v>699</v>
      </c>
      <c r="B264" s="4" t="s">
        <v>180</v>
      </c>
      <c r="C264" s="4" t="s">
        <v>181</v>
      </c>
      <c r="D264" s="4" t="s">
        <v>595</v>
      </c>
      <c r="E264" s="4" t="s">
        <v>691</v>
      </c>
      <c r="F264" s="4" t="s">
        <v>700</v>
      </c>
      <c r="G264" s="5" t="s">
        <v>701</v>
      </c>
      <c r="H264" s="4" t="s">
        <v>680</v>
      </c>
      <c r="I264" s="6">
        <f>VLOOKUP(A264,'[1]【4】 框架Ratecard条目汇总'!$A:$L,12,0)</f>
        <v>182</v>
      </c>
    </row>
    <row r="265" ht="19" customHeight="1" spans="1:9">
      <c r="A265" s="4" t="s">
        <v>702</v>
      </c>
      <c r="B265" s="4" t="s">
        <v>180</v>
      </c>
      <c r="C265" s="4" t="s">
        <v>181</v>
      </c>
      <c r="D265" s="4" t="s">
        <v>595</v>
      </c>
      <c r="E265" s="4" t="s">
        <v>691</v>
      </c>
      <c r="F265" s="4" t="s">
        <v>700</v>
      </c>
      <c r="G265" s="5" t="s">
        <v>703</v>
      </c>
      <c r="H265" s="4" t="s">
        <v>680</v>
      </c>
      <c r="I265" s="6">
        <f>VLOOKUP(A265,'[1]【4】 框架Ratecard条目汇总'!$A:$L,12,0)</f>
        <v>300</v>
      </c>
    </row>
    <row r="266" ht="19" customHeight="1" spans="1:9">
      <c r="A266" s="4" t="s">
        <v>704</v>
      </c>
      <c r="B266" s="4" t="s">
        <v>180</v>
      </c>
      <c r="C266" s="4" t="s">
        <v>181</v>
      </c>
      <c r="D266" s="4" t="s">
        <v>595</v>
      </c>
      <c r="E266" s="4" t="s">
        <v>691</v>
      </c>
      <c r="F266" s="4" t="s">
        <v>700</v>
      </c>
      <c r="G266" s="5" t="s">
        <v>705</v>
      </c>
      <c r="H266" s="4" t="s">
        <v>680</v>
      </c>
      <c r="I266" s="6">
        <f>VLOOKUP(A266,'[1]【4】 框架Ratecard条目汇总'!$A:$L,12,0)</f>
        <v>350</v>
      </c>
    </row>
    <row r="267" ht="19" customHeight="1" spans="1:9">
      <c r="A267" s="4" t="s">
        <v>706</v>
      </c>
      <c r="B267" s="4" t="s">
        <v>180</v>
      </c>
      <c r="C267" s="4" t="s">
        <v>181</v>
      </c>
      <c r="D267" s="4" t="s">
        <v>595</v>
      </c>
      <c r="E267" s="4" t="s">
        <v>691</v>
      </c>
      <c r="F267" s="4" t="s">
        <v>700</v>
      </c>
      <c r="G267" s="5" t="s">
        <v>707</v>
      </c>
      <c r="H267" s="4" t="s">
        <v>680</v>
      </c>
      <c r="I267" s="6">
        <f>VLOOKUP(A267,'[1]【4】 框架Ratecard条目汇总'!$A:$L,12,0)</f>
        <v>450</v>
      </c>
    </row>
    <row r="268" ht="19" customHeight="1" spans="1:9">
      <c r="A268" s="4" t="s">
        <v>708</v>
      </c>
      <c r="B268" s="4" t="s">
        <v>180</v>
      </c>
      <c r="C268" s="4" t="s">
        <v>181</v>
      </c>
      <c r="D268" s="4" t="s">
        <v>595</v>
      </c>
      <c r="E268" s="4" t="s">
        <v>691</v>
      </c>
      <c r="F268" s="4" t="s">
        <v>709</v>
      </c>
      <c r="G268" s="5" t="s">
        <v>710</v>
      </c>
      <c r="H268" s="4" t="s">
        <v>680</v>
      </c>
      <c r="I268" s="6">
        <f>VLOOKUP(A268,'[1]【4】 框架Ratecard条目汇总'!$A:$L,12,0)</f>
        <v>260</v>
      </c>
    </row>
    <row r="269" ht="19" customHeight="1" spans="1:9">
      <c r="A269" s="4" t="s">
        <v>711</v>
      </c>
      <c r="B269" s="4" t="s">
        <v>180</v>
      </c>
      <c r="C269" s="4" t="s">
        <v>181</v>
      </c>
      <c r="D269" s="4" t="s">
        <v>595</v>
      </c>
      <c r="E269" s="4" t="s">
        <v>691</v>
      </c>
      <c r="F269" s="4" t="s">
        <v>709</v>
      </c>
      <c r="G269" s="5" t="s">
        <v>712</v>
      </c>
      <c r="H269" s="4" t="s">
        <v>680</v>
      </c>
      <c r="I269" s="6">
        <f>VLOOKUP(A269,'[1]【4】 框架Ratecard条目汇总'!$A:$L,12,0)</f>
        <v>375</v>
      </c>
    </row>
    <row r="270" ht="19" customHeight="1" spans="1:9">
      <c r="A270" s="4" t="s">
        <v>713</v>
      </c>
      <c r="B270" s="4" t="s">
        <v>180</v>
      </c>
      <c r="C270" s="4" t="s">
        <v>181</v>
      </c>
      <c r="D270" s="4" t="s">
        <v>595</v>
      </c>
      <c r="E270" s="4" t="s">
        <v>691</v>
      </c>
      <c r="F270" s="4" t="s">
        <v>709</v>
      </c>
      <c r="G270" s="5" t="s">
        <v>714</v>
      </c>
      <c r="H270" s="4" t="s">
        <v>680</v>
      </c>
      <c r="I270" s="6">
        <f>VLOOKUP(A270,'[1]【4】 框架Ratecard条目汇总'!$A:$L,12,0)</f>
        <v>442</v>
      </c>
    </row>
    <row r="271" ht="19" customHeight="1" spans="1:9">
      <c r="A271" s="4" t="s">
        <v>715</v>
      </c>
      <c r="B271" s="4" t="s">
        <v>180</v>
      </c>
      <c r="C271" s="4" t="s">
        <v>181</v>
      </c>
      <c r="D271" s="4" t="s">
        <v>595</v>
      </c>
      <c r="E271" s="4" t="s">
        <v>691</v>
      </c>
      <c r="F271" s="4" t="s">
        <v>709</v>
      </c>
      <c r="G271" s="5" t="s">
        <v>716</v>
      </c>
      <c r="H271" s="4" t="s">
        <v>680</v>
      </c>
      <c r="I271" s="6">
        <f>VLOOKUP(A271,'[1]【4】 框架Ratecard条目汇总'!$A:$L,12,0)</f>
        <v>647</v>
      </c>
    </row>
    <row r="272" ht="19" customHeight="1" spans="1:9">
      <c r="A272" s="4" t="s">
        <v>717</v>
      </c>
      <c r="B272" s="4" t="s">
        <v>180</v>
      </c>
      <c r="C272" s="4" t="s">
        <v>181</v>
      </c>
      <c r="D272" s="4" t="s">
        <v>595</v>
      </c>
      <c r="E272" s="4" t="s">
        <v>691</v>
      </c>
      <c r="F272" s="4" t="s">
        <v>718</v>
      </c>
      <c r="G272" s="5" t="s">
        <v>719</v>
      </c>
      <c r="H272" s="4" t="s">
        <v>680</v>
      </c>
      <c r="I272" s="6">
        <f>VLOOKUP(A272,'[1]【4】 框架Ratecard条目汇总'!$A:$L,12,0)</f>
        <v>105</v>
      </c>
    </row>
    <row r="273" ht="19" customHeight="1" spans="1:9">
      <c r="A273" s="4" t="s">
        <v>720</v>
      </c>
      <c r="B273" s="4" t="s">
        <v>180</v>
      </c>
      <c r="C273" s="4" t="s">
        <v>181</v>
      </c>
      <c r="D273" s="4" t="s">
        <v>595</v>
      </c>
      <c r="E273" s="4" t="s">
        <v>691</v>
      </c>
      <c r="F273" s="4" t="s">
        <v>718</v>
      </c>
      <c r="G273" s="5" t="s">
        <v>721</v>
      </c>
      <c r="H273" s="4" t="s">
        <v>680</v>
      </c>
      <c r="I273" s="6">
        <f>VLOOKUP(A273,'[1]【4】 框架Ratecard条目汇总'!$A:$L,12,0)</f>
        <v>152</v>
      </c>
    </row>
    <row r="274" ht="19" customHeight="1" spans="1:9">
      <c r="A274" s="4" t="s">
        <v>722</v>
      </c>
      <c r="B274" s="4" t="s">
        <v>180</v>
      </c>
      <c r="C274" s="4" t="s">
        <v>181</v>
      </c>
      <c r="D274" s="4" t="s">
        <v>595</v>
      </c>
      <c r="E274" s="4" t="s">
        <v>691</v>
      </c>
      <c r="F274" s="4" t="s">
        <v>723</v>
      </c>
      <c r="G274" s="5" t="s">
        <v>724</v>
      </c>
      <c r="H274" s="4" t="s">
        <v>434</v>
      </c>
      <c r="I274" s="6">
        <f>VLOOKUP(A274,'[1]【4】 框架Ratecard条目汇总'!$A:$L,12,0)</f>
        <v>59</v>
      </c>
    </row>
    <row r="275" ht="19" customHeight="1" spans="1:9">
      <c r="A275" s="4" t="s">
        <v>725</v>
      </c>
      <c r="B275" s="4" t="s">
        <v>180</v>
      </c>
      <c r="C275" s="4" t="s">
        <v>181</v>
      </c>
      <c r="D275" s="4" t="s">
        <v>595</v>
      </c>
      <c r="E275" s="4" t="s">
        <v>691</v>
      </c>
      <c r="F275" s="4" t="s">
        <v>726</v>
      </c>
      <c r="G275" s="5" t="s">
        <v>727</v>
      </c>
      <c r="H275" s="4" t="s">
        <v>434</v>
      </c>
      <c r="I275" s="6">
        <f>VLOOKUP(A275,'[1]【4】 框架Ratecard条目汇总'!$A:$L,12,0)</f>
        <v>65</v>
      </c>
    </row>
    <row r="276" ht="19" customHeight="1" spans="1:9">
      <c r="A276" s="4" t="s">
        <v>728</v>
      </c>
      <c r="B276" s="4" t="s">
        <v>180</v>
      </c>
      <c r="C276" s="4" t="s">
        <v>181</v>
      </c>
      <c r="D276" s="4" t="s">
        <v>595</v>
      </c>
      <c r="E276" s="4" t="s">
        <v>691</v>
      </c>
      <c r="F276" s="4" t="s">
        <v>726</v>
      </c>
      <c r="G276" s="5" t="s">
        <v>729</v>
      </c>
      <c r="H276" s="4" t="s">
        <v>434</v>
      </c>
      <c r="I276" s="6">
        <f>VLOOKUP(A276,'[1]【4】 框架Ratecard条目汇总'!$A:$L,12,0)</f>
        <v>70</v>
      </c>
    </row>
    <row r="277" ht="19" customHeight="1" spans="1:9">
      <c r="A277" s="4" t="s">
        <v>730</v>
      </c>
      <c r="B277" s="4" t="s">
        <v>180</v>
      </c>
      <c r="C277" s="4" t="s">
        <v>181</v>
      </c>
      <c r="D277" s="4" t="s">
        <v>595</v>
      </c>
      <c r="E277" s="4" t="s">
        <v>691</v>
      </c>
      <c r="F277" s="4" t="s">
        <v>726</v>
      </c>
      <c r="G277" s="5" t="s">
        <v>731</v>
      </c>
      <c r="H277" s="4" t="s">
        <v>434</v>
      </c>
      <c r="I277" s="6">
        <f>VLOOKUP(A277,'[1]【4】 框架Ratecard条目汇总'!$A:$L,12,0)</f>
        <v>62</v>
      </c>
    </row>
    <row r="278" ht="19" customHeight="1" spans="1:9">
      <c r="A278" s="4" t="s">
        <v>732</v>
      </c>
      <c r="B278" s="4" t="s">
        <v>180</v>
      </c>
      <c r="C278" s="4" t="s">
        <v>181</v>
      </c>
      <c r="D278" s="4" t="s">
        <v>595</v>
      </c>
      <c r="E278" s="4" t="s">
        <v>691</v>
      </c>
      <c r="F278" s="4" t="s">
        <v>733</v>
      </c>
      <c r="G278" s="5" t="s">
        <v>734</v>
      </c>
      <c r="H278" s="4" t="s">
        <v>434</v>
      </c>
      <c r="I278" s="6">
        <f>VLOOKUP(A278,'[1]【4】 框架Ratecard条目汇总'!$A:$L,12,0)</f>
        <v>40</v>
      </c>
    </row>
    <row r="279" ht="19" customHeight="1" spans="1:9">
      <c r="A279" s="4" t="s">
        <v>735</v>
      </c>
      <c r="B279" s="4" t="s">
        <v>180</v>
      </c>
      <c r="C279" s="4" t="s">
        <v>181</v>
      </c>
      <c r="D279" s="4" t="s">
        <v>595</v>
      </c>
      <c r="E279" s="4" t="s">
        <v>691</v>
      </c>
      <c r="F279" s="4" t="s">
        <v>733</v>
      </c>
      <c r="G279" s="5" t="s">
        <v>736</v>
      </c>
      <c r="H279" s="4" t="s">
        <v>434</v>
      </c>
      <c r="I279" s="6">
        <f>VLOOKUP(A279,'[1]【4】 框架Ratecard条目汇总'!$A:$L,12,0)</f>
        <v>52</v>
      </c>
    </row>
    <row r="280" ht="19" customHeight="1" spans="1:9">
      <c r="A280" s="4" t="s">
        <v>737</v>
      </c>
      <c r="B280" s="4" t="s">
        <v>180</v>
      </c>
      <c r="C280" s="4" t="s">
        <v>181</v>
      </c>
      <c r="D280" s="4" t="s">
        <v>595</v>
      </c>
      <c r="E280" s="4" t="s">
        <v>691</v>
      </c>
      <c r="F280" s="4" t="s">
        <v>733</v>
      </c>
      <c r="G280" s="5" t="s">
        <v>738</v>
      </c>
      <c r="H280" s="4" t="s">
        <v>434</v>
      </c>
      <c r="I280" s="6">
        <f>VLOOKUP(A280,'[1]【4】 框架Ratecard条目汇总'!$A:$L,12,0)</f>
        <v>57</v>
      </c>
    </row>
    <row r="281" ht="19" customHeight="1" spans="1:9">
      <c r="A281" s="4" t="s">
        <v>739</v>
      </c>
      <c r="B281" s="4" t="s">
        <v>180</v>
      </c>
      <c r="C281" s="4" t="s">
        <v>181</v>
      </c>
      <c r="D281" s="4" t="s">
        <v>595</v>
      </c>
      <c r="E281" s="4" t="s">
        <v>691</v>
      </c>
      <c r="F281" s="4" t="s">
        <v>733</v>
      </c>
      <c r="G281" s="5" t="s">
        <v>740</v>
      </c>
      <c r="H281" s="4" t="s">
        <v>434</v>
      </c>
      <c r="I281" s="6">
        <f>VLOOKUP(A281,'[1]【4】 框架Ratecard条目汇总'!$A:$L,12,0)</f>
        <v>65</v>
      </c>
    </row>
    <row r="282" ht="19" customHeight="1" spans="1:9">
      <c r="A282" s="4" t="s">
        <v>741</v>
      </c>
      <c r="B282" s="4" t="s">
        <v>180</v>
      </c>
      <c r="C282" s="4" t="s">
        <v>181</v>
      </c>
      <c r="D282" s="4" t="s">
        <v>742</v>
      </c>
      <c r="E282" s="4" t="s">
        <v>743</v>
      </c>
      <c r="F282" s="4" t="s">
        <v>744</v>
      </c>
      <c r="G282" s="5" t="s">
        <v>745</v>
      </c>
      <c r="H282" s="4" t="s">
        <v>366</v>
      </c>
      <c r="I282" s="6">
        <f>VLOOKUP(A282,'[1]【4】 框架Ratecard条目汇总'!$A:$L,12,0)</f>
        <v>40</v>
      </c>
    </row>
    <row r="283" ht="19" customHeight="1" spans="1:9">
      <c r="A283" s="4" t="s">
        <v>746</v>
      </c>
      <c r="B283" s="4" t="s">
        <v>180</v>
      </c>
      <c r="C283" s="4" t="s">
        <v>181</v>
      </c>
      <c r="D283" s="4" t="s">
        <v>742</v>
      </c>
      <c r="E283" s="4" t="s">
        <v>743</v>
      </c>
      <c r="F283" s="4" t="s">
        <v>747</v>
      </c>
      <c r="G283" s="5" t="s">
        <v>748</v>
      </c>
      <c r="H283" s="4" t="s">
        <v>366</v>
      </c>
      <c r="I283" s="6">
        <f>VLOOKUP(A283,'[1]【4】 框架Ratecard条目汇总'!$A:$L,12,0)</f>
        <v>40</v>
      </c>
    </row>
    <row r="284" ht="19" customHeight="1" spans="1:9">
      <c r="A284" s="4" t="s">
        <v>749</v>
      </c>
      <c r="B284" s="4" t="s">
        <v>180</v>
      </c>
      <c r="C284" s="4" t="s">
        <v>181</v>
      </c>
      <c r="D284" s="4" t="s">
        <v>742</v>
      </c>
      <c r="E284" s="4" t="s">
        <v>743</v>
      </c>
      <c r="F284" s="4" t="s">
        <v>750</v>
      </c>
      <c r="G284" s="5" t="s">
        <v>748</v>
      </c>
      <c r="H284" s="4" t="s">
        <v>366</v>
      </c>
      <c r="I284" s="6">
        <f>VLOOKUP(A284,'[1]【4】 框架Ratecard条目汇总'!$A:$L,12,0)</f>
        <v>35</v>
      </c>
    </row>
    <row r="285" ht="19" customHeight="1" spans="1:9">
      <c r="A285" s="4" t="s">
        <v>751</v>
      </c>
      <c r="B285" s="4" t="s">
        <v>180</v>
      </c>
      <c r="C285" s="4" t="s">
        <v>181</v>
      </c>
      <c r="D285" s="4" t="s">
        <v>742</v>
      </c>
      <c r="E285" s="4" t="s">
        <v>743</v>
      </c>
      <c r="F285" s="4" t="s">
        <v>752</v>
      </c>
      <c r="G285" s="5" t="s">
        <v>753</v>
      </c>
      <c r="H285" s="4" t="s">
        <v>366</v>
      </c>
      <c r="I285" s="6">
        <f>VLOOKUP(A285,'[1]【4】 框架Ratecard条目汇总'!$A:$L,12,0)</f>
        <v>45</v>
      </c>
    </row>
    <row r="286" ht="19" customHeight="1" spans="1:9">
      <c r="A286" s="4" t="s">
        <v>754</v>
      </c>
      <c r="B286" s="4" t="s">
        <v>180</v>
      </c>
      <c r="C286" s="4" t="s">
        <v>181</v>
      </c>
      <c r="D286" s="4" t="s">
        <v>742</v>
      </c>
      <c r="E286" s="4" t="s">
        <v>743</v>
      </c>
      <c r="F286" s="4" t="s">
        <v>755</v>
      </c>
      <c r="G286" s="7" t="s">
        <v>104</v>
      </c>
      <c r="H286" s="4" t="s">
        <v>366</v>
      </c>
      <c r="I286" s="6">
        <f>VLOOKUP(A286,'[1]【4】 框架Ratecard条目汇总'!$A:$L,12,0)</f>
        <v>28</v>
      </c>
    </row>
    <row r="287" ht="19" customHeight="1" spans="1:9">
      <c r="A287" s="4" t="s">
        <v>756</v>
      </c>
      <c r="B287" s="4" t="s">
        <v>180</v>
      </c>
      <c r="C287" s="4" t="s">
        <v>181</v>
      </c>
      <c r="D287" s="4" t="s">
        <v>742</v>
      </c>
      <c r="E287" s="4" t="s">
        <v>757</v>
      </c>
      <c r="F287" s="4" t="s">
        <v>758</v>
      </c>
      <c r="G287" s="5" t="s">
        <v>759</v>
      </c>
      <c r="H287" s="4" t="s">
        <v>186</v>
      </c>
      <c r="I287" s="6">
        <f>VLOOKUP(A287,'[1]【4】 框架Ratecard条目汇总'!$A:$L,12,0)</f>
        <v>331</v>
      </c>
    </row>
    <row r="288" ht="19" customHeight="1" spans="1:9">
      <c r="A288" s="4" t="s">
        <v>760</v>
      </c>
      <c r="B288" s="4" t="s">
        <v>180</v>
      </c>
      <c r="C288" s="4" t="s">
        <v>181</v>
      </c>
      <c r="D288" s="4" t="s">
        <v>742</v>
      </c>
      <c r="E288" s="4" t="s">
        <v>757</v>
      </c>
      <c r="F288" s="4" t="s">
        <v>761</v>
      </c>
      <c r="G288" s="5" t="s">
        <v>759</v>
      </c>
      <c r="H288" s="4" t="s">
        <v>186</v>
      </c>
      <c r="I288" s="6">
        <f>VLOOKUP(A288,'[1]【4】 框架Ratecard条目汇总'!$A:$L,12,0)</f>
        <v>349</v>
      </c>
    </row>
    <row r="289" ht="19" customHeight="1" spans="1:9">
      <c r="A289" s="4" t="s">
        <v>762</v>
      </c>
      <c r="B289" s="4" t="s">
        <v>180</v>
      </c>
      <c r="C289" s="4" t="s">
        <v>181</v>
      </c>
      <c r="D289" s="4" t="s">
        <v>742</v>
      </c>
      <c r="E289" s="4" t="s">
        <v>763</v>
      </c>
      <c r="F289" s="4" t="s">
        <v>764</v>
      </c>
      <c r="G289" s="5" t="s">
        <v>765</v>
      </c>
      <c r="H289" s="4" t="s">
        <v>325</v>
      </c>
      <c r="I289" s="6">
        <f>VLOOKUP(A289,'[1]【4】 框架Ratecard条目汇总'!$A:$L,12,0)</f>
        <v>450</v>
      </c>
    </row>
    <row r="290" ht="19" customHeight="1" spans="1:9">
      <c r="A290" s="4" t="s">
        <v>766</v>
      </c>
      <c r="B290" s="4" t="s">
        <v>180</v>
      </c>
      <c r="C290" s="4" t="s">
        <v>181</v>
      </c>
      <c r="D290" s="4" t="s">
        <v>742</v>
      </c>
      <c r="E290" s="4" t="s">
        <v>763</v>
      </c>
      <c r="F290" s="4" t="s">
        <v>764</v>
      </c>
      <c r="G290" s="5" t="s">
        <v>767</v>
      </c>
      <c r="H290" s="4" t="s">
        <v>325</v>
      </c>
      <c r="I290" s="6">
        <f>VLOOKUP(A290,'[1]【4】 框架Ratecard条目汇总'!$A:$L,12,0)</f>
        <v>575</v>
      </c>
    </row>
    <row r="291" ht="19" customHeight="1" spans="1:9">
      <c r="A291" s="4" t="s">
        <v>768</v>
      </c>
      <c r="B291" s="4" t="s">
        <v>180</v>
      </c>
      <c r="C291" s="4" t="s">
        <v>181</v>
      </c>
      <c r="D291" s="4" t="s">
        <v>742</v>
      </c>
      <c r="E291" s="4" t="s">
        <v>763</v>
      </c>
      <c r="F291" s="4" t="s">
        <v>769</v>
      </c>
      <c r="G291" s="5" t="s">
        <v>765</v>
      </c>
      <c r="H291" s="4" t="s">
        <v>325</v>
      </c>
      <c r="I291" s="6">
        <f>VLOOKUP(A291,'[1]【4】 框架Ratecard条目汇总'!$A:$L,12,0)</f>
        <v>375</v>
      </c>
    </row>
    <row r="292" ht="19" customHeight="1" spans="1:9">
      <c r="A292" s="4" t="s">
        <v>770</v>
      </c>
      <c r="B292" s="4" t="s">
        <v>180</v>
      </c>
      <c r="C292" s="4" t="s">
        <v>181</v>
      </c>
      <c r="D292" s="4" t="s">
        <v>742</v>
      </c>
      <c r="E292" s="4" t="s">
        <v>763</v>
      </c>
      <c r="F292" s="4" t="s">
        <v>769</v>
      </c>
      <c r="G292" s="5" t="s">
        <v>767</v>
      </c>
      <c r="H292" s="4" t="s">
        <v>325</v>
      </c>
      <c r="I292" s="6">
        <f>VLOOKUP(A292,'[1]【4】 框架Ratecard条目汇总'!$A:$L,12,0)</f>
        <v>435</v>
      </c>
    </row>
    <row r="293" ht="19" customHeight="1" spans="1:9">
      <c r="A293" s="4" t="s">
        <v>771</v>
      </c>
      <c r="B293" s="4" t="s">
        <v>180</v>
      </c>
      <c r="C293" s="4" t="s">
        <v>181</v>
      </c>
      <c r="D293" s="4" t="s">
        <v>742</v>
      </c>
      <c r="E293" s="4" t="s">
        <v>763</v>
      </c>
      <c r="F293" s="4" t="s">
        <v>769</v>
      </c>
      <c r="G293" s="5" t="s">
        <v>772</v>
      </c>
      <c r="H293" s="4" t="s">
        <v>325</v>
      </c>
      <c r="I293" s="6">
        <f>VLOOKUP(A293,'[1]【4】 框架Ratecard条目汇总'!$A:$L,12,0)</f>
        <v>500</v>
      </c>
    </row>
    <row r="294" ht="19" customHeight="1" spans="1:9">
      <c r="A294" s="4" t="s">
        <v>773</v>
      </c>
      <c r="B294" s="4" t="s">
        <v>180</v>
      </c>
      <c r="C294" s="4" t="s">
        <v>181</v>
      </c>
      <c r="D294" s="4" t="s">
        <v>742</v>
      </c>
      <c r="E294" s="4" t="s">
        <v>774</v>
      </c>
      <c r="F294" s="4" t="s">
        <v>775</v>
      </c>
      <c r="G294" s="5" t="s">
        <v>776</v>
      </c>
      <c r="H294" s="4" t="s">
        <v>434</v>
      </c>
      <c r="I294" s="6">
        <f>VLOOKUP(A294,'[1]【4】 框架Ratecard条目汇总'!$A:$L,12,0)</f>
        <v>35</v>
      </c>
    </row>
    <row r="295" ht="19" customHeight="1" spans="1:9">
      <c r="A295" s="4" t="s">
        <v>777</v>
      </c>
      <c r="B295" s="4" t="s">
        <v>180</v>
      </c>
      <c r="C295" s="4" t="s">
        <v>181</v>
      </c>
      <c r="D295" s="4" t="s">
        <v>742</v>
      </c>
      <c r="E295" s="4" t="s">
        <v>778</v>
      </c>
      <c r="F295" s="4" t="s">
        <v>779</v>
      </c>
      <c r="G295" s="5" t="s">
        <v>780</v>
      </c>
      <c r="H295" s="4" t="s">
        <v>434</v>
      </c>
      <c r="I295" s="6">
        <f>VLOOKUP(A295,'[1]【4】 框架Ratecard条目汇总'!$A:$L,12,0)</f>
        <v>25</v>
      </c>
    </row>
    <row r="296" ht="19" customHeight="1" spans="1:9">
      <c r="A296" s="4" t="s">
        <v>781</v>
      </c>
      <c r="B296" s="4" t="s">
        <v>180</v>
      </c>
      <c r="C296" s="4" t="s">
        <v>181</v>
      </c>
      <c r="D296" s="4" t="s">
        <v>742</v>
      </c>
      <c r="E296" s="4" t="s">
        <v>782</v>
      </c>
      <c r="F296" s="4" t="s">
        <v>783</v>
      </c>
      <c r="G296" s="5" t="s">
        <v>784</v>
      </c>
      <c r="H296" s="4" t="s">
        <v>434</v>
      </c>
      <c r="I296" s="6">
        <f>VLOOKUP(A296,'[1]【4】 框架Ratecard条目汇总'!$A:$L,12,0)</f>
        <v>35</v>
      </c>
    </row>
    <row r="297" ht="19" customHeight="1" spans="1:9">
      <c r="A297" s="4" t="s">
        <v>785</v>
      </c>
      <c r="B297" s="4" t="s">
        <v>180</v>
      </c>
      <c r="C297" s="4" t="s">
        <v>181</v>
      </c>
      <c r="D297" s="4" t="s">
        <v>742</v>
      </c>
      <c r="E297" s="4" t="s">
        <v>782</v>
      </c>
      <c r="F297" s="4" t="s">
        <v>786</v>
      </c>
      <c r="G297" s="5" t="s">
        <v>787</v>
      </c>
      <c r="H297" s="4" t="s">
        <v>434</v>
      </c>
      <c r="I297" s="6">
        <f>VLOOKUP(A297,'[1]【4】 框架Ratecard条目汇总'!$A:$L,12,0)</f>
        <v>40</v>
      </c>
    </row>
    <row r="298" ht="19" customHeight="1" spans="1:9">
      <c r="A298" s="4" t="s">
        <v>788</v>
      </c>
      <c r="B298" s="4" t="s">
        <v>180</v>
      </c>
      <c r="C298" s="4" t="s">
        <v>181</v>
      </c>
      <c r="D298" s="4" t="s">
        <v>742</v>
      </c>
      <c r="E298" s="4" t="s">
        <v>782</v>
      </c>
      <c r="F298" s="4" t="s">
        <v>789</v>
      </c>
      <c r="G298" s="5" t="s">
        <v>784</v>
      </c>
      <c r="H298" s="4" t="s">
        <v>434</v>
      </c>
      <c r="I298" s="6">
        <f>VLOOKUP(A298,'[1]【4】 框架Ratecard条目汇总'!$A:$L,12,0)</f>
        <v>40</v>
      </c>
    </row>
    <row r="299" ht="19" customHeight="1" spans="1:9">
      <c r="A299" s="4" t="s">
        <v>790</v>
      </c>
      <c r="B299" s="4" t="s">
        <v>180</v>
      </c>
      <c r="C299" s="4" t="s">
        <v>181</v>
      </c>
      <c r="D299" s="4" t="s">
        <v>742</v>
      </c>
      <c r="E299" s="4" t="s">
        <v>782</v>
      </c>
      <c r="F299" s="4" t="s">
        <v>791</v>
      </c>
      <c r="G299" s="5" t="s">
        <v>784</v>
      </c>
      <c r="H299" s="4" t="s">
        <v>434</v>
      </c>
      <c r="I299" s="6">
        <f>VLOOKUP(A299,'[1]【4】 框架Ratecard条目汇总'!$A:$L,12,0)</f>
        <v>40</v>
      </c>
    </row>
    <row r="300" ht="19" customHeight="1" spans="1:9">
      <c r="A300" s="4" t="s">
        <v>792</v>
      </c>
      <c r="B300" s="4" t="s">
        <v>180</v>
      </c>
      <c r="C300" s="4" t="s">
        <v>181</v>
      </c>
      <c r="D300" s="4" t="s">
        <v>742</v>
      </c>
      <c r="E300" s="4" t="s">
        <v>782</v>
      </c>
      <c r="F300" s="4" t="s">
        <v>793</v>
      </c>
      <c r="G300" s="5" t="s">
        <v>794</v>
      </c>
      <c r="H300" s="4" t="s">
        <v>434</v>
      </c>
      <c r="I300" s="6">
        <f>VLOOKUP(A300,'[1]【4】 框架Ratecard条目汇总'!$A:$L,12,0)</f>
        <v>175</v>
      </c>
    </row>
    <row r="301" ht="19" customHeight="1" spans="1:9">
      <c r="A301" s="4" t="s">
        <v>795</v>
      </c>
      <c r="B301" s="4" t="s">
        <v>180</v>
      </c>
      <c r="C301" s="4" t="s">
        <v>181</v>
      </c>
      <c r="D301" s="4" t="s">
        <v>742</v>
      </c>
      <c r="E301" s="4" t="s">
        <v>796</v>
      </c>
      <c r="F301" s="4" t="s">
        <v>797</v>
      </c>
      <c r="G301" s="7" t="s">
        <v>104</v>
      </c>
      <c r="H301" s="4" t="s">
        <v>366</v>
      </c>
      <c r="I301" s="6">
        <f>VLOOKUP(A301,'[1]【4】 框架Ratecard条目汇总'!$A:$L,12,0)</f>
        <v>27</v>
      </c>
    </row>
    <row r="302" ht="19" customHeight="1" spans="1:9">
      <c r="A302" s="4" t="s">
        <v>798</v>
      </c>
      <c r="B302" s="4" t="s">
        <v>180</v>
      </c>
      <c r="C302" s="4" t="s">
        <v>181</v>
      </c>
      <c r="D302" s="4" t="s">
        <v>799</v>
      </c>
      <c r="E302" s="4" t="s">
        <v>800</v>
      </c>
      <c r="F302" s="4" t="s">
        <v>801</v>
      </c>
      <c r="G302" s="5" t="s">
        <v>802</v>
      </c>
      <c r="H302" s="4" t="s">
        <v>803</v>
      </c>
      <c r="I302" s="6">
        <f>VLOOKUP(A302,'[1]【4】 框架Ratecard条目汇总'!$A:$L,12,0)</f>
        <v>1.3</v>
      </c>
    </row>
    <row r="303" ht="19" customHeight="1" spans="1:9">
      <c r="A303" s="4" t="s">
        <v>804</v>
      </c>
      <c r="B303" s="4" t="s">
        <v>180</v>
      </c>
      <c r="C303" s="4" t="s">
        <v>181</v>
      </c>
      <c r="D303" s="4" t="s">
        <v>799</v>
      </c>
      <c r="E303" s="4" t="s">
        <v>800</v>
      </c>
      <c r="F303" s="4" t="s">
        <v>801</v>
      </c>
      <c r="G303" s="5" t="s">
        <v>805</v>
      </c>
      <c r="H303" s="4" t="s">
        <v>803</v>
      </c>
      <c r="I303" s="6">
        <f>VLOOKUP(A303,'[1]【4】 框架Ratecard条目汇总'!$A:$L,12,0)</f>
        <v>1.5</v>
      </c>
    </row>
    <row r="304" ht="19" customHeight="1" spans="1:9">
      <c r="A304" s="4" t="s">
        <v>806</v>
      </c>
      <c r="B304" s="4" t="s">
        <v>180</v>
      </c>
      <c r="C304" s="4" t="s">
        <v>181</v>
      </c>
      <c r="D304" s="4" t="s">
        <v>799</v>
      </c>
      <c r="E304" s="4" t="s">
        <v>800</v>
      </c>
      <c r="F304" s="4" t="s">
        <v>807</v>
      </c>
      <c r="G304" s="5" t="s">
        <v>802</v>
      </c>
      <c r="H304" s="4" t="s">
        <v>803</v>
      </c>
      <c r="I304" s="6">
        <f>VLOOKUP(A304,'[1]【4】 框架Ratecard条目汇总'!$A:$L,12,0)</f>
        <v>0.9</v>
      </c>
    </row>
    <row r="305" ht="19" customHeight="1" spans="1:9">
      <c r="A305" s="4" t="s">
        <v>808</v>
      </c>
      <c r="B305" s="4" t="s">
        <v>180</v>
      </c>
      <c r="C305" s="4" t="s">
        <v>181</v>
      </c>
      <c r="D305" s="4" t="s">
        <v>799</v>
      </c>
      <c r="E305" s="4" t="s">
        <v>800</v>
      </c>
      <c r="F305" s="4" t="s">
        <v>807</v>
      </c>
      <c r="G305" s="5" t="s">
        <v>805</v>
      </c>
      <c r="H305" s="4" t="s">
        <v>803</v>
      </c>
      <c r="I305" s="6">
        <f>VLOOKUP(A305,'[1]【4】 框架Ratecard条目汇总'!$A:$L,12,0)</f>
        <v>1</v>
      </c>
    </row>
    <row r="306" ht="19" customHeight="1" spans="1:9">
      <c r="A306" s="4" t="s">
        <v>809</v>
      </c>
      <c r="B306" s="4" t="s">
        <v>180</v>
      </c>
      <c r="C306" s="4" t="s">
        <v>181</v>
      </c>
      <c r="D306" s="4" t="s">
        <v>799</v>
      </c>
      <c r="E306" s="4" t="s">
        <v>800</v>
      </c>
      <c r="F306" s="4" t="s">
        <v>810</v>
      </c>
      <c r="G306" s="5" t="s">
        <v>802</v>
      </c>
      <c r="H306" s="4" t="s">
        <v>803</v>
      </c>
      <c r="I306" s="6">
        <f>VLOOKUP(A306,'[1]【4】 框架Ratecard条目汇总'!$A:$L,12,0)</f>
        <v>1.1</v>
      </c>
    </row>
    <row r="307" ht="19" customHeight="1" spans="1:9">
      <c r="A307" s="4" t="s">
        <v>811</v>
      </c>
      <c r="B307" s="4" t="s">
        <v>180</v>
      </c>
      <c r="C307" s="4" t="s">
        <v>181</v>
      </c>
      <c r="D307" s="4" t="s">
        <v>799</v>
      </c>
      <c r="E307" s="4" t="s">
        <v>800</v>
      </c>
      <c r="F307" s="4" t="s">
        <v>810</v>
      </c>
      <c r="G307" s="5" t="s">
        <v>805</v>
      </c>
      <c r="H307" s="4" t="s">
        <v>803</v>
      </c>
      <c r="I307" s="6">
        <f>VLOOKUP(A307,'[1]【4】 框架Ratecard条目汇总'!$A:$L,12,0)</f>
        <v>1.5</v>
      </c>
    </row>
    <row r="308" ht="19" customHeight="1" spans="1:9">
      <c r="A308" s="4" t="s">
        <v>812</v>
      </c>
      <c r="B308" s="4" t="s">
        <v>180</v>
      </c>
      <c r="C308" s="4" t="s">
        <v>181</v>
      </c>
      <c r="D308" s="4" t="s">
        <v>799</v>
      </c>
      <c r="E308" s="4" t="s">
        <v>800</v>
      </c>
      <c r="F308" s="4" t="s">
        <v>813</v>
      </c>
      <c r="G308" s="5" t="s">
        <v>814</v>
      </c>
      <c r="H308" s="4" t="s">
        <v>803</v>
      </c>
      <c r="I308" s="6">
        <f>VLOOKUP(A308,'[1]【4】 框架Ratecard条目汇总'!$A:$L,12,0)</f>
        <v>2</v>
      </c>
    </row>
    <row r="309" ht="19" customHeight="1" spans="1:9">
      <c r="A309" s="4" t="s">
        <v>815</v>
      </c>
      <c r="B309" s="4" t="s">
        <v>180</v>
      </c>
      <c r="C309" s="4" t="s">
        <v>181</v>
      </c>
      <c r="D309" s="4" t="s">
        <v>799</v>
      </c>
      <c r="E309" s="4" t="s">
        <v>800</v>
      </c>
      <c r="F309" s="4" t="s">
        <v>813</v>
      </c>
      <c r="G309" s="5" t="s">
        <v>816</v>
      </c>
      <c r="H309" s="4" t="s">
        <v>803</v>
      </c>
      <c r="I309" s="6">
        <f>VLOOKUP(A309,'[1]【4】 框架Ratecard条目汇总'!$A:$L,12,0)</f>
        <v>2</v>
      </c>
    </row>
    <row r="310" ht="19" customHeight="1" spans="1:9">
      <c r="A310" s="4" t="s">
        <v>817</v>
      </c>
      <c r="B310" s="4" t="s">
        <v>180</v>
      </c>
      <c r="C310" s="4" t="s">
        <v>181</v>
      </c>
      <c r="D310" s="4" t="s">
        <v>799</v>
      </c>
      <c r="E310" s="4" t="s">
        <v>800</v>
      </c>
      <c r="F310" s="4" t="s">
        <v>818</v>
      </c>
      <c r="G310" s="5" t="s">
        <v>814</v>
      </c>
      <c r="H310" s="4" t="s">
        <v>803</v>
      </c>
      <c r="I310" s="6">
        <f>VLOOKUP(A310,'[1]【4】 框架Ratecard条目汇总'!$A:$L,12,0)</f>
        <v>2.5</v>
      </c>
    </row>
    <row r="311" ht="19" customHeight="1" spans="1:9">
      <c r="A311" s="4" t="s">
        <v>819</v>
      </c>
      <c r="B311" s="4" t="s">
        <v>180</v>
      </c>
      <c r="C311" s="4" t="s">
        <v>181</v>
      </c>
      <c r="D311" s="4" t="s">
        <v>799</v>
      </c>
      <c r="E311" s="4" t="s">
        <v>800</v>
      </c>
      <c r="F311" s="4" t="s">
        <v>818</v>
      </c>
      <c r="G311" s="5" t="s">
        <v>816</v>
      </c>
      <c r="H311" s="4" t="s">
        <v>803</v>
      </c>
      <c r="I311" s="6">
        <f>VLOOKUP(A311,'[1]【4】 框架Ratecard条目汇总'!$A:$L,12,0)</f>
        <v>2</v>
      </c>
    </row>
    <row r="312" ht="19" customHeight="1" spans="1:9">
      <c r="A312" s="4" t="s">
        <v>820</v>
      </c>
      <c r="B312" s="4" t="s">
        <v>180</v>
      </c>
      <c r="C312" s="4" t="s">
        <v>181</v>
      </c>
      <c r="D312" s="4" t="s">
        <v>799</v>
      </c>
      <c r="E312" s="4" t="s">
        <v>800</v>
      </c>
      <c r="F312" s="4" t="s">
        <v>813</v>
      </c>
      <c r="G312" s="5" t="s">
        <v>821</v>
      </c>
      <c r="H312" s="4" t="s">
        <v>803</v>
      </c>
      <c r="I312" s="6">
        <f>VLOOKUP(A312,'[1]【4】 框架Ratecard条目汇总'!$A:$L,12,0)</f>
        <v>2.7</v>
      </c>
    </row>
    <row r="313" ht="19" customHeight="1" spans="1:9">
      <c r="A313" s="4" t="s">
        <v>822</v>
      </c>
      <c r="B313" s="4" t="s">
        <v>180</v>
      </c>
      <c r="C313" s="4" t="s">
        <v>181</v>
      </c>
      <c r="D313" s="4" t="s">
        <v>799</v>
      </c>
      <c r="E313" s="4" t="s">
        <v>800</v>
      </c>
      <c r="F313" s="4" t="s">
        <v>813</v>
      </c>
      <c r="G313" s="5" t="s">
        <v>823</v>
      </c>
      <c r="H313" s="4" t="s">
        <v>803</v>
      </c>
      <c r="I313" s="6">
        <f>VLOOKUP(A313,'[1]【4】 框架Ratecard条目汇总'!$A:$L,12,0)</f>
        <v>2.1</v>
      </c>
    </row>
    <row r="314" ht="19" customHeight="1" spans="1:9">
      <c r="A314" s="4" t="s">
        <v>824</v>
      </c>
      <c r="B314" s="4" t="s">
        <v>180</v>
      </c>
      <c r="C314" s="4" t="s">
        <v>181</v>
      </c>
      <c r="D314" s="4" t="s">
        <v>799</v>
      </c>
      <c r="E314" s="4" t="s">
        <v>800</v>
      </c>
      <c r="F314" s="4" t="s">
        <v>818</v>
      </c>
      <c r="G314" s="5" t="s">
        <v>821</v>
      </c>
      <c r="H314" s="4" t="s">
        <v>803</v>
      </c>
      <c r="I314" s="6">
        <f>VLOOKUP(A314,'[1]【4】 框架Ratecard条目汇总'!$A:$L,12,0)</f>
        <v>3.5</v>
      </c>
    </row>
    <row r="315" ht="19" customHeight="1" spans="1:9">
      <c r="A315" s="4" t="s">
        <v>825</v>
      </c>
      <c r="B315" s="4" t="s">
        <v>180</v>
      </c>
      <c r="C315" s="4" t="s">
        <v>181</v>
      </c>
      <c r="D315" s="4" t="s">
        <v>799</v>
      </c>
      <c r="E315" s="4" t="s">
        <v>800</v>
      </c>
      <c r="F315" s="4" t="s">
        <v>818</v>
      </c>
      <c r="G315" s="5" t="s">
        <v>823</v>
      </c>
      <c r="H315" s="4" t="s">
        <v>803</v>
      </c>
      <c r="I315" s="6">
        <f>VLOOKUP(A315,'[1]【4】 框架Ratecard条目汇总'!$A:$L,12,0)</f>
        <v>2.7</v>
      </c>
    </row>
    <row r="316" ht="19" customHeight="1" spans="1:9">
      <c r="A316" s="4" t="s">
        <v>826</v>
      </c>
      <c r="B316" s="4" t="s">
        <v>180</v>
      </c>
      <c r="C316" s="4" t="s">
        <v>181</v>
      </c>
      <c r="D316" s="4" t="s">
        <v>799</v>
      </c>
      <c r="E316" s="4" t="s">
        <v>827</v>
      </c>
      <c r="F316" s="4" t="s">
        <v>828</v>
      </c>
      <c r="G316" s="5" t="s">
        <v>829</v>
      </c>
      <c r="H316" s="4" t="s">
        <v>803</v>
      </c>
      <c r="I316" s="6">
        <f>VLOOKUP(A316,'[1]【4】 框架Ratecard条目汇总'!$A:$L,12,0)</f>
        <v>3.2</v>
      </c>
    </row>
    <row r="317" ht="19" customHeight="1" spans="1:9">
      <c r="A317" s="4" t="s">
        <v>830</v>
      </c>
      <c r="B317" s="4" t="s">
        <v>180</v>
      </c>
      <c r="C317" s="4" t="s">
        <v>181</v>
      </c>
      <c r="D317" s="4" t="s">
        <v>799</v>
      </c>
      <c r="E317" s="4" t="s">
        <v>827</v>
      </c>
      <c r="F317" s="4" t="s">
        <v>828</v>
      </c>
      <c r="G317" s="5" t="s">
        <v>831</v>
      </c>
      <c r="H317" s="4" t="s">
        <v>803</v>
      </c>
      <c r="I317" s="6">
        <f>VLOOKUP(A317,'[1]【4】 框架Ratecard条目汇总'!$A:$L,12,0)</f>
        <v>2</v>
      </c>
    </row>
    <row r="318" ht="19" customHeight="1" spans="1:9">
      <c r="A318" s="4" t="s">
        <v>832</v>
      </c>
      <c r="B318" s="4" t="s">
        <v>180</v>
      </c>
      <c r="C318" s="4" t="s">
        <v>181</v>
      </c>
      <c r="D318" s="4" t="s">
        <v>799</v>
      </c>
      <c r="E318" s="4" t="s">
        <v>827</v>
      </c>
      <c r="F318" s="4" t="s">
        <v>833</v>
      </c>
      <c r="G318" s="5" t="s">
        <v>829</v>
      </c>
      <c r="H318" s="4" t="s">
        <v>803</v>
      </c>
      <c r="I318" s="6">
        <f>VLOOKUP(A318,'[1]【4】 框架Ratecard条目汇总'!$A:$L,12,0)</f>
        <v>3</v>
      </c>
    </row>
    <row r="319" ht="19" customHeight="1" spans="1:9">
      <c r="A319" s="4" t="s">
        <v>834</v>
      </c>
      <c r="B319" s="4" t="s">
        <v>180</v>
      </c>
      <c r="C319" s="4" t="s">
        <v>181</v>
      </c>
      <c r="D319" s="4" t="s">
        <v>799</v>
      </c>
      <c r="E319" s="4" t="s">
        <v>827</v>
      </c>
      <c r="F319" s="4" t="s">
        <v>833</v>
      </c>
      <c r="G319" s="5" t="s">
        <v>831</v>
      </c>
      <c r="H319" s="4" t="s">
        <v>803</v>
      </c>
      <c r="I319" s="6">
        <f>VLOOKUP(A319,'[1]【4】 框架Ratecard条目汇总'!$A:$L,12,0)</f>
        <v>2.2</v>
      </c>
    </row>
    <row r="320" ht="19" customHeight="1" spans="1:9">
      <c r="A320" s="4" t="s">
        <v>835</v>
      </c>
      <c r="B320" s="4" t="s">
        <v>180</v>
      </c>
      <c r="C320" s="4" t="s">
        <v>181</v>
      </c>
      <c r="D320" s="4" t="s">
        <v>799</v>
      </c>
      <c r="E320" s="4" t="s">
        <v>836</v>
      </c>
      <c r="F320" s="4" t="s">
        <v>837</v>
      </c>
      <c r="G320" s="5" t="s">
        <v>838</v>
      </c>
      <c r="H320" s="4" t="s">
        <v>803</v>
      </c>
      <c r="I320" s="6">
        <f>VLOOKUP(A320,'[1]【4】 框架Ratecard条目汇总'!$A:$L,12,0)</f>
        <v>1.8</v>
      </c>
    </row>
    <row r="321" ht="19" customHeight="1" spans="1:9">
      <c r="A321" s="4" t="s">
        <v>839</v>
      </c>
      <c r="B321" s="4" t="s">
        <v>180</v>
      </c>
      <c r="C321" s="4" t="s">
        <v>181</v>
      </c>
      <c r="D321" s="4" t="s">
        <v>799</v>
      </c>
      <c r="E321" s="4" t="s">
        <v>836</v>
      </c>
      <c r="F321" s="4" t="s">
        <v>837</v>
      </c>
      <c r="G321" s="5" t="s">
        <v>840</v>
      </c>
      <c r="H321" s="4" t="s">
        <v>803</v>
      </c>
      <c r="I321" s="6">
        <f>VLOOKUP(A321,'[1]【4】 框架Ratecard条目汇总'!$A:$L,12,0)</f>
        <v>1.5</v>
      </c>
    </row>
    <row r="322" ht="19" customHeight="1" spans="1:9">
      <c r="A322" s="4" t="s">
        <v>841</v>
      </c>
      <c r="B322" s="4" t="s">
        <v>180</v>
      </c>
      <c r="C322" s="4" t="s">
        <v>181</v>
      </c>
      <c r="D322" s="4" t="s">
        <v>799</v>
      </c>
      <c r="E322" s="4" t="s">
        <v>836</v>
      </c>
      <c r="F322" s="4" t="s">
        <v>837</v>
      </c>
      <c r="G322" s="5" t="s">
        <v>842</v>
      </c>
      <c r="H322" s="4" t="s">
        <v>803</v>
      </c>
      <c r="I322" s="6">
        <f>VLOOKUP(A322,'[1]【4】 框架Ratecard条目汇总'!$A:$L,12,0)</f>
        <v>2</v>
      </c>
    </row>
    <row r="323" ht="19" customHeight="1" spans="1:9">
      <c r="A323" s="4" t="s">
        <v>843</v>
      </c>
      <c r="B323" s="4" t="s">
        <v>180</v>
      </c>
      <c r="C323" s="4" t="s">
        <v>181</v>
      </c>
      <c r="D323" s="4" t="s">
        <v>799</v>
      </c>
      <c r="E323" s="4" t="s">
        <v>836</v>
      </c>
      <c r="F323" s="4" t="s">
        <v>837</v>
      </c>
      <c r="G323" s="5" t="s">
        <v>844</v>
      </c>
      <c r="H323" s="4" t="s">
        <v>803</v>
      </c>
      <c r="I323" s="6">
        <f>VLOOKUP(A323,'[1]【4】 框架Ratecard条目汇总'!$A:$L,12,0)</f>
        <v>1.7</v>
      </c>
    </row>
    <row r="324" ht="19" customHeight="1" spans="1:9">
      <c r="A324" s="4" t="s">
        <v>845</v>
      </c>
      <c r="B324" s="4" t="s">
        <v>180</v>
      </c>
      <c r="C324" s="4" t="s">
        <v>181</v>
      </c>
      <c r="D324" s="4" t="s">
        <v>799</v>
      </c>
      <c r="E324" s="4" t="s">
        <v>836</v>
      </c>
      <c r="F324" s="4" t="s">
        <v>837</v>
      </c>
      <c r="G324" s="5" t="s">
        <v>846</v>
      </c>
      <c r="H324" s="4" t="s">
        <v>803</v>
      </c>
      <c r="I324" s="6">
        <f>VLOOKUP(A324,'[1]【4】 框架Ratecard条目汇总'!$A:$L,12,0)</f>
        <v>3</v>
      </c>
    </row>
    <row r="325" ht="19" customHeight="1" spans="1:9">
      <c r="A325" s="4" t="s">
        <v>847</v>
      </c>
      <c r="B325" s="4" t="s">
        <v>180</v>
      </c>
      <c r="C325" s="4" t="s">
        <v>181</v>
      </c>
      <c r="D325" s="4" t="s">
        <v>799</v>
      </c>
      <c r="E325" s="4" t="s">
        <v>836</v>
      </c>
      <c r="F325" s="4" t="s">
        <v>837</v>
      </c>
      <c r="G325" s="5" t="s">
        <v>848</v>
      </c>
      <c r="H325" s="4" t="s">
        <v>803</v>
      </c>
      <c r="I325" s="6">
        <f>VLOOKUP(A325,'[1]【4】 框架Ratecard条目汇总'!$A:$L,12,0)</f>
        <v>1.9</v>
      </c>
    </row>
    <row r="326" ht="19" customHeight="1" spans="1:9">
      <c r="A326" s="4" t="s">
        <v>849</v>
      </c>
      <c r="B326" s="4" t="s">
        <v>180</v>
      </c>
      <c r="C326" s="4" t="s">
        <v>181</v>
      </c>
      <c r="D326" s="4" t="s">
        <v>799</v>
      </c>
      <c r="E326" s="4" t="s">
        <v>850</v>
      </c>
      <c r="F326" s="4" t="s">
        <v>850</v>
      </c>
      <c r="G326" s="5" t="s">
        <v>851</v>
      </c>
      <c r="H326" s="4" t="s">
        <v>803</v>
      </c>
      <c r="I326" s="6">
        <f>VLOOKUP(A326,'[1]【4】 框架Ratecard条目汇总'!$A:$L,12,0)</f>
        <v>4.5</v>
      </c>
    </row>
    <row r="327" ht="19" customHeight="1" spans="1:9">
      <c r="A327" s="4" t="s">
        <v>852</v>
      </c>
      <c r="B327" s="4" t="s">
        <v>180</v>
      </c>
      <c r="C327" s="4" t="s">
        <v>181</v>
      </c>
      <c r="D327" s="4" t="s">
        <v>799</v>
      </c>
      <c r="E327" s="4" t="s">
        <v>850</v>
      </c>
      <c r="F327" s="4" t="s">
        <v>850</v>
      </c>
      <c r="G327" s="5" t="s">
        <v>853</v>
      </c>
      <c r="H327" s="4" t="s">
        <v>803</v>
      </c>
      <c r="I327" s="6">
        <f>VLOOKUP(A327,'[1]【4】 框架Ratecard条目汇总'!$A:$L,12,0)</f>
        <v>2.6</v>
      </c>
    </row>
    <row r="328" ht="19" customHeight="1" spans="1:9">
      <c r="A328" s="4" t="s">
        <v>854</v>
      </c>
      <c r="B328" s="4" t="s">
        <v>180</v>
      </c>
      <c r="C328" s="4" t="s">
        <v>181</v>
      </c>
      <c r="D328" s="4" t="s">
        <v>799</v>
      </c>
      <c r="E328" s="4" t="s">
        <v>850</v>
      </c>
      <c r="F328" s="4" t="s">
        <v>850</v>
      </c>
      <c r="G328" s="5" t="s">
        <v>855</v>
      </c>
      <c r="H328" s="4" t="s">
        <v>803</v>
      </c>
      <c r="I328" s="6">
        <f>VLOOKUP(A328,'[1]【4】 框架Ratecard条目汇总'!$A:$L,12,0)</f>
        <v>5</v>
      </c>
    </row>
    <row r="329" ht="19" customHeight="1" spans="1:9">
      <c r="A329" s="4" t="s">
        <v>856</v>
      </c>
      <c r="B329" s="4" t="s">
        <v>180</v>
      </c>
      <c r="C329" s="4" t="s">
        <v>181</v>
      </c>
      <c r="D329" s="4" t="s">
        <v>799</v>
      </c>
      <c r="E329" s="4" t="s">
        <v>850</v>
      </c>
      <c r="F329" s="4" t="s">
        <v>850</v>
      </c>
      <c r="G329" s="5" t="s">
        <v>857</v>
      </c>
      <c r="H329" s="4" t="s">
        <v>803</v>
      </c>
      <c r="I329" s="6">
        <f>VLOOKUP(A329,'[1]【4】 框架Ratecard条目汇总'!$A:$L,12,0)</f>
        <v>3</v>
      </c>
    </row>
    <row r="330" ht="19" customHeight="1" spans="1:9">
      <c r="A330" s="4" t="s">
        <v>858</v>
      </c>
      <c r="B330" s="4" t="s">
        <v>180</v>
      </c>
      <c r="C330" s="4" t="s">
        <v>181</v>
      </c>
      <c r="D330" s="4" t="s">
        <v>799</v>
      </c>
      <c r="E330" s="4" t="s">
        <v>859</v>
      </c>
      <c r="F330" s="4" t="s">
        <v>860</v>
      </c>
      <c r="G330" s="5" t="s">
        <v>861</v>
      </c>
      <c r="H330" s="4" t="s">
        <v>862</v>
      </c>
      <c r="I330" s="6">
        <f>VLOOKUP(A330,'[1]【4】 框架Ratecard条目汇总'!$A:$L,12,0)</f>
        <v>200</v>
      </c>
    </row>
    <row r="331" ht="19" customHeight="1" spans="1:9">
      <c r="A331" s="4" t="s">
        <v>863</v>
      </c>
      <c r="B331" s="4" t="s">
        <v>180</v>
      </c>
      <c r="C331" s="4" t="s">
        <v>181</v>
      </c>
      <c r="D331" s="4" t="s">
        <v>799</v>
      </c>
      <c r="E331" s="4" t="s">
        <v>864</v>
      </c>
      <c r="F331" s="4" t="s">
        <v>864</v>
      </c>
      <c r="G331" s="5" t="s">
        <v>865</v>
      </c>
      <c r="H331" s="4" t="s">
        <v>803</v>
      </c>
      <c r="I331" s="6">
        <f>VLOOKUP(A331,'[1]【4】 框架Ratecard条目汇总'!$A:$L,12,0)</f>
        <v>0.8</v>
      </c>
    </row>
    <row r="332" ht="19" customHeight="1" spans="1:9">
      <c r="A332" s="4" t="s">
        <v>866</v>
      </c>
      <c r="B332" s="4" t="s">
        <v>180</v>
      </c>
      <c r="C332" s="4" t="s">
        <v>181</v>
      </c>
      <c r="D332" s="4" t="s">
        <v>799</v>
      </c>
      <c r="E332" s="4" t="s">
        <v>867</v>
      </c>
      <c r="F332" s="4" t="s">
        <v>868</v>
      </c>
      <c r="G332" s="5" t="s">
        <v>869</v>
      </c>
      <c r="H332" s="4" t="s">
        <v>680</v>
      </c>
      <c r="I332" s="6">
        <f>VLOOKUP(A332,'[1]【4】 框架Ratecard条目汇总'!$A:$L,12,0)</f>
        <v>3</v>
      </c>
    </row>
    <row r="333" ht="19" customHeight="1" spans="1:9">
      <c r="A333" s="4" t="s">
        <v>870</v>
      </c>
      <c r="B333" s="4" t="s">
        <v>180</v>
      </c>
      <c r="C333" s="4" t="s">
        <v>181</v>
      </c>
      <c r="D333" s="4" t="s">
        <v>799</v>
      </c>
      <c r="E333" s="4" t="s">
        <v>867</v>
      </c>
      <c r="F333" s="4" t="s">
        <v>871</v>
      </c>
      <c r="G333" s="5" t="s">
        <v>872</v>
      </c>
      <c r="H333" s="4" t="s">
        <v>803</v>
      </c>
      <c r="I333" s="6">
        <f>VLOOKUP(A333,'[1]【4】 框架Ratecard条目汇总'!$A:$L,12,0)</f>
        <v>2</v>
      </c>
    </row>
    <row r="334" ht="19" customHeight="1" spans="1:9">
      <c r="A334" s="4" t="s">
        <v>873</v>
      </c>
      <c r="B334" s="4" t="s">
        <v>180</v>
      </c>
      <c r="C334" s="4" t="s">
        <v>181</v>
      </c>
      <c r="D334" s="4" t="s">
        <v>799</v>
      </c>
      <c r="E334" s="4" t="s">
        <v>874</v>
      </c>
      <c r="F334" s="4" t="s">
        <v>874</v>
      </c>
      <c r="G334" s="5" t="s">
        <v>875</v>
      </c>
      <c r="H334" s="4" t="s">
        <v>803</v>
      </c>
      <c r="I334" s="6">
        <f>VLOOKUP(A334,'[1]【4】 框架Ratecard条目汇总'!$A:$L,12,0)</f>
        <v>1</v>
      </c>
    </row>
    <row r="335" ht="19" customHeight="1" spans="1:9">
      <c r="A335" s="4" t="s">
        <v>876</v>
      </c>
      <c r="B335" s="4" t="s">
        <v>180</v>
      </c>
      <c r="C335" s="4" t="s">
        <v>181</v>
      </c>
      <c r="D335" s="4" t="s">
        <v>799</v>
      </c>
      <c r="E335" s="4" t="s">
        <v>877</v>
      </c>
      <c r="F335" s="4" t="s">
        <v>877</v>
      </c>
      <c r="G335" s="5" t="s">
        <v>878</v>
      </c>
      <c r="H335" s="4" t="s">
        <v>434</v>
      </c>
      <c r="I335" s="6">
        <f>VLOOKUP(A335,'[1]【4】 框架Ratecard条目汇总'!$A:$L,12,0)</f>
        <v>17</v>
      </c>
    </row>
    <row r="336" ht="19" customHeight="1" spans="1:9">
      <c r="A336" s="4" t="s">
        <v>879</v>
      </c>
      <c r="B336" s="4" t="s">
        <v>180</v>
      </c>
      <c r="C336" s="4" t="s">
        <v>181</v>
      </c>
      <c r="D336" s="4" t="s">
        <v>799</v>
      </c>
      <c r="E336" s="4" t="s">
        <v>877</v>
      </c>
      <c r="F336" s="4" t="s">
        <v>877</v>
      </c>
      <c r="G336" s="5" t="s">
        <v>880</v>
      </c>
      <c r="H336" s="4" t="s">
        <v>434</v>
      </c>
      <c r="I336" s="6">
        <f>VLOOKUP(A336,'[1]【4】 框架Ratecard条目汇总'!$A:$L,12,0)</f>
        <v>9</v>
      </c>
    </row>
    <row r="337" ht="19" customHeight="1" spans="1:9">
      <c r="A337" s="4" t="s">
        <v>881</v>
      </c>
      <c r="B337" s="4" t="s">
        <v>180</v>
      </c>
      <c r="C337" s="4" t="s">
        <v>181</v>
      </c>
      <c r="D337" s="4" t="s">
        <v>799</v>
      </c>
      <c r="E337" s="4" t="s">
        <v>882</v>
      </c>
      <c r="F337" s="4" t="s">
        <v>882</v>
      </c>
      <c r="G337" s="5" t="s">
        <v>883</v>
      </c>
      <c r="H337" s="4" t="s">
        <v>434</v>
      </c>
      <c r="I337" s="6">
        <f>VLOOKUP(A337,'[1]【4】 框架Ratecard条目汇总'!$A:$L,12,0)</f>
        <v>10</v>
      </c>
    </row>
    <row r="338" ht="19" customHeight="1" spans="1:9">
      <c r="A338" s="4" t="s">
        <v>884</v>
      </c>
      <c r="B338" s="4" t="s">
        <v>180</v>
      </c>
      <c r="C338" s="4" t="s">
        <v>181</v>
      </c>
      <c r="D338" s="4" t="s">
        <v>799</v>
      </c>
      <c r="E338" s="4" t="s">
        <v>882</v>
      </c>
      <c r="F338" s="4" t="s">
        <v>882</v>
      </c>
      <c r="G338" s="5" t="s">
        <v>885</v>
      </c>
      <c r="H338" s="4" t="s">
        <v>434</v>
      </c>
      <c r="I338" s="6">
        <f>VLOOKUP(A338,'[1]【4】 框架Ratecard条目汇总'!$A:$L,12,0)</f>
        <v>12</v>
      </c>
    </row>
    <row r="339" ht="19" customHeight="1" spans="1:9">
      <c r="A339" s="4" t="s">
        <v>886</v>
      </c>
      <c r="B339" s="4" t="s">
        <v>180</v>
      </c>
      <c r="C339" s="4" t="s">
        <v>181</v>
      </c>
      <c r="D339" s="4" t="s">
        <v>799</v>
      </c>
      <c r="E339" s="4" t="s">
        <v>887</v>
      </c>
      <c r="F339" s="4" t="s">
        <v>887</v>
      </c>
      <c r="G339" s="5" t="s">
        <v>888</v>
      </c>
      <c r="H339" s="4" t="s">
        <v>434</v>
      </c>
      <c r="I339" s="6">
        <f>VLOOKUP(A339,'[1]【4】 框架Ratecard条目汇总'!$A:$L,12,0)</f>
        <v>11</v>
      </c>
    </row>
    <row r="340" ht="19" customHeight="1" spans="1:9">
      <c r="A340" s="4" t="s">
        <v>889</v>
      </c>
      <c r="B340" s="4" t="s">
        <v>180</v>
      </c>
      <c r="C340" s="4" t="s">
        <v>181</v>
      </c>
      <c r="D340" s="4" t="s">
        <v>799</v>
      </c>
      <c r="E340" s="4" t="s">
        <v>887</v>
      </c>
      <c r="F340" s="4" t="s">
        <v>887</v>
      </c>
      <c r="G340" s="5" t="s">
        <v>890</v>
      </c>
      <c r="H340" s="4" t="s">
        <v>434</v>
      </c>
      <c r="I340" s="6">
        <f>VLOOKUP(A340,'[1]【4】 框架Ratecard条目汇总'!$A:$L,12,0)</f>
        <v>13</v>
      </c>
    </row>
    <row r="341" ht="19" customHeight="1" spans="1:9">
      <c r="A341" s="4" t="s">
        <v>891</v>
      </c>
      <c r="B341" s="4" t="s">
        <v>180</v>
      </c>
      <c r="C341" s="4" t="s">
        <v>181</v>
      </c>
      <c r="D341" s="4" t="s">
        <v>799</v>
      </c>
      <c r="E341" s="4" t="s">
        <v>887</v>
      </c>
      <c r="F341" s="4" t="s">
        <v>887</v>
      </c>
      <c r="G341" s="5" t="s">
        <v>892</v>
      </c>
      <c r="H341" s="4" t="s">
        <v>434</v>
      </c>
      <c r="I341" s="6">
        <f>VLOOKUP(A341,'[1]【4】 框架Ratecard条目汇总'!$A:$L,12,0)</f>
        <v>15</v>
      </c>
    </row>
    <row r="342" ht="19" customHeight="1" spans="1:9">
      <c r="A342" s="4" t="s">
        <v>893</v>
      </c>
      <c r="B342" s="4" t="s">
        <v>180</v>
      </c>
      <c r="C342" s="4" t="s">
        <v>181</v>
      </c>
      <c r="D342" s="4" t="s">
        <v>799</v>
      </c>
      <c r="E342" s="4" t="s">
        <v>894</v>
      </c>
      <c r="F342" s="4" t="s">
        <v>894</v>
      </c>
      <c r="G342" s="5" t="s">
        <v>895</v>
      </c>
      <c r="H342" s="4" t="s">
        <v>434</v>
      </c>
      <c r="I342" s="6">
        <f>VLOOKUP(A342,'[1]【4】 框架Ratecard条目汇总'!$A:$L,12,0)</f>
        <v>2.5</v>
      </c>
    </row>
    <row r="343" ht="19" customHeight="1" spans="1:9">
      <c r="A343" s="4" t="s">
        <v>896</v>
      </c>
      <c r="B343" s="4" t="s">
        <v>180</v>
      </c>
      <c r="C343" s="4" t="s">
        <v>181</v>
      </c>
      <c r="D343" s="4" t="s">
        <v>799</v>
      </c>
      <c r="E343" s="4" t="s">
        <v>894</v>
      </c>
      <c r="F343" s="4" t="s">
        <v>894</v>
      </c>
      <c r="G343" s="5" t="s">
        <v>897</v>
      </c>
      <c r="H343" s="4" t="s">
        <v>434</v>
      </c>
      <c r="I343" s="6">
        <f>VLOOKUP(A343,'[1]【4】 框架Ratecard条目汇总'!$A:$L,12,0)</f>
        <v>1</v>
      </c>
    </row>
    <row r="344" ht="19" customHeight="1" spans="1:9">
      <c r="A344" s="4" t="s">
        <v>898</v>
      </c>
      <c r="B344" s="4" t="s">
        <v>180</v>
      </c>
      <c r="C344" s="4" t="s">
        <v>181</v>
      </c>
      <c r="D344" s="4" t="s">
        <v>799</v>
      </c>
      <c r="E344" s="4" t="s">
        <v>899</v>
      </c>
      <c r="F344" s="4" t="s">
        <v>899</v>
      </c>
      <c r="G344" s="5" t="s">
        <v>900</v>
      </c>
      <c r="H344" s="4" t="s">
        <v>680</v>
      </c>
      <c r="I344" s="6">
        <f>VLOOKUP(A344,'[1]【4】 框架Ratecard条目汇总'!$A:$L,12,0)</f>
        <v>4.7</v>
      </c>
    </row>
    <row r="345" ht="19" customHeight="1" spans="1:9">
      <c r="A345" s="4" t="s">
        <v>901</v>
      </c>
      <c r="B345" s="4" t="s">
        <v>180</v>
      </c>
      <c r="C345" s="4" t="s">
        <v>181</v>
      </c>
      <c r="D345" s="4" t="s">
        <v>799</v>
      </c>
      <c r="E345" s="4" t="s">
        <v>899</v>
      </c>
      <c r="F345" s="4" t="s">
        <v>899</v>
      </c>
      <c r="G345" s="5" t="s">
        <v>902</v>
      </c>
      <c r="H345" s="4" t="s">
        <v>680</v>
      </c>
      <c r="I345" s="6">
        <f>VLOOKUP(A345,'[1]【4】 框架Ratecard条目汇总'!$A:$L,12,0)</f>
        <v>7.6</v>
      </c>
    </row>
    <row r="346" ht="19" customHeight="1" spans="1:9">
      <c r="A346" s="4" t="s">
        <v>903</v>
      </c>
      <c r="B346" s="4" t="s">
        <v>180</v>
      </c>
      <c r="C346" s="4" t="s">
        <v>181</v>
      </c>
      <c r="D346" s="4" t="s">
        <v>799</v>
      </c>
      <c r="E346" s="4" t="s">
        <v>899</v>
      </c>
      <c r="F346" s="4" t="s">
        <v>899</v>
      </c>
      <c r="G346" s="5" t="s">
        <v>904</v>
      </c>
      <c r="H346" s="4" t="s">
        <v>680</v>
      </c>
      <c r="I346" s="6">
        <f>VLOOKUP(A346,'[1]【4】 框架Ratecard条目汇总'!$A:$L,12,0)</f>
        <v>10</v>
      </c>
    </row>
    <row r="347" ht="19" customHeight="1" spans="1:9">
      <c r="A347" s="4" t="s">
        <v>905</v>
      </c>
      <c r="B347" s="4" t="s">
        <v>180</v>
      </c>
      <c r="C347" s="4" t="s">
        <v>181</v>
      </c>
      <c r="D347" s="4" t="s">
        <v>799</v>
      </c>
      <c r="E347" s="4" t="s">
        <v>906</v>
      </c>
      <c r="F347" s="4" t="s">
        <v>907</v>
      </c>
      <c r="G347" s="5" t="s">
        <v>908</v>
      </c>
      <c r="H347" s="4" t="s">
        <v>434</v>
      </c>
      <c r="I347" s="6">
        <f>VLOOKUP(A347,'[1]【4】 框架Ratecard条目汇总'!$A:$L,12,0)</f>
        <v>10</v>
      </c>
    </row>
    <row r="348" ht="19" customHeight="1" spans="1:9">
      <c r="A348" s="4" t="s">
        <v>909</v>
      </c>
      <c r="B348" s="4" t="s">
        <v>180</v>
      </c>
      <c r="C348" s="4" t="s">
        <v>181</v>
      </c>
      <c r="D348" s="4" t="s">
        <v>799</v>
      </c>
      <c r="E348" s="4" t="s">
        <v>906</v>
      </c>
      <c r="F348" s="4" t="s">
        <v>907</v>
      </c>
      <c r="G348" s="5" t="s">
        <v>910</v>
      </c>
      <c r="H348" s="4" t="s">
        <v>434</v>
      </c>
      <c r="I348" s="6">
        <f>VLOOKUP(A348,'[1]【4】 框架Ratecard条目汇总'!$A:$L,12,0)</f>
        <v>5</v>
      </c>
    </row>
    <row r="349" ht="19" customHeight="1" spans="1:9">
      <c r="A349" s="4" t="s">
        <v>911</v>
      </c>
      <c r="B349" s="4" t="s">
        <v>180</v>
      </c>
      <c r="C349" s="4" t="s">
        <v>181</v>
      </c>
      <c r="D349" s="4" t="s">
        <v>799</v>
      </c>
      <c r="E349" s="4" t="s">
        <v>906</v>
      </c>
      <c r="F349" s="4" t="s">
        <v>912</v>
      </c>
      <c r="G349" s="5" t="s">
        <v>913</v>
      </c>
      <c r="H349" s="4" t="s">
        <v>434</v>
      </c>
      <c r="I349" s="6">
        <f>VLOOKUP(A349,'[1]【4】 框架Ratecard条目汇总'!$A:$L,12,0)</f>
        <v>5.4</v>
      </c>
    </row>
    <row r="350" ht="19" customHeight="1" spans="1:9">
      <c r="A350" s="4" t="s">
        <v>914</v>
      </c>
      <c r="B350" s="4" t="s">
        <v>180</v>
      </c>
      <c r="C350" s="4" t="s">
        <v>181</v>
      </c>
      <c r="D350" s="4" t="s">
        <v>799</v>
      </c>
      <c r="E350" s="4" t="s">
        <v>906</v>
      </c>
      <c r="F350" s="4" t="s">
        <v>912</v>
      </c>
      <c r="G350" s="5" t="s">
        <v>915</v>
      </c>
      <c r="H350" s="4" t="s">
        <v>434</v>
      </c>
      <c r="I350" s="6">
        <f>VLOOKUP(A350,'[1]【4】 框架Ratecard条目汇总'!$A:$L,12,0)</f>
        <v>4</v>
      </c>
    </row>
    <row r="351" ht="19" customHeight="1" spans="1:9">
      <c r="A351" s="4" t="s">
        <v>916</v>
      </c>
      <c r="B351" s="4" t="s">
        <v>180</v>
      </c>
      <c r="C351" s="4" t="s">
        <v>181</v>
      </c>
      <c r="D351" s="4" t="s">
        <v>799</v>
      </c>
      <c r="E351" s="4" t="s">
        <v>906</v>
      </c>
      <c r="F351" s="4" t="s">
        <v>917</v>
      </c>
      <c r="G351" s="5" t="s">
        <v>913</v>
      </c>
      <c r="H351" s="4" t="s">
        <v>434</v>
      </c>
      <c r="I351" s="6">
        <f>VLOOKUP(A351,'[1]【4】 框架Ratecard条目汇总'!$A:$L,12,0)</f>
        <v>12</v>
      </c>
    </row>
    <row r="352" ht="19" customHeight="1" spans="1:9">
      <c r="A352" s="4" t="s">
        <v>918</v>
      </c>
      <c r="B352" s="4" t="s">
        <v>180</v>
      </c>
      <c r="C352" s="4" t="s">
        <v>181</v>
      </c>
      <c r="D352" s="4" t="s">
        <v>799</v>
      </c>
      <c r="E352" s="4" t="s">
        <v>906</v>
      </c>
      <c r="F352" s="4" t="s">
        <v>917</v>
      </c>
      <c r="G352" s="5" t="s">
        <v>915</v>
      </c>
      <c r="H352" s="4" t="s">
        <v>434</v>
      </c>
      <c r="I352" s="6">
        <f>VLOOKUP(A352,'[1]【4】 框架Ratecard条目汇总'!$A:$L,12,0)</f>
        <v>10.5</v>
      </c>
    </row>
    <row r="353" ht="19" customHeight="1" spans="1:9">
      <c r="A353" s="4" t="s">
        <v>919</v>
      </c>
      <c r="B353" s="4" t="s">
        <v>180</v>
      </c>
      <c r="C353" s="4" t="s">
        <v>181</v>
      </c>
      <c r="D353" s="4" t="s">
        <v>799</v>
      </c>
      <c r="E353" s="4" t="s">
        <v>906</v>
      </c>
      <c r="F353" s="4" t="s">
        <v>920</v>
      </c>
      <c r="G353" s="5" t="s">
        <v>913</v>
      </c>
      <c r="H353" s="4" t="s">
        <v>434</v>
      </c>
      <c r="I353" s="6">
        <f>VLOOKUP(A353,'[1]【4】 框架Ratecard条目汇总'!$A:$L,12,0)</f>
        <v>11</v>
      </c>
    </row>
    <row r="354" ht="19" customHeight="1" spans="1:9">
      <c r="A354" s="4" t="s">
        <v>921</v>
      </c>
      <c r="B354" s="4" t="s">
        <v>180</v>
      </c>
      <c r="C354" s="4" t="s">
        <v>181</v>
      </c>
      <c r="D354" s="4" t="s">
        <v>799</v>
      </c>
      <c r="E354" s="4" t="s">
        <v>906</v>
      </c>
      <c r="F354" s="4" t="s">
        <v>920</v>
      </c>
      <c r="G354" s="5" t="s">
        <v>915</v>
      </c>
      <c r="H354" s="4" t="s">
        <v>434</v>
      </c>
      <c r="I354" s="6">
        <f>VLOOKUP(A354,'[1]【4】 框架Ratecard条目汇总'!$A:$L,12,0)</f>
        <v>8.7</v>
      </c>
    </row>
    <row r="355" ht="19" customHeight="1" spans="1:9">
      <c r="A355" s="4" t="s">
        <v>922</v>
      </c>
      <c r="B355" s="4" t="s">
        <v>180</v>
      </c>
      <c r="C355" s="4" t="s">
        <v>181</v>
      </c>
      <c r="D355" s="4" t="s">
        <v>799</v>
      </c>
      <c r="E355" s="4" t="s">
        <v>906</v>
      </c>
      <c r="F355" s="4" t="s">
        <v>923</v>
      </c>
      <c r="G355" s="5" t="s">
        <v>913</v>
      </c>
      <c r="H355" s="4" t="s">
        <v>434</v>
      </c>
      <c r="I355" s="6">
        <f>VLOOKUP(A355,'[1]【4】 框架Ratecard条目汇总'!$A:$L,12,0)</f>
        <v>18</v>
      </c>
    </row>
    <row r="356" ht="19" customHeight="1" spans="1:9">
      <c r="A356" s="4" t="s">
        <v>924</v>
      </c>
      <c r="B356" s="4" t="s">
        <v>180</v>
      </c>
      <c r="C356" s="4" t="s">
        <v>181</v>
      </c>
      <c r="D356" s="4" t="s">
        <v>799</v>
      </c>
      <c r="E356" s="4" t="s">
        <v>906</v>
      </c>
      <c r="F356" s="4" t="s">
        <v>923</v>
      </c>
      <c r="G356" s="5" t="s">
        <v>915</v>
      </c>
      <c r="H356" s="4" t="s">
        <v>434</v>
      </c>
      <c r="I356" s="6">
        <f>VLOOKUP(A356,'[1]【4】 框架Ratecard条目汇总'!$A:$L,12,0)</f>
        <v>14</v>
      </c>
    </row>
    <row r="357" ht="19" customHeight="1" spans="1:9">
      <c r="A357" s="4" t="s">
        <v>925</v>
      </c>
      <c r="B357" s="4" t="s">
        <v>180</v>
      </c>
      <c r="C357" s="4" t="s">
        <v>181</v>
      </c>
      <c r="D357" s="4" t="s">
        <v>799</v>
      </c>
      <c r="E357" s="4" t="s">
        <v>906</v>
      </c>
      <c r="F357" s="4" t="s">
        <v>926</v>
      </c>
      <c r="G357" s="5" t="s">
        <v>913</v>
      </c>
      <c r="H357" s="4" t="s">
        <v>434</v>
      </c>
      <c r="I357" s="6">
        <f>VLOOKUP(A357,'[1]【4】 框架Ratecard条目汇总'!$A:$L,12,0)</f>
        <v>15</v>
      </c>
    </row>
    <row r="358" ht="19" customHeight="1" spans="1:9">
      <c r="A358" s="4" t="s">
        <v>927</v>
      </c>
      <c r="B358" s="4" t="s">
        <v>180</v>
      </c>
      <c r="C358" s="4" t="s">
        <v>181</v>
      </c>
      <c r="D358" s="4" t="s">
        <v>799</v>
      </c>
      <c r="E358" s="4" t="s">
        <v>906</v>
      </c>
      <c r="F358" s="4" t="s">
        <v>926</v>
      </c>
      <c r="G358" s="5" t="s">
        <v>915</v>
      </c>
      <c r="H358" s="4" t="s">
        <v>434</v>
      </c>
      <c r="I358" s="6">
        <f>VLOOKUP(A358,'[1]【4】 框架Ratecard条目汇总'!$A:$L,12,0)</f>
        <v>12</v>
      </c>
    </row>
    <row r="359" ht="19" customHeight="1" spans="1:9">
      <c r="A359" s="4" t="s">
        <v>928</v>
      </c>
      <c r="B359" s="4" t="s">
        <v>180</v>
      </c>
      <c r="C359" s="4" t="s">
        <v>181</v>
      </c>
      <c r="D359" s="4" t="s">
        <v>799</v>
      </c>
      <c r="E359" s="4" t="s">
        <v>929</v>
      </c>
      <c r="F359" s="4" t="s">
        <v>930</v>
      </c>
      <c r="G359" s="5" t="s">
        <v>931</v>
      </c>
      <c r="H359" s="4" t="s">
        <v>186</v>
      </c>
      <c r="I359" s="6">
        <f>VLOOKUP(A359,'[1]【4】 框架Ratecard条目汇总'!$A:$L,12,0)</f>
        <v>26</v>
      </c>
    </row>
    <row r="360" ht="19" customHeight="1" spans="1:9">
      <c r="A360" s="4" t="s">
        <v>932</v>
      </c>
      <c r="B360" s="4" t="s">
        <v>180</v>
      </c>
      <c r="C360" s="4" t="s">
        <v>181</v>
      </c>
      <c r="D360" s="4" t="s">
        <v>799</v>
      </c>
      <c r="E360" s="4" t="s">
        <v>929</v>
      </c>
      <c r="F360" s="4" t="s">
        <v>933</v>
      </c>
      <c r="G360" s="5" t="s">
        <v>931</v>
      </c>
      <c r="H360" s="4" t="s">
        <v>186</v>
      </c>
      <c r="I360" s="6">
        <f>VLOOKUP(A360,'[1]【4】 框架Ratecard条目汇总'!$A:$L,12,0)</f>
        <v>37</v>
      </c>
    </row>
    <row r="361" ht="19" customHeight="1" spans="1:9">
      <c r="A361" s="4" t="s">
        <v>934</v>
      </c>
      <c r="B361" s="4" t="s">
        <v>180</v>
      </c>
      <c r="C361" s="4" t="s">
        <v>181</v>
      </c>
      <c r="D361" s="4" t="s">
        <v>799</v>
      </c>
      <c r="E361" s="4" t="s">
        <v>929</v>
      </c>
      <c r="F361" s="4" t="s">
        <v>935</v>
      </c>
      <c r="G361" s="5" t="s">
        <v>931</v>
      </c>
      <c r="H361" s="4" t="s">
        <v>186</v>
      </c>
      <c r="I361" s="6">
        <f>VLOOKUP(A361,'[1]【4】 框架Ratecard条目汇总'!$A:$L,12,0)</f>
        <v>42</v>
      </c>
    </row>
    <row r="362" ht="19" customHeight="1" spans="1:9">
      <c r="A362" s="4" t="s">
        <v>936</v>
      </c>
      <c r="B362" s="4" t="s">
        <v>180</v>
      </c>
      <c r="C362" s="4" t="s">
        <v>181</v>
      </c>
      <c r="D362" s="4" t="s">
        <v>799</v>
      </c>
      <c r="E362" s="4" t="s">
        <v>929</v>
      </c>
      <c r="F362" s="4" t="s">
        <v>937</v>
      </c>
      <c r="G362" s="5" t="s">
        <v>931</v>
      </c>
      <c r="H362" s="4" t="s">
        <v>186</v>
      </c>
      <c r="I362" s="6">
        <f>VLOOKUP(A362,'[1]【4】 框架Ratecard条目汇总'!$A:$L,12,0)</f>
        <v>50</v>
      </c>
    </row>
    <row r="363" ht="19" customHeight="1" spans="1:9">
      <c r="A363" s="4" t="s">
        <v>938</v>
      </c>
      <c r="B363" s="4" t="s">
        <v>180</v>
      </c>
      <c r="C363" s="4" t="s">
        <v>181</v>
      </c>
      <c r="D363" s="4" t="s">
        <v>799</v>
      </c>
      <c r="E363" s="4" t="s">
        <v>929</v>
      </c>
      <c r="F363" s="4" t="s">
        <v>939</v>
      </c>
      <c r="G363" s="5" t="s">
        <v>931</v>
      </c>
      <c r="H363" s="4" t="s">
        <v>186</v>
      </c>
      <c r="I363" s="6">
        <f>VLOOKUP(A363,'[1]【4】 框架Ratecard条目汇总'!$A:$L,12,0)</f>
        <v>50</v>
      </c>
    </row>
    <row r="364" ht="19" customHeight="1" spans="1:9">
      <c r="A364" s="4" t="s">
        <v>940</v>
      </c>
      <c r="B364" s="4" t="s">
        <v>180</v>
      </c>
      <c r="C364" s="4" t="s">
        <v>181</v>
      </c>
      <c r="D364" s="4" t="s">
        <v>799</v>
      </c>
      <c r="E364" s="4" t="s">
        <v>929</v>
      </c>
      <c r="F364" s="4" t="s">
        <v>941</v>
      </c>
      <c r="G364" s="5" t="s">
        <v>931</v>
      </c>
      <c r="H364" s="4" t="s">
        <v>186</v>
      </c>
      <c r="I364" s="6">
        <f>VLOOKUP(A364,'[1]【4】 框架Ratecard条目汇总'!$A:$L,12,0)</f>
        <v>80</v>
      </c>
    </row>
    <row r="365" ht="19" customHeight="1" spans="1:9">
      <c r="A365" s="4" t="s">
        <v>942</v>
      </c>
      <c r="B365" s="4" t="s">
        <v>180</v>
      </c>
      <c r="C365" s="4" t="s">
        <v>181</v>
      </c>
      <c r="D365" s="4" t="s">
        <v>799</v>
      </c>
      <c r="E365" s="4" t="s">
        <v>929</v>
      </c>
      <c r="F365" s="4" t="s">
        <v>943</v>
      </c>
      <c r="G365" s="5" t="s">
        <v>931</v>
      </c>
      <c r="H365" s="4" t="s">
        <v>186</v>
      </c>
      <c r="I365" s="6">
        <f>VLOOKUP(A365,'[1]【4】 框架Ratecard条目汇总'!$A:$L,12,0)</f>
        <v>34</v>
      </c>
    </row>
    <row r="366" ht="19" customHeight="1" spans="1:9">
      <c r="A366" s="4" t="s">
        <v>944</v>
      </c>
      <c r="B366" s="4" t="s">
        <v>180</v>
      </c>
      <c r="C366" s="4" t="s">
        <v>181</v>
      </c>
      <c r="D366" s="4" t="s">
        <v>799</v>
      </c>
      <c r="E366" s="4" t="s">
        <v>929</v>
      </c>
      <c r="F366" s="4" t="s">
        <v>945</v>
      </c>
      <c r="G366" s="5" t="s">
        <v>931</v>
      </c>
      <c r="H366" s="4" t="s">
        <v>186</v>
      </c>
      <c r="I366" s="6">
        <f>VLOOKUP(A366,'[1]【4】 框架Ratecard条目汇总'!$A:$L,12,0)</f>
        <v>47</v>
      </c>
    </row>
    <row r="367" ht="19" customHeight="1" spans="1:9">
      <c r="A367" s="4" t="s">
        <v>946</v>
      </c>
      <c r="B367" s="4" t="s">
        <v>180</v>
      </c>
      <c r="C367" s="4" t="s">
        <v>181</v>
      </c>
      <c r="D367" s="4" t="s">
        <v>799</v>
      </c>
      <c r="E367" s="4" t="s">
        <v>929</v>
      </c>
      <c r="F367" s="4" t="s">
        <v>947</v>
      </c>
      <c r="G367" s="5" t="s">
        <v>948</v>
      </c>
      <c r="H367" s="4" t="s">
        <v>803</v>
      </c>
      <c r="I367" s="6">
        <f>VLOOKUP(A367,'[1]【4】 框架Ratecard条目汇总'!$A:$L,12,0)</f>
        <v>1.5</v>
      </c>
    </row>
    <row r="368" ht="19" customHeight="1" spans="1:9">
      <c r="A368" s="4" t="s">
        <v>949</v>
      </c>
      <c r="B368" s="4" t="s">
        <v>180</v>
      </c>
      <c r="C368" s="4" t="s">
        <v>181</v>
      </c>
      <c r="D368" s="4" t="s">
        <v>799</v>
      </c>
      <c r="E368" s="4" t="s">
        <v>929</v>
      </c>
      <c r="F368" s="4" t="s">
        <v>950</v>
      </c>
      <c r="G368" s="5" t="s">
        <v>951</v>
      </c>
      <c r="H368" s="4" t="s">
        <v>434</v>
      </c>
      <c r="I368" s="6">
        <f>VLOOKUP(A368,'[1]【4】 框架Ratecard条目汇总'!$A:$L,12,0)</f>
        <v>0.5</v>
      </c>
    </row>
    <row r="369" ht="19" customHeight="1" spans="1:9">
      <c r="A369" s="4" t="s">
        <v>952</v>
      </c>
      <c r="B369" s="4" t="s">
        <v>180</v>
      </c>
      <c r="C369" s="4" t="s">
        <v>181</v>
      </c>
      <c r="D369" s="4" t="s">
        <v>799</v>
      </c>
      <c r="E369" s="4" t="s">
        <v>929</v>
      </c>
      <c r="F369" s="4" t="s">
        <v>953</v>
      </c>
      <c r="G369" s="7" t="s">
        <v>104</v>
      </c>
      <c r="H369" s="4" t="s">
        <v>434</v>
      </c>
      <c r="I369" s="6">
        <f>VLOOKUP(A369,'[1]【4】 框架Ratecard条目汇总'!$A:$L,12,0)</f>
        <v>1</v>
      </c>
    </row>
    <row r="370" ht="19" customHeight="1" spans="1:9">
      <c r="A370" s="4" t="s">
        <v>954</v>
      </c>
      <c r="B370" s="4" t="s">
        <v>180</v>
      </c>
      <c r="C370" s="4" t="s">
        <v>181</v>
      </c>
      <c r="D370" s="4" t="s">
        <v>799</v>
      </c>
      <c r="E370" s="4" t="s">
        <v>929</v>
      </c>
      <c r="F370" s="4" t="s">
        <v>955</v>
      </c>
      <c r="G370" s="5" t="s">
        <v>956</v>
      </c>
      <c r="H370" s="4" t="s">
        <v>434</v>
      </c>
      <c r="I370" s="6">
        <f>VLOOKUP(A370,'[1]【4】 框架Ratecard条目汇总'!$A:$L,12,0)</f>
        <v>1</v>
      </c>
    </row>
    <row r="371" ht="19" customHeight="1" spans="1:9">
      <c r="A371" s="4" t="s">
        <v>957</v>
      </c>
      <c r="B371" s="4" t="s">
        <v>180</v>
      </c>
      <c r="C371" s="4" t="s">
        <v>181</v>
      </c>
      <c r="D371" s="4" t="s">
        <v>799</v>
      </c>
      <c r="E371" s="4" t="s">
        <v>929</v>
      </c>
      <c r="F371" s="4" t="s">
        <v>955</v>
      </c>
      <c r="G371" s="5" t="s">
        <v>958</v>
      </c>
      <c r="H371" s="4" t="s">
        <v>434</v>
      </c>
      <c r="I371" s="6">
        <f>VLOOKUP(A371,'[1]【4】 框架Ratecard条目汇总'!$A:$L,12,0)</f>
        <v>0.8</v>
      </c>
    </row>
    <row r="372" ht="19" customHeight="1" spans="1:9">
      <c r="A372" s="4" t="s">
        <v>959</v>
      </c>
      <c r="B372" s="4" t="s">
        <v>180</v>
      </c>
      <c r="C372" s="4" t="s">
        <v>181</v>
      </c>
      <c r="D372" s="4" t="s">
        <v>799</v>
      </c>
      <c r="E372" s="4" t="s">
        <v>929</v>
      </c>
      <c r="F372" s="4" t="s">
        <v>960</v>
      </c>
      <c r="G372" s="5" t="s">
        <v>961</v>
      </c>
      <c r="H372" s="4" t="s">
        <v>434</v>
      </c>
      <c r="I372" s="6">
        <f>VLOOKUP(A372,'[1]【4】 框架Ratecard条目汇总'!$A:$L,12,0)</f>
        <v>0.8</v>
      </c>
    </row>
    <row r="373" ht="19" customHeight="1" spans="1:9">
      <c r="A373" s="4" t="s">
        <v>962</v>
      </c>
      <c r="B373" s="4" t="s">
        <v>180</v>
      </c>
      <c r="C373" s="4" t="s">
        <v>181</v>
      </c>
      <c r="D373" s="4" t="s">
        <v>799</v>
      </c>
      <c r="E373" s="4" t="s">
        <v>929</v>
      </c>
      <c r="F373" s="4" t="s">
        <v>960</v>
      </c>
      <c r="G373" s="5" t="s">
        <v>963</v>
      </c>
      <c r="H373" s="4" t="s">
        <v>434</v>
      </c>
      <c r="I373" s="6">
        <f>VLOOKUP(A373,'[1]【4】 框架Ratecard条目汇总'!$A:$L,12,0)</f>
        <v>1.2</v>
      </c>
    </row>
    <row r="374" ht="19" customHeight="1" spans="1:9">
      <c r="A374" s="4" t="s">
        <v>964</v>
      </c>
      <c r="B374" s="4" t="s">
        <v>180</v>
      </c>
      <c r="C374" s="4" t="s">
        <v>181</v>
      </c>
      <c r="D374" s="4" t="s">
        <v>799</v>
      </c>
      <c r="E374" s="4" t="s">
        <v>965</v>
      </c>
      <c r="F374" s="4" t="s">
        <v>966</v>
      </c>
      <c r="G374" s="5" t="s">
        <v>967</v>
      </c>
      <c r="H374" s="4" t="s">
        <v>186</v>
      </c>
      <c r="I374" s="6">
        <f>VLOOKUP(A374,'[1]【4】 框架Ratecard条目汇总'!$A:$L,12,0)</f>
        <v>37</v>
      </c>
    </row>
    <row r="375" ht="19" customHeight="1" spans="1:9">
      <c r="A375" s="4" t="s">
        <v>968</v>
      </c>
      <c r="B375" s="4" t="s">
        <v>180</v>
      </c>
      <c r="C375" s="4" t="s">
        <v>181</v>
      </c>
      <c r="D375" s="4" t="s">
        <v>799</v>
      </c>
      <c r="E375" s="4" t="s">
        <v>965</v>
      </c>
      <c r="F375" s="4" t="s">
        <v>966</v>
      </c>
      <c r="G375" s="5" t="s">
        <v>969</v>
      </c>
      <c r="H375" s="4" t="s">
        <v>186</v>
      </c>
      <c r="I375" s="6">
        <f>VLOOKUP(A375,'[1]【4】 框架Ratecard条目汇总'!$A:$L,12,0)</f>
        <v>45</v>
      </c>
    </row>
    <row r="376" ht="19" customHeight="1" spans="1:9">
      <c r="A376" s="4" t="s">
        <v>970</v>
      </c>
      <c r="B376" s="4" t="s">
        <v>180</v>
      </c>
      <c r="C376" s="4" t="s">
        <v>181</v>
      </c>
      <c r="D376" s="4" t="s">
        <v>799</v>
      </c>
      <c r="E376" s="4" t="s">
        <v>965</v>
      </c>
      <c r="F376" s="4" t="s">
        <v>971</v>
      </c>
      <c r="G376" s="5" t="s">
        <v>931</v>
      </c>
      <c r="H376" s="4" t="s">
        <v>186</v>
      </c>
      <c r="I376" s="6">
        <f>VLOOKUP(A376,'[1]【4】 框架Ratecard条目汇总'!$A:$L,12,0)</f>
        <v>45</v>
      </c>
    </row>
    <row r="377" ht="19" customHeight="1" spans="1:9">
      <c r="A377" s="4" t="s">
        <v>972</v>
      </c>
      <c r="B377" s="4" t="s">
        <v>180</v>
      </c>
      <c r="C377" s="4" t="s">
        <v>181</v>
      </c>
      <c r="D377" s="4" t="s">
        <v>799</v>
      </c>
      <c r="E377" s="4" t="s">
        <v>965</v>
      </c>
      <c r="F377" s="4" t="s">
        <v>973</v>
      </c>
      <c r="G377" s="5" t="s">
        <v>931</v>
      </c>
      <c r="H377" s="4" t="s">
        <v>186</v>
      </c>
      <c r="I377" s="6">
        <f>VLOOKUP(A377,'[1]【4】 框架Ratecard条目汇总'!$A:$L,12,0)</f>
        <v>51</v>
      </c>
    </row>
    <row r="378" ht="19" customHeight="1" spans="1:9">
      <c r="A378" s="4" t="s">
        <v>974</v>
      </c>
      <c r="B378" s="4" t="s">
        <v>180</v>
      </c>
      <c r="C378" s="4" t="s">
        <v>181</v>
      </c>
      <c r="D378" s="4" t="s">
        <v>799</v>
      </c>
      <c r="E378" s="4" t="s">
        <v>965</v>
      </c>
      <c r="F378" s="4" t="s">
        <v>975</v>
      </c>
      <c r="G378" s="5" t="s">
        <v>931</v>
      </c>
      <c r="H378" s="4" t="s">
        <v>186</v>
      </c>
      <c r="I378" s="6">
        <f>VLOOKUP(A378,'[1]【4】 框架Ratecard条目汇总'!$A:$L,12,0)</f>
        <v>52</v>
      </c>
    </row>
    <row r="379" ht="19" customHeight="1" spans="1:9">
      <c r="A379" s="4" t="s">
        <v>976</v>
      </c>
      <c r="B379" s="4" t="s">
        <v>180</v>
      </c>
      <c r="C379" s="4" t="s">
        <v>181</v>
      </c>
      <c r="D379" s="4" t="s">
        <v>799</v>
      </c>
      <c r="E379" s="4" t="s">
        <v>965</v>
      </c>
      <c r="F379" s="4" t="s">
        <v>977</v>
      </c>
      <c r="G379" s="7" t="s">
        <v>104</v>
      </c>
      <c r="H379" s="4" t="s">
        <v>186</v>
      </c>
      <c r="I379" s="6">
        <f>VLOOKUP(A379,'[1]【4】 框架Ratecard条目汇总'!$A:$L,12,0)</f>
        <v>40</v>
      </c>
    </row>
    <row r="380" ht="19" customHeight="1" spans="1:9">
      <c r="A380" s="4" t="s">
        <v>978</v>
      </c>
      <c r="B380" s="4" t="s">
        <v>180</v>
      </c>
      <c r="C380" s="4" t="s">
        <v>181</v>
      </c>
      <c r="D380" s="4" t="s">
        <v>799</v>
      </c>
      <c r="E380" s="4" t="s">
        <v>965</v>
      </c>
      <c r="F380" s="4" t="s">
        <v>979</v>
      </c>
      <c r="G380" s="5" t="s">
        <v>931</v>
      </c>
      <c r="H380" s="4" t="s">
        <v>186</v>
      </c>
      <c r="I380" s="6">
        <f>VLOOKUP(A380,'[1]【4】 框架Ratecard条目汇总'!$A:$L,12,0)</f>
        <v>50</v>
      </c>
    </row>
    <row r="381" ht="19" customHeight="1" spans="1:9">
      <c r="A381" s="4" t="s">
        <v>980</v>
      </c>
      <c r="B381" s="4" t="s">
        <v>180</v>
      </c>
      <c r="C381" s="4" t="s">
        <v>181</v>
      </c>
      <c r="D381" s="4" t="s">
        <v>799</v>
      </c>
      <c r="E381" s="4" t="s">
        <v>965</v>
      </c>
      <c r="F381" s="4" t="s">
        <v>981</v>
      </c>
      <c r="G381" s="7" t="s">
        <v>104</v>
      </c>
      <c r="H381" s="4" t="s">
        <v>186</v>
      </c>
      <c r="I381" s="6">
        <f>VLOOKUP(A381,'[1]【4】 框架Ratecard条目汇总'!$A:$L,12,0)</f>
        <v>25</v>
      </c>
    </row>
    <row r="382" ht="19" customHeight="1" spans="1:9">
      <c r="A382" s="4" t="s">
        <v>982</v>
      </c>
      <c r="B382" s="4" t="s">
        <v>180</v>
      </c>
      <c r="C382" s="4" t="s">
        <v>181</v>
      </c>
      <c r="D382" s="4" t="s">
        <v>799</v>
      </c>
      <c r="E382" s="4" t="s">
        <v>965</v>
      </c>
      <c r="F382" s="4" t="s">
        <v>981</v>
      </c>
      <c r="G382" s="5" t="s">
        <v>983</v>
      </c>
      <c r="H382" s="4" t="s">
        <v>186</v>
      </c>
      <c r="I382" s="6">
        <f>VLOOKUP(A382,'[1]【4】 框架Ratecard条目汇总'!$A:$L,12,0)</f>
        <v>32</v>
      </c>
    </row>
    <row r="383" ht="19" customHeight="1" spans="1:9">
      <c r="A383" s="4" t="s">
        <v>984</v>
      </c>
      <c r="B383" s="4" t="s">
        <v>180</v>
      </c>
      <c r="C383" s="4" t="s">
        <v>181</v>
      </c>
      <c r="D383" s="4" t="s">
        <v>799</v>
      </c>
      <c r="E383" s="4" t="s">
        <v>965</v>
      </c>
      <c r="F383" s="4" t="s">
        <v>985</v>
      </c>
      <c r="G383" s="5" t="s">
        <v>986</v>
      </c>
      <c r="H383" s="4" t="s">
        <v>186</v>
      </c>
      <c r="I383" s="6">
        <f>VLOOKUP(A383,'[1]【4】 框架Ratecard条目汇总'!$A:$L,12,0)</f>
        <v>65</v>
      </c>
    </row>
    <row r="384" ht="19" customHeight="1" spans="1:9">
      <c r="A384" s="4" t="s">
        <v>987</v>
      </c>
      <c r="B384" s="4" t="s">
        <v>180</v>
      </c>
      <c r="C384" s="4" t="s">
        <v>181</v>
      </c>
      <c r="D384" s="4" t="s">
        <v>799</v>
      </c>
      <c r="E384" s="4" t="s">
        <v>965</v>
      </c>
      <c r="F384" s="4" t="s">
        <v>988</v>
      </c>
      <c r="G384" s="5" t="s">
        <v>989</v>
      </c>
      <c r="H384" s="4" t="s">
        <v>186</v>
      </c>
      <c r="I384" s="6">
        <f>VLOOKUP(A384,'[1]【4】 框架Ratecard条目汇总'!$A:$L,12,0)</f>
        <v>25</v>
      </c>
    </row>
    <row r="385" ht="19" customHeight="1" spans="1:9">
      <c r="A385" s="4" t="s">
        <v>990</v>
      </c>
      <c r="B385" s="4" t="s">
        <v>180</v>
      </c>
      <c r="C385" s="4" t="s">
        <v>181</v>
      </c>
      <c r="D385" s="4" t="s">
        <v>799</v>
      </c>
      <c r="E385" s="4" t="s">
        <v>965</v>
      </c>
      <c r="F385" s="4" t="s">
        <v>991</v>
      </c>
      <c r="G385" s="5" t="s">
        <v>989</v>
      </c>
      <c r="H385" s="4" t="s">
        <v>186</v>
      </c>
      <c r="I385" s="6">
        <f>VLOOKUP(A385,'[1]【4】 框架Ratecard条目汇总'!$A:$L,12,0)</f>
        <v>27</v>
      </c>
    </row>
    <row r="386" ht="19" customHeight="1" spans="1:9">
      <c r="A386" s="4" t="s">
        <v>992</v>
      </c>
      <c r="B386" s="4" t="s">
        <v>180</v>
      </c>
      <c r="C386" s="4" t="s">
        <v>181</v>
      </c>
      <c r="D386" s="4" t="s">
        <v>799</v>
      </c>
      <c r="E386" s="4" t="s">
        <v>965</v>
      </c>
      <c r="F386" s="4" t="s">
        <v>993</v>
      </c>
      <c r="G386" s="5" t="s">
        <v>994</v>
      </c>
      <c r="H386" s="4" t="s">
        <v>186</v>
      </c>
      <c r="I386" s="6">
        <f>VLOOKUP(A386,'[1]【4】 框架Ratecard条目汇总'!$A:$L,12,0)</f>
        <v>39</v>
      </c>
    </row>
    <row r="387" ht="19" customHeight="1" spans="1:9">
      <c r="A387" s="4" t="s">
        <v>995</v>
      </c>
      <c r="B387" s="4" t="s">
        <v>180</v>
      </c>
      <c r="C387" s="4" t="s">
        <v>181</v>
      </c>
      <c r="D387" s="4" t="s">
        <v>799</v>
      </c>
      <c r="E387" s="4" t="s">
        <v>965</v>
      </c>
      <c r="F387" s="4" t="s">
        <v>996</v>
      </c>
      <c r="G387" s="5" t="s">
        <v>997</v>
      </c>
      <c r="H387" s="4" t="s">
        <v>186</v>
      </c>
      <c r="I387" s="6">
        <f>VLOOKUP(A387,'[1]【4】 框架Ratecard条目汇总'!$A:$L,12,0)</f>
        <v>40</v>
      </c>
    </row>
    <row r="388" ht="19" customHeight="1" spans="1:9">
      <c r="A388" s="4" t="s">
        <v>998</v>
      </c>
      <c r="B388" s="4" t="s">
        <v>180</v>
      </c>
      <c r="C388" s="4" t="s">
        <v>181</v>
      </c>
      <c r="D388" s="4" t="s">
        <v>799</v>
      </c>
      <c r="E388" s="4" t="s">
        <v>965</v>
      </c>
      <c r="F388" s="4" t="s">
        <v>996</v>
      </c>
      <c r="G388" s="5" t="s">
        <v>999</v>
      </c>
      <c r="H388" s="4" t="s">
        <v>186</v>
      </c>
      <c r="I388" s="6">
        <f>VLOOKUP(A388,'[1]【4】 框架Ratecard条目汇总'!$A:$L,12,0)</f>
        <v>35</v>
      </c>
    </row>
    <row r="389" ht="19" customHeight="1" spans="1:9">
      <c r="A389" s="4" t="s">
        <v>1000</v>
      </c>
      <c r="B389" s="4" t="s">
        <v>180</v>
      </c>
      <c r="C389" s="4" t="s">
        <v>181</v>
      </c>
      <c r="D389" s="4" t="s">
        <v>799</v>
      </c>
      <c r="E389" s="4" t="s">
        <v>965</v>
      </c>
      <c r="F389" s="4" t="s">
        <v>996</v>
      </c>
      <c r="G389" s="5" t="s">
        <v>1001</v>
      </c>
      <c r="H389" s="4" t="s">
        <v>186</v>
      </c>
      <c r="I389" s="6">
        <f>VLOOKUP(A389,'[1]【4】 框架Ratecard条目汇总'!$A:$L,12,0)</f>
        <v>47</v>
      </c>
    </row>
    <row r="390" ht="19" customHeight="1" spans="1:9">
      <c r="A390" s="4" t="s">
        <v>1002</v>
      </c>
      <c r="B390" s="4" t="s">
        <v>180</v>
      </c>
      <c r="C390" s="4" t="s">
        <v>181</v>
      </c>
      <c r="D390" s="4" t="s">
        <v>799</v>
      </c>
      <c r="E390" s="4" t="s">
        <v>965</v>
      </c>
      <c r="F390" s="4" t="s">
        <v>996</v>
      </c>
      <c r="G390" s="5" t="s">
        <v>1003</v>
      </c>
      <c r="H390" s="4" t="s">
        <v>186</v>
      </c>
      <c r="I390" s="6">
        <f>VLOOKUP(A390,'[1]【4】 框架Ratecard条目汇总'!$A:$L,12,0)</f>
        <v>47</v>
      </c>
    </row>
    <row r="391" ht="19" customHeight="1" spans="1:9">
      <c r="A391" s="4" t="s">
        <v>1004</v>
      </c>
      <c r="B391" s="4" t="s">
        <v>180</v>
      </c>
      <c r="C391" s="4" t="s">
        <v>181</v>
      </c>
      <c r="D391" s="4" t="s">
        <v>799</v>
      </c>
      <c r="E391" s="4" t="s">
        <v>965</v>
      </c>
      <c r="F391" s="4" t="s">
        <v>1005</v>
      </c>
      <c r="G391" s="5" t="s">
        <v>999</v>
      </c>
      <c r="H391" s="4" t="s">
        <v>186</v>
      </c>
      <c r="I391" s="6">
        <f>VLOOKUP(A391,'[1]【4】 框架Ratecard条目汇总'!$A:$L,12,0)</f>
        <v>43</v>
      </c>
    </row>
    <row r="392" ht="19" customHeight="1" spans="1:9">
      <c r="A392" s="4" t="s">
        <v>1006</v>
      </c>
      <c r="B392" s="4" t="s">
        <v>180</v>
      </c>
      <c r="C392" s="4" t="s">
        <v>181</v>
      </c>
      <c r="D392" s="4" t="s">
        <v>799</v>
      </c>
      <c r="E392" s="4" t="s">
        <v>965</v>
      </c>
      <c r="F392" s="4" t="s">
        <v>1005</v>
      </c>
      <c r="G392" s="5" t="s">
        <v>1007</v>
      </c>
      <c r="H392" s="4" t="s">
        <v>186</v>
      </c>
      <c r="I392" s="6">
        <f>VLOOKUP(A392,'[1]【4】 框架Ratecard条目汇总'!$A:$L,12,0)</f>
        <v>57</v>
      </c>
    </row>
    <row r="393" ht="19" customHeight="1" spans="1:9">
      <c r="A393" s="4" t="s">
        <v>1008</v>
      </c>
      <c r="B393" s="4" t="s">
        <v>180</v>
      </c>
      <c r="C393" s="4" t="s">
        <v>181</v>
      </c>
      <c r="D393" s="4" t="s">
        <v>799</v>
      </c>
      <c r="E393" s="4" t="s">
        <v>965</v>
      </c>
      <c r="F393" s="4" t="s">
        <v>1009</v>
      </c>
      <c r="G393" s="5" t="s">
        <v>1010</v>
      </c>
      <c r="H393" s="4" t="s">
        <v>186</v>
      </c>
      <c r="I393" s="6">
        <f>VLOOKUP(A393,'[1]【4】 框架Ratecard条目汇总'!$A:$L,12,0)</f>
        <v>57</v>
      </c>
    </row>
    <row r="394" ht="19" customHeight="1" spans="1:9">
      <c r="A394" s="4" t="s">
        <v>1011</v>
      </c>
      <c r="B394" s="4" t="s">
        <v>180</v>
      </c>
      <c r="C394" s="4" t="s">
        <v>181</v>
      </c>
      <c r="D394" s="4" t="s">
        <v>799</v>
      </c>
      <c r="E394" s="4" t="s">
        <v>965</v>
      </c>
      <c r="F394" s="4" t="s">
        <v>1009</v>
      </c>
      <c r="G394" s="5" t="s">
        <v>1012</v>
      </c>
      <c r="H394" s="4" t="s">
        <v>186</v>
      </c>
      <c r="I394" s="6">
        <f>VLOOKUP(A394,'[1]【4】 框架Ratecard条目汇总'!$A:$L,12,0)</f>
        <v>66</v>
      </c>
    </row>
    <row r="395" ht="19" customHeight="1" spans="1:9">
      <c r="A395" s="4" t="s">
        <v>1013</v>
      </c>
      <c r="B395" s="4" t="s">
        <v>180</v>
      </c>
      <c r="C395" s="4" t="s">
        <v>181</v>
      </c>
      <c r="D395" s="4" t="s">
        <v>799</v>
      </c>
      <c r="E395" s="4" t="s">
        <v>965</v>
      </c>
      <c r="F395" s="4" t="s">
        <v>1014</v>
      </c>
      <c r="G395" s="5" t="s">
        <v>1015</v>
      </c>
      <c r="H395" s="4" t="s">
        <v>186</v>
      </c>
      <c r="I395" s="6">
        <f>VLOOKUP(A395,'[1]【4】 框架Ratecard条目汇总'!$A:$L,12,0)</f>
        <v>60</v>
      </c>
    </row>
    <row r="396" ht="19" customHeight="1" spans="1:9">
      <c r="A396" s="4" t="s">
        <v>1016</v>
      </c>
      <c r="B396" s="4" t="s">
        <v>180</v>
      </c>
      <c r="C396" s="4" t="s">
        <v>181</v>
      </c>
      <c r="D396" s="4" t="s">
        <v>799</v>
      </c>
      <c r="E396" s="4" t="s">
        <v>965</v>
      </c>
      <c r="F396" s="4" t="s">
        <v>1014</v>
      </c>
      <c r="G396" s="5" t="s">
        <v>1017</v>
      </c>
      <c r="H396" s="4" t="s">
        <v>186</v>
      </c>
      <c r="I396" s="6">
        <f>VLOOKUP(A396,'[1]【4】 框架Ratecard条目汇总'!$A:$L,12,0)</f>
        <v>70</v>
      </c>
    </row>
    <row r="397" ht="19" customHeight="1" spans="1:9">
      <c r="A397" s="4" t="s">
        <v>1018</v>
      </c>
      <c r="B397" s="4" t="s">
        <v>180</v>
      </c>
      <c r="C397" s="4" t="s">
        <v>181</v>
      </c>
      <c r="D397" s="4" t="s">
        <v>799</v>
      </c>
      <c r="E397" s="4" t="s">
        <v>1019</v>
      </c>
      <c r="F397" s="4" t="s">
        <v>1020</v>
      </c>
      <c r="G397" s="5" t="s">
        <v>1021</v>
      </c>
      <c r="H397" s="4" t="s">
        <v>186</v>
      </c>
      <c r="I397" s="6">
        <f>VLOOKUP(A397,'[1]【4】 框架Ratecard条目汇总'!$A:$L,12,0)</f>
        <v>67</v>
      </c>
    </row>
    <row r="398" ht="19" customHeight="1" spans="1:9">
      <c r="A398" s="4" t="s">
        <v>1022</v>
      </c>
      <c r="B398" s="4" t="s">
        <v>180</v>
      </c>
      <c r="C398" s="4" t="s">
        <v>181</v>
      </c>
      <c r="D398" s="4" t="s">
        <v>799</v>
      </c>
      <c r="E398" s="4" t="s">
        <v>1019</v>
      </c>
      <c r="F398" s="4" t="s">
        <v>1020</v>
      </c>
      <c r="G398" s="5" t="s">
        <v>1023</v>
      </c>
      <c r="H398" s="4" t="s">
        <v>186</v>
      </c>
      <c r="I398" s="6">
        <f>VLOOKUP(A398,'[1]【4】 框架Ratecard条目汇总'!$A:$L,12,0)</f>
        <v>80</v>
      </c>
    </row>
    <row r="399" ht="19" customHeight="1" spans="1:9">
      <c r="A399" s="4" t="s">
        <v>1024</v>
      </c>
      <c r="B399" s="4" t="s">
        <v>180</v>
      </c>
      <c r="C399" s="4" t="s">
        <v>181</v>
      </c>
      <c r="D399" s="4" t="s">
        <v>799</v>
      </c>
      <c r="E399" s="4" t="s">
        <v>1019</v>
      </c>
      <c r="F399" s="4" t="s">
        <v>1025</v>
      </c>
      <c r="G399" s="5" t="s">
        <v>1026</v>
      </c>
      <c r="H399" s="4" t="s">
        <v>186</v>
      </c>
      <c r="I399" s="6">
        <f>VLOOKUP(A399,'[1]【4】 框架Ratecard条目汇总'!$A:$L,12,0)</f>
        <v>50</v>
      </c>
    </row>
    <row r="400" ht="19" customHeight="1" spans="1:9">
      <c r="A400" s="4" t="s">
        <v>1027</v>
      </c>
      <c r="B400" s="4" t="s">
        <v>180</v>
      </c>
      <c r="C400" s="4" t="s">
        <v>181</v>
      </c>
      <c r="D400" s="4" t="s">
        <v>799</v>
      </c>
      <c r="E400" s="4" t="s">
        <v>1028</v>
      </c>
      <c r="F400" s="4" t="s">
        <v>1029</v>
      </c>
      <c r="G400" s="5" t="s">
        <v>1030</v>
      </c>
      <c r="H400" s="4" t="s">
        <v>1031</v>
      </c>
      <c r="I400" s="6">
        <f>VLOOKUP(A400,'[1]【4】 框架Ratecard条目汇总'!$A:$L,12,0)</f>
        <v>35</v>
      </c>
    </row>
    <row r="401" ht="19" customHeight="1" spans="1:9">
      <c r="A401" s="4" t="s">
        <v>1032</v>
      </c>
      <c r="B401" s="4" t="s">
        <v>180</v>
      </c>
      <c r="C401" s="4" t="s">
        <v>181</v>
      </c>
      <c r="D401" s="4" t="s">
        <v>799</v>
      </c>
      <c r="E401" s="4" t="s">
        <v>1028</v>
      </c>
      <c r="F401" s="4" t="s">
        <v>1029</v>
      </c>
      <c r="G401" s="5" t="s">
        <v>1033</v>
      </c>
      <c r="H401" s="4" t="s">
        <v>1031</v>
      </c>
      <c r="I401" s="6">
        <f>VLOOKUP(A401,'[1]【4】 框架Ratecard条目汇总'!$A:$L,12,0)</f>
        <v>38</v>
      </c>
    </row>
    <row r="402" ht="19" customHeight="1" spans="1:9">
      <c r="A402" s="4" t="s">
        <v>1034</v>
      </c>
      <c r="B402" s="4" t="s">
        <v>180</v>
      </c>
      <c r="C402" s="4" t="s">
        <v>181</v>
      </c>
      <c r="D402" s="4" t="s">
        <v>799</v>
      </c>
      <c r="E402" s="4" t="s">
        <v>1028</v>
      </c>
      <c r="F402" s="4" t="s">
        <v>1029</v>
      </c>
      <c r="G402" s="5" t="s">
        <v>1035</v>
      </c>
      <c r="H402" s="4" t="s">
        <v>1031</v>
      </c>
      <c r="I402" s="6">
        <f>VLOOKUP(A402,'[1]【4】 框架Ratecard条目汇总'!$A:$L,12,0)</f>
        <v>40</v>
      </c>
    </row>
    <row r="403" ht="19" customHeight="1" spans="1:9">
      <c r="A403" s="4" t="s">
        <v>1036</v>
      </c>
      <c r="B403" s="4" t="s">
        <v>180</v>
      </c>
      <c r="C403" s="4" t="s">
        <v>181</v>
      </c>
      <c r="D403" s="4" t="s">
        <v>799</v>
      </c>
      <c r="E403" s="4" t="s">
        <v>1028</v>
      </c>
      <c r="F403" s="4" t="s">
        <v>1037</v>
      </c>
      <c r="G403" s="5" t="s">
        <v>1030</v>
      </c>
      <c r="H403" s="4" t="s">
        <v>1031</v>
      </c>
      <c r="I403" s="6">
        <f>VLOOKUP(A403,'[1]【4】 框架Ratecard条目汇总'!$A:$L,12,0)</f>
        <v>42</v>
      </c>
    </row>
    <row r="404" ht="19" customHeight="1" spans="1:9">
      <c r="A404" s="4" t="s">
        <v>1038</v>
      </c>
      <c r="B404" s="4" t="s">
        <v>180</v>
      </c>
      <c r="C404" s="4" t="s">
        <v>181</v>
      </c>
      <c r="D404" s="4" t="s">
        <v>799</v>
      </c>
      <c r="E404" s="4" t="s">
        <v>1028</v>
      </c>
      <c r="F404" s="4" t="s">
        <v>1037</v>
      </c>
      <c r="G404" s="5" t="s">
        <v>1033</v>
      </c>
      <c r="H404" s="4" t="s">
        <v>1031</v>
      </c>
      <c r="I404" s="6">
        <f>VLOOKUP(A404,'[1]【4】 框架Ratecard条目汇总'!$A:$L,12,0)</f>
        <v>52</v>
      </c>
    </row>
    <row r="405" ht="19" customHeight="1" spans="1:9">
      <c r="A405" s="4" t="s">
        <v>1039</v>
      </c>
      <c r="B405" s="4" t="s">
        <v>180</v>
      </c>
      <c r="C405" s="4" t="s">
        <v>181</v>
      </c>
      <c r="D405" s="4" t="s">
        <v>799</v>
      </c>
      <c r="E405" s="4" t="s">
        <v>1028</v>
      </c>
      <c r="F405" s="4" t="s">
        <v>1037</v>
      </c>
      <c r="G405" s="5" t="s">
        <v>1035</v>
      </c>
      <c r="H405" s="4" t="s">
        <v>1031</v>
      </c>
      <c r="I405" s="6">
        <f>VLOOKUP(A405,'[1]【4】 框架Ratecard条目汇总'!$A:$L,12,0)</f>
        <v>56</v>
      </c>
    </row>
    <row r="406" ht="19" customHeight="1" spans="1:9">
      <c r="A406" s="4" t="s">
        <v>1040</v>
      </c>
      <c r="B406" s="4" t="s">
        <v>180</v>
      </c>
      <c r="C406" s="4" t="s">
        <v>181</v>
      </c>
      <c r="D406" s="4" t="s">
        <v>799</v>
      </c>
      <c r="E406" s="4" t="s">
        <v>1028</v>
      </c>
      <c r="F406" s="4" t="s">
        <v>1041</v>
      </c>
      <c r="G406" s="5" t="s">
        <v>1042</v>
      </c>
      <c r="H406" s="4" t="s">
        <v>1031</v>
      </c>
      <c r="I406" s="6">
        <f>VLOOKUP(A406,'[1]【4】 框架Ratecard条目汇总'!$A:$L,12,0)</f>
        <v>24</v>
      </c>
    </row>
    <row r="407" ht="19" customHeight="1" spans="1:9">
      <c r="A407" s="4" t="s">
        <v>1043</v>
      </c>
      <c r="B407" s="4" t="s">
        <v>180</v>
      </c>
      <c r="C407" s="4" t="s">
        <v>181</v>
      </c>
      <c r="D407" s="4" t="s">
        <v>799</v>
      </c>
      <c r="E407" s="4" t="s">
        <v>1028</v>
      </c>
      <c r="F407" s="4" t="s">
        <v>1044</v>
      </c>
      <c r="G407" s="5" t="s">
        <v>1045</v>
      </c>
      <c r="H407" s="4" t="s">
        <v>1031</v>
      </c>
      <c r="I407" s="6">
        <f>VLOOKUP(A407,'[1]【4】 框架Ratecard条目汇总'!$A:$L,12,0)</f>
        <v>69</v>
      </c>
    </row>
    <row r="408" ht="19" customHeight="1" spans="1:9">
      <c r="A408" s="4" t="s">
        <v>1046</v>
      </c>
      <c r="B408" s="4" t="s">
        <v>180</v>
      </c>
      <c r="C408" s="4" t="s">
        <v>181</v>
      </c>
      <c r="D408" s="4" t="s">
        <v>1047</v>
      </c>
      <c r="E408" s="4" t="s">
        <v>1048</v>
      </c>
      <c r="F408" s="4" t="s">
        <v>1049</v>
      </c>
      <c r="G408" s="5" t="s">
        <v>1050</v>
      </c>
      <c r="H408" s="4" t="s">
        <v>1051</v>
      </c>
      <c r="I408" s="6">
        <f>VLOOKUP(A408,'[1]【4】 框架Ratecard条目汇总'!$A:$L,12,0)</f>
        <v>55</v>
      </c>
    </row>
    <row r="409" ht="19" customHeight="1" spans="1:9">
      <c r="A409" s="4" t="s">
        <v>1052</v>
      </c>
      <c r="B409" s="4" t="s">
        <v>180</v>
      </c>
      <c r="C409" s="4" t="s">
        <v>181</v>
      </c>
      <c r="D409" s="4" t="s">
        <v>1047</v>
      </c>
      <c r="E409" s="4" t="s">
        <v>1048</v>
      </c>
      <c r="F409" s="4" t="s">
        <v>1049</v>
      </c>
      <c r="G409" s="5" t="s">
        <v>1053</v>
      </c>
      <c r="H409" s="4" t="s">
        <v>1051</v>
      </c>
      <c r="I409" s="6">
        <f>VLOOKUP(A409,'[1]【4】 框架Ratecard条目汇总'!$A:$L,12,0)</f>
        <v>51</v>
      </c>
    </row>
    <row r="410" ht="19" customHeight="1" spans="1:9">
      <c r="A410" s="4" t="s">
        <v>1054</v>
      </c>
      <c r="B410" s="4" t="s">
        <v>180</v>
      </c>
      <c r="C410" s="4" t="s">
        <v>181</v>
      </c>
      <c r="D410" s="4" t="s">
        <v>1047</v>
      </c>
      <c r="E410" s="4" t="s">
        <v>1048</v>
      </c>
      <c r="F410" s="4" t="s">
        <v>1049</v>
      </c>
      <c r="G410" s="5" t="s">
        <v>1055</v>
      </c>
      <c r="H410" s="4" t="s">
        <v>1051</v>
      </c>
      <c r="I410" s="6">
        <f>VLOOKUP(A410,'[1]【4】 框架Ratecard条目汇总'!$A:$L,12,0)</f>
        <v>49</v>
      </c>
    </row>
    <row r="411" ht="19" customHeight="1" spans="1:9">
      <c r="A411" s="4" t="s">
        <v>1056</v>
      </c>
      <c r="B411" s="4" t="s">
        <v>180</v>
      </c>
      <c r="C411" s="4" t="s">
        <v>181</v>
      </c>
      <c r="D411" s="4" t="s">
        <v>1047</v>
      </c>
      <c r="E411" s="4" t="s">
        <v>1048</v>
      </c>
      <c r="F411" s="4" t="s">
        <v>1057</v>
      </c>
      <c r="G411" s="5" t="s">
        <v>1058</v>
      </c>
      <c r="H411" s="4" t="s">
        <v>1051</v>
      </c>
      <c r="I411" s="6">
        <f>VLOOKUP(A411,'[1]【4】 框架Ratecard条目汇总'!$A:$L,12,0)</f>
        <v>67</v>
      </c>
    </row>
    <row r="412" ht="19" customHeight="1" spans="1:9">
      <c r="A412" s="4" t="s">
        <v>1059</v>
      </c>
      <c r="B412" s="4" t="s">
        <v>180</v>
      </c>
      <c r="C412" s="4" t="s">
        <v>181</v>
      </c>
      <c r="D412" s="4" t="s">
        <v>1047</v>
      </c>
      <c r="E412" s="4" t="s">
        <v>1048</v>
      </c>
      <c r="F412" s="4" t="s">
        <v>1060</v>
      </c>
      <c r="G412" s="5" t="s">
        <v>1058</v>
      </c>
      <c r="H412" s="4" t="s">
        <v>1051</v>
      </c>
      <c r="I412" s="6">
        <f>VLOOKUP(A412,'[1]【4】 框架Ratecard条目汇总'!$A:$L,12,0)</f>
        <v>37</v>
      </c>
    </row>
    <row r="413" ht="19" customHeight="1" spans="1:9">
      <c r="A413" s="4" t="s">
        <v>1061</v>
      </c>
      <c r="B413" s="4" t="s">
        <v>180</v>
      </c>
      <c r="C413" s="4" t="s">
        <v>181</v>
      </c>
      <c r="D413" s="4" t="s">
        <v>1047</v>
      </c>
      <c r="E413" s="4" t="s">
        <v>1048</v>
      </c>
      <c r="F413" s="4" t="s">
        <v>1062</v>
      </c>
      <c r="G413" s="5" t="s">
        <v>1063</v>
      </c>
      <c r="H413" s="4" t="s">
        <v>1051</v>
      </c>
      <c r="I413" s="6">
        <f>VLOOKUP(A413,'[1]【4】 框架Ratecard条目汇总'!$A:$L,12,0)</f>
        <v>200</v>
      </c>
    </row>
    <row r="414" ht="19" customHeight="1" spans="1:9">
      <c r="A414" s="4" t="s">
        <v>1064</v>
      </c>
      <c r="B414" s="4" t="s">
        <v>180</v>
      </c>
      <c r="C414" s="4" t="s">
        <v>181</v>
      </c>
      <c r="D414" s="4" t="s">
        <v>1047</v>
      </c>
      <c r="E414" s="4" t="s">
        <v>1048</v>
      </c>
      <c r="F414" s="4" t="s">
        <v>1065</v>
      </c>
      <c r="G414" s="5" t="s">
        <v>1058</v>
      </c>
      <c r="H414" s="4" t="s">
        <v>1051</v>
      </c>
      <c r="I414" s="6">
        <f>VLOOKUP(A414,'[1]【4】 框架Ratecard条目汇总'!$A:$L,12,0)</f>
        <v>10</v>
      </c>
    </row>
    <row r="415" ht="19" customHeight="1" spans="1:9">
      <c r="A415" s="4" t="s">
        <v>1066</v>
      </c>
      <c r="B415" s="4" t="s">
        <v>180</v>
      </c>
      <c r="C415" s="4" t="s">
        <v>181</v>
      </c>
      <c r="D415" s="4" t="s">
        <v>1047</v>
      </c>
      <c r="E415" s="4" t="s">
        <v>1048</v>
      </c>
      <c r="F415" s="4" t="s">
        <v>1067</v>
      </c>
      <c r="G415" s="5" t="s">
        <v>1058</v>
      </c>
      <c r="H415" s="4" t="s">
        <v>1051</v>
      </c>
      <c r="I415" s="6">
        <f>VLOOKUP(A415,'[1]【4】 框架Ratecard条目汇总'!$A:$L,12,0)</f>
        <v>27</v>
      </c>
    </row>
    <row r="416" ht="19" customHeight="1" spans="1:9">
      <c r="A416" s="4" t="s">
        <v>1068</v>
      </c>
      <c r="B416" s="4" t="s">
        <v>180</v>
      </c>
      <c r="C416" s="4" t="s">
        <v>181</v>
      </c>
      <c r="D416" s="4" t="s">
        <v>1047</v>
      </c>
      <c r="E416" s="4" t="s">
        <v>1048</v>
      </c>
      <c r="F416" s="4" t="s">
        <v>1069</v>
      </c>
      <c r="G416" s="5" t="s">
        <v>1058</v>
      </c>
      <c r="H416" s="4" t="s">
        <v>1051</v>
      </c>
      <c r="I416" s="6">
        <f>VLOOKUP(A416,'[1]【4】 框架Ratecard条目汇总'!$A:$L,12,0)</f>
        <v>15</v>
      </c>
    </row>
    <row r="417" ht="19" customHeight="1" spans="1:9">
      <c r="A417" s="4" t="s">
        <v>1070</v>
      </c>
      <c r="B417" s="4" t="s">
        <v>180</v>
      </c>
      <c r="C417" s="4" t="s">
        <v>181</v>
      </c>
      <c r="D417" s="4" t="s">
        <v>1047</v>
      </c>
      <c r="E417" s="4" t="s">
        <v>1048</v>
      </c>
      <c r="F417" s="4" t="s">
        <v>1071</v>
      </c>
      <c r="G417" s="5" t="s">
        <v>1058</v>
      </c>
      <c r="H417" s="4" t="s">
        <v>1051</v>
      </c>
      <c r="I417" s="6">
        <f>VLOOKUP(A417,'[1]【4】 框架Ratecard条目汇总'!$A:$L,12,0)</f>
        <v>36</v>
      </c>
    </row>
    <row r="418" ht="19" customHeight="1" spans="1:9">
      <c r="A418" s="4" t="s">
        <v>1072</v>
      </c>
      <c r="B418" s="4" t="s">
        <v>180</v>
      </c>
      <c r="C418" s="4" t="s">
        <v>181</v>
      </c>
      <c r="D418" s="4" t="s">
        <v>1047</v>
      </c>
      <c r="E418" s="4" t="s">
        <v>1048</v>
      </c>
      <c r="F418" s="4" t="s">
        <v>1073</v>
      </c>
      <c r="G418" s="5" t="s">
        <v>1058</v>
      </c>
      <c r="H418" s="4" t="s">
        <v>1051</v>
      </c>
      <c r="I418" s="6">
        <f>VLOOKUP(A418,'[1]【4】 框架Ratecard条目汇总'!$A:$L,12,0)</f>
        <v>92</v>
      </c>
    </row>
    <row r="419" ht="19" customHeight="1" spans="1:9">
      <c r="A419" s="4" t="s">
        <v>1074</v>
      </c>
      <c r="B419" s="4" t="s">
        <v>180</v>
      </c>
      <c r="C419" s="4" t="s">
        <v>181</v>
      </c>
      <c r="D419" s="4" t="s">
        <v>1047</v>
      </c>
      <c r="E419" s="4" t="s">
        <v>1048</v>
      </c>
      <c r="F419" s="4" t="s">
        <v>1075</v>
      </c>
      <c r="G419" s="5" t="s">
        <v>1076</v>
      </c>
      <c r="H419" s="4" t="s">
        <v>1051</v>
      </c>
      <c r="I419" s="6">
        <f>VLOOKUP(A419,'[1]【4】 框架Ratecard条目汇总'!$A:$L,12,0)</f>
        <v>147</v>
      </c>
    </row>
    <row r="420" ht="19" customHeight="1" spans="1:9">
      <c r="A420" s="4" t="s">
        <v>1077</v>
      </c>
      <c r="B420" s="4" t="s">
        <v>180</v>
      </c>
      <c r="C420" s="4" t="s">
        <v>181</v>
      </c>
      <c r="D420" s="4" t="s">
        <v>1047</v>
      </c>
      <c r="E420" s="4" t="s">
        <v>1048</v>
      </c>
      <c r="F420" s="4" t="s">
        <v>1078</v>
      </c>
      <c r="G420" s="5" t="s">
        <v>1076</v>
      </c>
      <c r="H420" s="4" t="s">
        <v>1051</v>
      </c>
      <c r="I420" s="6">
        <f>VLOOKUP(A420,'[1]【4】 框架Ratecard条目汇总'!$A:$L,12,0)</f>
        <v>213</v>
      </c>
    </row>
    <row r="421" ht="19" customHeight="1" spans="1:9">
      <c r="A421" s="4" t="s">
        <v>1079</v>
      </c>
      <c r="B421" s="4" t="s">
        <v>180</v>
      </c>
      <c r="C421" s="4" t="s">
        <v>181</v>
      </c>
      <c r="D421" s="4" t="s">
        <v>1047</v>
      </c>
      <c r="E421" s="4" t="s">
        <v>1048</v>
      </c>
      <c r="F421" s="4" t="s">
        <v>1080</v>
      </c>
      <c r="G421" s="5" t="s">
        <v>1058</v>
      </c>
      <c r="H421" s="4" t="s">
        <v>1051</v>
      </c>
      <c r="I421" s="6">
        <f>VLOOKUP(A421,'[1]【4】 框架Ratecard条目汇总'!$A:$L,12,0)</f>
        <v>125</v>
      </c>
    </row>
    <row r="422" ht="19" customHeight="1" spans="1:9">
      <c r="A422" s="4" t="s">
        <v>1081</v>
      </c>
      <c r="B422" s="4" t="s">
        <v>180</v>
      </c>
      <c r="C422" s="4" t="s">
        <v>181</v>
      </c>
      <c r="D422" s="4" t="s">
        <v>1047</v>
      </c>
      <c r="E422" s="4" t="s">
        <v>1048</v>
      </c>
      <c r="F422" s="4" t="s">
        <v>1082</v>
      </c>
      <c r="G422" s="5" t="s">
        <v>1058</v>
      </c>
      <c r="H422" s="4" t="s">
        <v>1051</v>
      </c>
      <c r="I422" s="6">
        <f>VLOOKUP(A422,'[1]【4】 框架Ratecard条目汇总'!$A:$L,12,0)</f>
        <v>220</v>
      </c>
    </row>
    <row r="423" ht="19" customHeight="1" spans="1:9">
      <c r="A423" s="4" t="s">
        <v>1083</v>
      </c>
      <c r="B423" s="4" t="s">
        <v>180</v>
      </c>
      <c r="C423" s="4" t="s">
        <v>181</v>
      </c>
      <c r="D423" s="4" t="s">
        <v>1047</v>
      </c>
      <c r="E423" s="4" t="s">
        <v>1048</v>
      </c>
      <c r="F423" s="4" t="s">
        <v>1084</v>
      </c>
      <c r="G423" s="5" t="s">
        <v>1058</v>
      </c>
      <c r="H423" s="4" t="s">
        <v>1051</v>
      </c>
      <c r="I423" s="6">
        <f>VLOOKUP(A423,'[1]【4】 框架Ratecard条目汇总'!$A:$L,12,0)</f>
        <v>35</v>
      </c>
    </row>
    <row r="424" ht="19" customHeight="1" spans="1:9">
      <c r="A424" s="4" t="s">
        <v>1085</v>
      </c>
      <c r="B424" s="4" t="s">
        <v>180</v>
      </c>
      <c r="C424" s="4" t="s">
        <v>181</v>
      </c>
      <c r="D424" s="4" t="s">
        <v>1047</v>
      </c>
      <c r="E424" s="4" t="s">
        <v>1048</v>
      </c>
      <c r="F424" s="4" t="s">
        <v>1086</v>
      </c>
      <c r="G424" s="5" t="s">
        <v>1058</v>
      </c>
      <c r="H424" s="4" t="s">
        <v>1051</v>
      </c>
      <c r="I424" s="6">
        <f>VLOOKUP(A424,'[1]【4】 框架Ratecard条目汇总'!$A:$L,12,0)</f>
        <v>65</v>
      </c>
    </row>
    <row r="425" ht="19" customHeight="1" spans="1:9">
      <c r="A425" s="4" t="s">
        <v>1087</v>
      </c>
      <c r="B425" s="4" t="s">
        <v>180</v>
      </c>
      <c r="C425" s="4" t="s">
        <v>181</v>
      </c>
      <c r="D425" s="4" t="s">
        <v>1047</v>
      </c>
      <c r="E425" s="4" t="s">
        <v>1048</v>
      </c>
      <c r="F425" s="4" t="s">
        <v>1088</v>
      </c>
      <c r="G425" s="5" t="s">
        <v>1089</v>
      </c>
      <c r="H425" s="4" t="s">
        <v>1090</v>
      </c>
      <c r="I425" s="6">
        <f>VLOOKUP(A425,'[1]【4】 框架Ratecard条目汇总'!$A:$L,12,0)</f>
        <v>127</v>
      </c>
    </row>
    <row r="426" ht="19" customHeight="1" spans="1:9">
      <c r="A426" s="4" t="s">
        <v>1091</v>
      </c>
      <c r="B426" s="4" t="s">
        <v>180</v>
      </c>
      <c r="C426" s="4" t="s">
        <v>181</v>
      </c>
      <c r="D426" s="4" t="s">
        <v>1047</v>
      </c>
      <c r="E426" s="4" t="s">
        <v>1048</v>
      </c>
      <c r="F426" s="4" t="s">
        <v>1092</v>
      </c>
      <c r="G426" s="5" t="s">
        <v>1058</v>
      </c>
      <c r="H426" s="4" t="s">
        <v>1051</v>
      </c>
      <c r="I426" s="6">
        <f>VLOOKUP(A426,'[1]【4】 框架Ratecard条目汇总'!$A:$L,12,0)</f>
        <v>77</v>
      </c>
    </row>
    <row r="427" ht="19" customHeight="1" spans="1:9">
      <c r="A427" s="4" t="s">
        <v>1093</v>
      </c>
      <c r="B427" s="4" t="s">
        <v>180</v>
      </c>
      <c r="C427" s="4" t="s">
        <v>181</v>
      </c>
      <c r="D427" s="4" t="s">
        <v>1047</v>
      </c>
      <c r="E427" s="4" t="s">
        <v>1048</v>
      </c>
      <c r="F427" s="4" t="s">
        <v>1094</v>
      </c>
      <c r="G427" s="5" t="s">
        <v>1058</v>
      </c>
      <c r="H427" s="4" t="s">
        <v>1051</v>
      </c>
      <c r="I427" s="6">
        <f>VLOOKUP(A427,'[1]【4】 框架Ratecard条目汇总'!$A:$L,12,0)</f>
        <v>20</v>
      </c>
    </row>
    <row r="428" ht="19" customHeight="1" spans="1:9">
      <c r="A428" s="4" t="s">
        <v>1095</v>
      </c>
      <c r="B428" s="4" t="s">
        <v>180</v>
      </c>
      <c r="C428" s="4" t="s">
        <v>181</v>
      </c>
      <c r="D428" s="4" t="s">
        <v>1047</v>
      </c>
      <c r="E428" s="4" t="s">
        <v>1096</v>
      </c>
      <c r="F428" s="4" t="s">
        <v>1097</v>
      </c>
      <c r="G428" s="5" t="s">
        <v>1098</v>
      </c>
      <c r="H428" s="4" t="s">
        <v>434</v>
      </c>
      <c r="I428" s="6">
        <f>VLOOKUP(A428,'[1]【4】 框架Ratecard条目汇总'!$A:$L,12,0)</f>
        <v>269</v>
      </c>
    </row>
    <row r="429" ht="19" customHeight="1" spans="1:9">
      <c r="A429" s="4" t="s">
        <v>1099</v>
      </c>
      <c r="B429" s="4" t="s">
        <v>180</v>
      </c>
      <c r="C429" s="4" t="s">
        <v>181</v>
      </c>
      <c r="D429" s="4" t="s">
        <v>1047</v>
      </c>
      <c r="E429" s="4" t="s">
        <v>1096</v>
      </c>
      <c r="F429" s="4" t="s">
        <v>1100</v>
      </c>
      <c r="G429" s="5" t="s">
        <v>1101</v>
      </c>
      <c r="H429" s="4" t="s">
        <v>434</v>
      </c>
      <c r="I429" s="6">
        <f>VLOOKUP(A429,'[1]【4】 框架Ratecard条目汇总'!$A:$L,12,0)</f>
        <v>115</v>
      </c>
    </row>
    <row r="430" ht="19" customHeight="1" spans="1:9">
      <c r="A430" s="4" t="s">
        <v>1102</v>
      </c>
      <c r="B430" s="4" t="s">
        <v>180</v>
      </c>
      <c r="C430" s="4" t="s">
        <v>181</v>
      </c>
      <c r="D430" s="4" t="s">
        <v>1047</v>
      </c>
      <c r="E430" s="4" t="s">
        <v>1096</v>
      </c>
      <c r="F430" s="4" t="s">
        <v>1103</v>
      </c>
      <c r="G430" s="5" t="s">
        <v>1104</v>
      </c>
      <c r="H430" s="4" t="s">
        <v>186</v>
      </c>
      <c r="I430" s="6">
        <f>VLOOKUP(A430,'[1]【4】 框架Ratecard条目汇总'!$A:$L,12,0)</f>
        <v>275</v>
      </c>
    </row>
    <row r="431" ht="19" customHeight="1" spans="1:9">
      <c r="A431" s="4" t="s">
        <v>1105</v>
      </c>
      <c r="B431" s="4" t="s">
        <v>180</v>
      </c>
      <c r="C431" s="4" t="s">
        <v>181</v>
      </c>
      <c r="D431" s="4" t="s">
        <v>1047</v>
      </c>
      <c r="E431" s="4" t="s">
        <v>1096</v>
      </c>
      <c r="F431" s="4" t="s">
        <v>1106</v>
      </c>
      <c r="G431" s="5" t="s">
        <v>1107</v>
      </c>
      <c r="H431" s="4" t="s">
        <v>1051</v>
      </c>
      <c r="I431" s="6">
        <f>VLOOKUP(A431,'[1]【4】 框架Ratecard条目汇总'!$A:$L,12,0)</f>
        <v>21</v>
      </c>
    </row>
    <row r="432" ht="19" customHeight="1" spans="1:9">
      <c r="A432" s="4" t="s">
        <v>1108</v>
      </c>
      <c r="B432" s="4" t="s">
        <v>180</v>
      </c>
      <c r="C432" s="4" t="s">
        <v>181</v>
      </c>
      <c r="D432" s="4" t="s">
        <v>1047</v>
      </c>
      <c r="E432" s="4" t="s">
        <v>1096</v>
      </c>
      <c r="F432" s="4" t="s">
        <v>1109</v>
      </c>
      <c r="G432" s="5" t="s">
        <v>1110</v>
      </c>
      <c r="H432" s="4" t="s">
        <v>1051</v>
      </c>
      <c r="I432" s="6">
        <f>VLOOKUP(A432,'[1]【4】 框架Ratecard条目汇总'!$A:$L,12,0)</f>
        <v>55</v>
      </c>
    </row>
    <row r="433" ht="19" customHeight="1" spans="1:9">
      <c r="A433" s="4" t="s">
        <v>1111</v>
      </c>
      <c r="B433" s="4" t="s">
        <v>180</v>
      </c>
      <c r="C433" s="4" t="s">
        <v>181</v>
      </c>
      <c r="D433" s="4" t="s">
        <v>1047</v>
      </c>
      <c r="E433" s="4" t="s">
        <v>1096</v>
      </c>
      <c r="F433" s="4" t="s">
        <v>1112</v>
      </c>
      <c r="G433" s="5" t="s">
        <v>1113</v>
      </c>
      <c r="H433" s="4" t="s">
        <v>1051</v>
      </c>
      <c r="I433" s="6">
        <f>VLOOKUP(A433,'[1]【4】 框架Ratecard条目汇总'!$A:$L,12,0)</f>
        <v>93</v>
      </c>
    </row>
    <row r="434" ht="19" customHeight="1" spans="1:9">
      <c r="A434" s="4" t="s">
        <v>1114</v>
      </c>
      <c r="B434" s="4" t="s">
        <v>180</v>
      </c>
      <c r="C434" s="4" t="s">
        <v>181</v>
      </c>
      <c r="D434" s="4" t="s">
        <v>1047</v>
      </c>
      <c r="E434" s="4" t="s">
        <v>1115</v>
      </c>
      <c r="F434" s="4" t="s">
        <v>1116</v>
      </c>
      <c r="G434" s="5" t="s">
        <v>1058</v>
      </c>
      <c r="H434" s="4" t="s">
        <v>1051</v>
      </c>
      <c r="I434" s="6">
        <f>VLOOKUP(A434,'[1]【4】 框架Ratecard条目汇总'!$A:$L,12,0)</f>
        <v>25</v>
      </c>
    </row>
    <row r="435" ht="19" customHeight="1" spans="1:9">
      <c r="A435" s="4" t="s">
        <v>1117</v>
      </c>
      <c r="B435" s="4" t="s">
        <v>180</v>
      </c>
      <c r="C435" s="4" t="s">
        <v>181</v>
      </c>
      <c r="D435" s="4" t="s">
        <v>1047</v>
      </c>
      <c r="E435" s="4" t="s">
        <v>1115</v>
      </c>
      <c r="F435" s="4" t="s">
        <v>1118</v>
      </c>
      <c r="G435" s="5" t="s">
        <v>1119</v>
      </c>
      <c r="H435" s="4" t="s">
        <v>1051</v>
      </c>
      <c r="I435" s="6">
        <f>VLOOKUP(A435,'[1]【4】 框架Ratecard条目汇总'!$A:$L,12,0)</f>
        <v>37</v>
      </c>
    </row>
    <row r="436" ht="19" customHeight="1" spans="1:9">
      <c r="A436" s="4" t="s">
        <v>1120</v>
      </c>
      <c r="B436" s="4" t="s">
        <v>180</v>
      </c>
      <c r="C436" s="4" t="s">
        <v>181</v>
      </c>
      <c r="D436" s="4" t="s">
        <v>1047</v>
      </c>
      <c r="E436" s="4" t="s">
        <v>1115</v>
      </c>
      <c r="F436" s="4" t="s">
        <v>1121</v>
      </c>
      <c r="G436" s="5" t="s">
        <v>1122</v>
      </c>
      <c r="H436" s="4" t="s">
        <v>1051</v>
      </c>
      <c r="I436" s="6">
        <f>VLOOKUP(A436,'[1]【4】 框架Ratecard条目汇总'!$A:$L,12,0)</f>
        <v>57</v>
      </c>
    </row>
    <row r="437" ht="19" customHeight="1" spans="1:9">
      <c r="A437" s="4" t="s">
        <v>1123</v>
      </c>
      <c r="B437" s="4" t="s">
        <v>180</v>
      </c>
      <c r="C437" s="4" t="s">
        <v>181</v>
      </c>
      <c r="D437" s="4" t="s">
        <v>1047</v>
      </c>
      <c r="E437" s="4" t="s">
        <v>1115</v>
      </c>
      <c r="F437" s="4" t="s">
        <v>1124</v>
      </c>
      <c r="G437" s="5" t="s">
        <v>1058</v>
      </c>
      <c r="H437" s="4" t="s">
        <v>1051</v>
      </c>
      <c r="I437" s="6">
        <f>VLOOKUP(A437,'[1]【4】 框架Ratecard条目汇总'!$A:$L,12,0)</f>
        <v>100</v>
      </c>
    </row>
    <row r="438" ht="19" customHeight="1" spans="1:9">
      <c r="A438" s="4" t="s">
        <v>1125</v>
      </c>
      <c r="B438" s="4" t="s">
        <v>180</v>
      </c>
      <c r="C438" s="4" t="s">
        <v>181</v>
      </c>
      <c r="D438" s="4" t="s">
        <v>1047</v>
      </c>
      <c r="E438" s="4" t="s">
        <v>1126</v>
      </c>
      <c r="F438" s="4" t="s">
        <v>1127</v>
      </c>
      <c r="G438" s="5" t="s">
        <v>1128</v>
      </c>
      <c r="H438" s="4" t="s">
        <v>1051</v>
      </c>
      <c r="I438" s="6">
        <f>VLOOKUP(A438,'[1]【4】 框架Ratecard条目汇总'!$A:$L,12,0)</f>
        <v>42</v>
      </c>
    </row>
    <row r="439" ht="19" customHeight="1" spans="1:9">
      <c r="A439" s="4" t="s">
        <v>1129</v>
      </c>
      <c r="B439" s="4" t="s">
        <v>180</v>
      </c>
      <c r="C439" s="4" t="s">
        <v>181</v>
      </c>
      <c r="D439" s="4" t="s">
        <v>1047</v>
      </c>
      <c r="E439" s="4" t="s">
        <v>1126</v>
      </c>
      <c r="F439" s="4" t="s">
        <v>1130</v>
      </c>
      <c r="G439" s="5" t="s">
        <v>1128</v>
      </c>
      <c r="H439" s="4" t="s">
        <v>1051</v>
      </c>
      <c r="I439" s="6">
        <f>VLOOKUP(A439,'[1]【4】 框架Ratecard条目汇总'!$A:$L,12,0)</f>
        <v>36</v>
      </c>
    </row>
    <row r="440" ht="19" customHeight="1" spans="1:9">
      <c r="A440" s="4" t="s">
        <v>1131</v>
      </c>
      <c r="B440" s="4" t="s">
        <v>180</v>
      </c>
      <c r="C440" s="4" t="s">
        <v>181</v>
      </c>
      <c r="D440" s="4" t="s">
        <v>1047</v>
      </c>
      <c r="E440" s="4" t="s">
        <v>1132</v>
      </c>
      <c r="F440" s="4" t="s">
        <v>1133</v>
      </c>
      <c r="G440" s="5" t="s">
        <v>1058</v>
      </c>
      <c r="H440" s="4" t="s">
        <v>1051</v>
      </c>
      <c r="I440" s="6">
        <f>VLOOKUP(A440,'[1]【4】 框架Ratecard条目汇总'!$A:$L,12,0)</f>
        <v>110</v>
      </c>
    </row>
    <row r="441" ht="19" customHeight="1" spans="1:9">
      <c r="A441" s="4" t="s">
        <v>1134</v>
      </c>
      <c r="B441" s="4" t="s">
        <v>180</v>
      </c>
      <c r="C441" s="4" t="s">
        <v>181</v>
      </c>
      <c r="D441" s="4" t="s">
        <v>1047</v>
      </c>
      <c r="E441" s="4" t="s">
        <v>1132</v>
      </c>
      <c r="F441" s="4" t="s">
        <v>1135</v>
      </c>
      <c r="G441" s="5" t="s">
        <v>1058</v>
      </c>
      <c r="H441" s="4" t="s">
        <v>1051</v>
      </c>
      <c r="I441" s="6">
        <f>VLOOKUP(A441,'[1]【4】 框架Ratecard条目汇总'!$A:$L,12,0)</f>
        <v>190</v>
      </c>
    </row>
    <row r="442" ht="19" customHeight="1" spans="1:9">
      <c r="A442" s="4" t="s">
        <v>1136</v>
      </c>
      <c r="B442" s="4" t="s">
        <v>180</v>
      </c>
      <c r="C442" s="4" t="s">
        <v>181</v>
      </c>
      <c r="D442" s="4" t="s">
        <v>1047</v>
      </c>
      <c r="E442" s="4" t="s">
        <v>1132</v>
      </c>
      <c r="F442" s="4" t="s">
        <v>1137</v>
      </c>
      <c r="G442" s="5" t="s">
        <v>1058</v>
      </c>
      <c r="H442" s="4" t="s">
        <v>1051</v>
      </c>
      <c r="I442" s="6">
        <f>VLOOKUP(A442,'[1]【4】 框架Ratecard条目汇总'!$A:$L,12,0)</f>
        <v>100</v>
      </c>
    </row>
    <row r="443" ht="19" customHeight="1" spans="1:9">
      <c r="A443" s="4" t="s">
        <v>1138</v>
      </c>
      <c r="B443" s="4" t="s">
        <v>180</v>
      </c>
      <c r="C443" s="4" t="s">
        <v>181</v>
      </c>
      <c r="D443" s="4" t="s">
        <v>1047</v>
      </c>
      <c r="E443" s="4" t="s">
        <v>1132</v>
      </c>
      <c r="F443" s="4" t="s">
        <v>1139</v>
      </c>
      <c r="G443" s="5" t="s">
        <v>1058</v>
      </c>
      <c r="H443" s="4" t="s">
        <v>1051</v>
      </c>
      <c r="I443" s="6">
        <f>VLOOKUP(A443,'[1]【4】 框架Ratecard条目汇总'!$A:$L,12,0)</f>
        <v>150</v>
      </c>
    </row>
    <row r="444" ht="19" customHeight="1" spans="1:9">
      <c r="A444" s="4" t="s">
        <v>1140</v>
      </c>
      <c r="B444" s="4" t="s">
        <v>180</v>
      </c>
      <c r="C444" s="4" t="s">
        <v>181</v>
      </c>
      <c r="D444" s="4" t="s">
        <v>1047</v>
      </c>
      <c r="E444" s="4" t="s">
        <v>1132</v>
      </c>
      <c r="F444" s="4" t="s">
        <v>1141</v>
      </c>
      <c r="G444" s="5" t="s">
        <v>1058</v>
      </c>
      <c r="H444" s="4" t="s">
        <v>1142</v>
      </c>
      <c r="I444" s="6">
        <f>VLOOKUP(A444,'[1]【4】 框架Ratecard条目汇总'!$A:$L,12,0)</f>
        <v>160</v>
      </c>
    </row>
    <row r="445" ht="19" customHeight="1" spans="1:9">
      <c r="A445" s="4" t="s">
        <v>1143</v>
      </c>
      <c r="B445" s="4" t="s">
        <v>180</v>
      </c>
      <c r="C445" s="4" t="s">
        <v>181</v>
      </c>
      <c r="D445" s="4" t="s">
        <v>1047</v>
      </c>
      <c r="E445" s="4" t="s">
        <v>1132</v>
      </c>
      <c r="F445" s="4" t="s">
        <v>1144</v>
      </c>
      <c r="G445" s="5" t="s">
        <v>1058</v>
      </c>
      <c r="H445" s="4" t="s">
        <v>1051</v>
      </c>
      <c r="I445" s="6">
        <f>VLOOKUP(A445,'[1]【4】 框架Ratecard条目汇总'!$A:$L,12,0)</f>
        <v>90</v>
      </c>
    </row>
    <row r="446" ht="19" customHeight="1" spans="1:9">
      <c r="A446" s="4" t="s">
        <v>1145</v>
      </c>
      <c r="B446" s="4" t="s">
        <v>180</v>
      </c>
      <c r="C446" s="4" t="s">
        <v>181</v>
      </c>
      <c r="D446" s="4" t="s">
        <v>1047</v>
      </c>
      <c r="E446" s="4" t="s">
        <v>1132</v>
      </c>
      <c r="F446" s="4" t="s">
        <v>1146</v>
      </c>
      <c r="G446" s="5" t="s">
        <v>1058</v>
      </c>
      <c r="H446" s="4" t="s">
        <v>1142</v>
      </c>
      <c r="I446" s="6">
        <f>VLOOKUP(A446,'[1]【4】 框架Ratecard条目汇总'!$A:$L,12,0)</f>
        <v>150</v>
      </c>
    </row>
    <row r="447" ht="19" customHeight="1" spans="1:9">
      <c r="A447" s="4" t="s">
        <v>1147</v>
      </c>
      <c r="B447" s="4" t="s">
        <v>180</v>
      </c>
      <c r="C447" s="4" t="s">
        <v>181</v>
      </c>
      <c r="D447" s="4" t="s">
        <v>1047</v>
      </c>
      <c r="E447" s="4" t="s">
        <v>1132</v>
      </c>
      <c r="F447" s="4" t="s">
        <v>1148</v>
      </c>
      <c r="G447" s="5" t="s">
        <v>1058</v>
      </c>
      <c r="H447" s="4" t="s">
        <v>1051</v>
      </c>
      <c r="I447" s="6">
        <f>VLOOKUP(A447,'[1]【4】 框架Ratecard条目汇总'!$A:$L,12,0)</f>
        <v>10</v>
      </c>
    </row>
    <row r="448" ht="19" customHeight="1" spans="1:9">
      <c r="A448" s="4" t="s">
        <v>1149</v>
      </c>
      <c r="B448" s="4" t="s">
        <v>180</v>
      </c>
      <c r="C448" s="4" t="s">
        <v>181</v>
      </c>
      <c r="D448" s="4" t="s">
        <v>1047</v>
      </c>
      <c r="E448" s="4" t="s">
        <v>1132</v>
      </c>
      <c r="F448" s="4" t="s">
        <v>1150</v>
      </c>
      <c r="G448" s="5" t="s">
        <v>1058</v>
      </c>
      <c r="H448" s="4" t="s">
        <v>1051</v>
      </c>
      <c r="I448" s="6">
        <f>VLOOKUP(A448,'[1]【4】 框架Ratecard条目汇总'!$A:$L,12,0)</f>
        <v>100</v>
      </c>
    </row>
    <row r="449" ht="19" customHeight="1" spans="1:9">
      <c r="A449" s="4" t="s">
        <v>1151</v>
      </c>
      <c r="B449" s="4" t="s">
        <v>180</v>
      </c>
      <c r="C449" s="4" t="s">
        <v>181</v>
      </c>
      <c r="D449" s="4" t="s">
        <v>1047</v>
      </c>
      <c r="E449" s="4" t="s">
        <v>1132</v>
      </c>
      <c r="F449" s="4" t="s">
        <v>1152</v>
      </c>
      <c r="G449" s="5" t="s">
        <v>1153</v>
      </c>
      <c r="H449" s="4" t="s">
        <v>1051</v>
      </c>
      <c r="I449" s="6">
        <f>VLOOKUP(A449,'[1]【4】 框架Ratecard条目汇总'!$A:$L,12,0)</f>
        <v>40</v>
      </c>
    </row>
    <row r="450" ht="19" customHeight="1" spans="1:9">
      <c r="A450" s="4" t="s">
        <v>1154</v>
      </c>
      <c r="B450" s="4" t="s">
        <v>180</v>
      </c>
      <c r="C450" s="4" t="s">
        <v>181</v>
      </c>
      <c r="D450" s="4" t="s">
        <v>1047</v>
      </c>
      <c r="E450" s="4" t="s">
        <v>1132</v>
      </c>
      <c r="F450" s="4" t="s">
        <v>1155</v>
      </c>
      <c r="G450" s="5" t="s">
        <v>1153</v>
      </c>
      <c r="H450" s="4" t="s">
        <v>1051</v>
      </c>
      <c r="I450" s="6">
        <f>VLOOKUP(A450,'[1]【4】 框架Ratecard条目汇总'!$A:$L,12,0)</f>
        <v>2</v>
      </c>
    </row>
    <row r="451" ht="19" customHeight="1" spans="1:9">
      <c r="A451" s="4" t="s">
        <v>1156</v>
      </c>
      <c r="B451" s="4" t="s">
        <v>180</v>
      </c>
      <c r="C451" s="4" t="s">
        <v>181</v>
      </c>
      <c r="D451" s="4" t="s">
        <v>1047</v>
      </c>
      <c r="E451" s="4" t="s">
        <v>1132</v>
      </c>
      <c r="F451" s="4" t="s">
        <v>1157</v>
      </c>
      <c r="G451" s="5" t="s">
        <v>1153</v>
      </c>
      <c r="H451" s="4" t="s">
        <v>1051</v>
      </c>
      <c r="I451" s="6">
        <f>VLOOKUP(A451,'[1]【4】 框架Ratecard条目汇总'!$A:$L,12,0)</f>
        <v>74</v>
      </c>
    </row>
    <row r="452" ht="19" customHeight="1" spans="1:9">
      <c r="A452" s="4" t="s">
        <v>1158</v>
      </c>
      <c r="B452" s="4" t="s">
        <v>180</v>
      </c>
      <c r="C452" s="4" t="s">
        <v>181</v>
      </c>
      <c r="D452" s="4" t="s">
        <v>1047</v>
      </c>
      <c r="E452" s="4" t="s">
        <v>1132</v>
      </c>
      <c r="F452" s="4" t="s">
        <v>1159</v>
      </c>
      <c r="G452" s="5" t="s">
        <v>1160</v>
      </c>
      <c r="H452" s="4" t="s">
        <v>1051</v>
      </c>
      <c r="I452" s="6">
        <f>VLOOKUP(A452,'[1]【4】 框架Ratecard条目汇总'!$A:$L,12,0)</f>
        <v>60</v>
      </c>
    </row>
    <row r="453" ht="19" customHeight="1" spans="1:9">
      <c r="A453" s="4" t="s">
        <v>1161</v>
      </c>
      <c r="B453" s="4" t="s">
        <v>180</v>
      </c>
      <c r="C453" s="4" t="s">
        <v>181</v>
      </c>
      <c r="D453" s="4" t="s">
        <v>1047</v>
      </c>
      <c r="E453" s="4" t="s">
        <v>1132</v>
      </c>
      <c r="F453" s="4" t="s">
        <v>1162</v>
      </c>
      <c r="G453" s="5" t="s">
        <v>1163</v>
      </c>
      <c r="H453" s="4" t="s">
        <v>1051</v>
      </c>
      <c r="I453" s="6">
        <f>VLOOKUP(A453,'[1]【4】 框架Ratecard条目汇总'!$A:$L,12,0)</f>
        <v>200</v>
      </c>
    </row>
    <row r="454" ht="19" customHeight="1" spans="1:9">
      <c r="A454" s="4" t="s">
        <v>1164</v>
      </c>
      <c r="B454" s="4" t="s">
        <v>180</v>
      </c>
      <c r="C454" s="4" t="s">
        <v>181</v>
      </c>
      <c r="D454" s="4" t="s">
        <v>1047</v>
      </c>
      <c r="E454" s="4" t="s">
        <v>1132</v>
      </c>
      <c r="F454" s="4" t="s">
        <v>1165</v>
      </c>
      <c r="G454" s="5" t="s">
        <v>1163</v>
      </c>
      <c r="H454" s="4" t="s">
        <v>1051</v>
      </c>
      <c r="I454" s="6">
        <f>VLOOKUP(A454,'[1]【4】 框架Ratecard条目汇总'!$A:$L,12,0)</f>
        <v>198</v>
      </c>
    </row>
    <row r="455" ht="19" customHeight="1" spans="1:9">
      <c r="A455" s="4" t="s">
        <v>1166</v>
      </c>
      <c r="B455" s="4" t="s">
        <v>180</v>
      </c>
      <c r="C455" s="4" t="s">
        <v>181</v>
      </c>
      <c r="D455" s="4" t="s">
        <v>1047</v>
      </c>
      <c r="E455" s="4" t="s">
        <v>1132</v>
      </c>
      <c r="F455" s="4" t="s">
        <v>1167</v>
      </c>
      <c r="G455" s="5" t="s">
        <v>1163</v>
      </c>
      <c r="H455" s="4" t="s">
        <v>1051</v>
      </c>
      <c r="I455" s="6">
        <f>VLOOKUP(A455,'[1]【4】 框架Ratecard条目汇总'!$A:$L,12,0)</f>
        <v>394</v>
      </c>
    </row>
    <row r="456" ht="19" customHeight="1" spans="1:9">
      <c r="A456" s="4" t="s">
        <v>1168</v>
      </c>
      <c r="B456" s="4" t="s">
        <v>180</v>
      </c>
      <c r="C456" s="4" t="s">
        <v>181</v>
      </c>
      <c r="D456" s="4" t="s">
        <v>1047</v>
      </c>
      <c r="E456" s="4" t="s">
        <v>1132</v>
      </c>
      <c r="F456" s="4" t="s">
        <v>1169</v>
      </c>
      <c r="G456" s="5" t="s">
        <v>1170</v>
      </c>
      <c r="H456" s="4" t="s">
        <v>1051</v>
      </c>
      <c r="I456" s="6">
        <f>VLOOKUP(A456,'[1]【4】 框架Ratecard条目汇总'!$A:$L,12,0)</f>
        <v>55</v>
      </c>
    </row>
    <row r="457" ht="19" customHeight="1" spans="1:9">
      <c r="A457" s="4" t="s">
        <v>1171</v>
      </c>
      <c r="B457" s="4" t="s">
        <v>180</v>
      </c>
      <c r="C457" s="4" t="s">
        <v>181</v>
      </c>
      <c r="D457" s="4" t="s">
        <v>1047</v>
      </c>
      <c r="E457" s="4" t="s">
        <v>1132</v>
      </c>
      <c r="F457" s="4" t="s">
        <v>1169</v>
      </c>
      <c r="G457" s="5" t="s">
        <v>1172</v>
      </c>
      <c r="H457" s="4" t="s">
        <v>1051</v>
      </c>
      <c r="I457" s="6">
        <f>VLOOKUP(A457,'[1]【4】 框架Ratecard条目汇总'!$A:$L,12,0)</f>
        <v>80</v>
      </c>
    </row>
    <row r="458" ht="19" customHeight="1" spans="1:9">
      <c r="A458" s="4" t="s">
        <v>1173</v>
      </c>
      <c r="B458" s="4" t="s">
        <v>180</v>
      </c>
      <c r="C458" s="4" t="s">
        <v>181</v>
      </c>
      <c r="D458" s="4" t="s">
        <v>1047</v>
      </c>
      <c r="E458" s="4" t="s">
        <v>1132</v>
      </c>
      <c r="F458" s="4" t="s">
        <v>1174</v>
      </c>
      <c r="G458" s="5" t="s">
        <v>1175</v>
      </c>
      <c r="H458" s="4" t="s">
        <v>1051</v>
      </c>
      <c r="I458" s="6">
        <f>VLOOKUP(A458,'[1]【4】 框架Ratecard条目汇总'!$A:$L,12,0)</f>
        <v>20</v>
      </c>
    </row>
    <row r="459" ht="19" customHeight="1" spans="1:9">
      <c r="A459" s="4" t="s">
        <v>1176</v>
      </c>
      <c r="B459" s="4" t="s">
        <v>180</v>
      </c>
      <c r="C459" s="4" t="s">
        <v>181</v>
      </c>
      <c r="D459" s="4" t="s">
        <v>1047</v>
      </c>
      <c r="E459" s="4" t="s">
        <v>1132</v>
      </c>
      <c r="F459" s="4" t="s">
        <v>1177</v>
      </c>
      <c r="G459" s="5" t="s">
        <v>1178</v>
      </c>
      <c r="H459" s="4" t="s">
        <v>1051</v>
      </c>
      <c r="I459" s="6">
        <f>VLOOKUP(A459,'[1]【4】 框架Ratecard条目汇总'!$A:$L,12,0)</f>
        <v>110</v>
      </c>
    </row>
    <row r="460" ht="19" customHeight="1" spans="1:9">
      <c r="A460" s="4" t="s">
        <v>1179</v>
      </c>
      <c r="B460" s="4" t="s">
        <v>180</v>
      </c>
      <c r="C460" s="4" t="s">
        <v>181</v>
      </c>
      <c r="D460" s="4" t="s">
        <v>1047</v>
      </c>
      <c r="E460" s="4" t="s">
        <v>1132</v>
      </c>
      <c r="F460" s="4" t="s">
        <v>1180</v>
      </c>
      <c r="G460" s="5" t="s">
        <v>1181</v>
      </c>
      <c r="H460" s="4" t="s">
        <v>1051</v>
      </c>
      <c r="I460" s="6">
        <f>VLOOKUP(A460,'[1]【4】 框架Ratecard条目汇总'!$A:$L,12,0)</f>
        <v>175</v>
      </c>
    </row>
    <row r="461" ht="19" customHeight="1" spans="1:9">
      <c r="A461" s="4" t="s">
        <v>1182</v>
      </c>
      <c r="B461" s="4" t="s">
        <v>180</v>
      </c>
      <c r="C461" s="4" t="s">
        <v>181</v>
      </c>
      <c r="D461" s="4" t="s">
        <v>1047</v>
      </c>
      <c r="E461" s="4" t="s">
        <v>1132</v>
      </c>
      <c r="F461" s="4" t="s">
        <v>1183</v>
      </c>
      <c r="G461" s="5" t="s">
        <v>1184</v>
      </c>
      <c r="H461" s="4" t="s">
        <v>325</v>
      </c>
      <c r="I461" s="6">
        <f>VLOOKUP(A461,'[1]【4】 框架Ratecard条目汇总'!$A:$L,12,0)</f>
        <v>700</v>
      </c>
    </row>
    <row r="462" ht="19" customHeight="1" spans="1:9">
      <c r="A462" s="4" t="s">
        <v>1185</v>
      </c>
      <c r="B462" s="4" t="s">
        <v>180</v>
      </c>
      <c r="C462" s="4" t="s">
        <v>181</v>
      </c>
      <c r="D462" s="4" t="s">
        <v>1047</v>
      </c>
      <c r="E462" s="4" t="s">
        <v>1186</v>
      </c>
      <c r="F462" s="4" t="s">
        <v>1187</v>
      </c>
      <c r="G462" s="5" t="s">
        <v>1058</v>
      </c>
      <c r="H462" s="4" t="s">
        <v>1188</v>
      </c>
      <c r="I462" s="6">
        <f>VLOOKUP(A462,'[1]【4】 框架Ratecard条目汇总'!$A:$L,12,0)</f>
        <v>70</v>
      </c>
    </row>
    <row r="463" ht="19" customHeight="1" spans="1:9">
      <c r="A463" s="4" t="s">
        <v>1189</v>
      </c>
      <c r="B463" s="4" t="s">
        <v>180</v>
      </c>
      <c r="C463" s="4" t="s">
        <v>181</v>
      </c>
      <c r="D463" s="4" t="s">
        <v>1047</v>
      </c>
      <c r="E463" s="4" t="s">
        <v>1186</v>
      </c>
      <c r="F463" s="4" t="s">
        <v>1190</v>
      </c>
      <c r="G463" s="5" t="s">
        <v>1058</v>
      </c>
      <c r="H463" s="4" t="s">
        <v>1188</v>
      </c>
      <c r="I463" s="6">
        <f>VLOOKUP(A463,'[1]【4】 框架Ratecard条目汇总'!$A:$L,12,0)</f>
        <v>150</v>
      </c>
    </row>
    <row r="464" ht="19" customHeight="1" spans="1:9">
      <c r="A464" s="4" t="s">
        <v>1191</v>
      </c>
      <c r="B464" s="4" t="s">
        <v>180</v>
      </c>
      <c r="C464" s="4" t="s">
        <v>181</v>
      </c>
      <c r="D464" s="4" t="s">
        <v>1047</v>
      </c>
      <c r="E464" s="4" t="s">
        <v>1186</v>
      </c>
      <c r="F464" s="4" t="s">
        <v>1192</v>
      </c>
      <c r="G464" s="5" t="s">
        <v>1058</v>
      </c>
      <c r="H464" s="4" t="s">
        <v>1188</v>
      </c>
      <c r="I464" s="6">
        <f>VLOOKUP(A464,'[1]【4】 框架Ratecard条目汇总'!$A:$L,12,0)</f>
        <v>300</v>
      </c>
    </row>
    <row r="465" ht="19" customHeight="1" spans="1:9">
      <c r="A465" s="4" t="s">
        <v>1193</v>
      </c>
      <c r="B465" s="4" t="s">
        <v>180</v>
      </c>
      <c r="C465" s="4" t="s">
        <v>181</v>
      </c>
      <c r="D465" s="4" t="s">
        <v>1047</v>
      </c>
      <c r="E465" s="4" t="s">
        <v>1186</v>
      </c>
      <c r="F465" s="4" t="s">
        <v>1194</v>
      </c>
      <c r="G465" s="5" t="s">
        <v>1058</v>
      </c>
      <c r="H465" s="4" t="s">
        <v>1188</v>
      </c>
      <c r="I465" s="6">
        <f>VLOOKUP(A465,'[1]【4】 框架Ratecard条目汇总'!$A:$L,12,0)</f>
        <v>150</v>
      </c>
    </row>
    <row r="466" ht="19" customHeight="1" spans="1:9">
      <c r="A466" s="4" t="s">
        <v>1195</v>
      </c>
      <c r="B466" s="4" t="s">
        <v>180</v>
      </c>
      <c r="C466" s="4" t="s">
        <v>181</v>
      </c>
      <c r="D466" s="4" t="s">
        <v>1047</v>
      </c>
      <c r="E466" s="4" t="s">
        <v>1186</v>
      </c>
      <c r="F466" s="4" t="s">
        <v>1196</v>
      </c>
      <c r="G466" s="5" t="s">
        <v>1197</v>
      </c>
      <c r="H466" s="4" t="s">
        <v>1188</v>
      </c>
      <c r="I466" s="6">
        <f>VLOOKUP(A466,'[1]【4】 框架Ratecard条目汇总'!$A:$L,12,0)</f>
        <v>400</v>
      </c>
    </row>
    <row r="467" ht="19" customHeight="1" spans="1:9">
      <c r="A467" s="4" t="s">
        <v>1198</v>
      </c>
      <c r="B467" s="4" t="s">
        <v>180</v>
      </c>
      <c r="C467" s="4" t="s">
        <v>181</v>
      </c>
      <c r="D467" s="4" t="s">
        <v>1047</v>
      </c>
      <c r="E467" s="4" t="s">
        <v>1186</v>
      </c>
      <c r="F467" s="4" t="s">
        <v>1199</v>
      </c>
      <c r="G467" s="5" t="s">
        <v>1200</v>
      </c>
      <c r="H467" s="4" t="s">
        <v>1188</v>
      </c>
      <c r="I467" s="6">
        <f>VLOOKUP(A467,'[1]【4】 框架Ratecard条目汇总'!$A:$L,12,0)</f>
        <v>280</v>
      </c>
    </row>
    <row r="468" ht="19" customHeight="1" spans="1:9">
      <c r="A468" s="4" t="s">
        <v>1201</v>
      </c>
      <c r="B468" s="4" t="s">
        <v>180</v>
      </c>
      <c r="C468" s="4" t="s">
        <v>181</v>
      </c>
      <c r="D468" s="4" t="s">
        <v>1047</v>
      </c>
      <c r="E468" s="4" t="s">
        <v>1186</v>
      </c>
      <c r="F468" s="4" t="s">
        <v>1202</v>
      </c>
      <c r="G468" s="5" t="s">
        <v>1203</v>
      </c>
      <c r="H468" s="4" t="s">
        <v>1188</v>
      </c>
      <c r="I468" s="6">
        <f>VLOOKUP(A468,'[1]【4】 框架Ratecard条目汇总'!$A:$L,12,0)</f>
        <v>646</v>
      </c>
    </row>
    <row r="469" ht="19" customHeight="1" spans="1:9">
      <c r="A469" s="4" t="s">
        <v>1204</v>
      </c>
      <c r="B469" s="4" t="s">
        <v>180</v>
      </c>
      <c r="C469" s="4" t="s">
        <v>181</v>
      </c>
      <c r="D469" s="4" t="s">
        <v>1047</v>
      </c>
      <c r="E469" s="4" t="s">
        <v>1186</v>
      </c>
      <c r="F469" s="4" t="s">
        <v>1202</v>
      </c>
      <c r="G469" s="5" t="s">
        <v>1205</v>
      </c>
      <c r="H469" s="4" t="s">
        <v>1188</v>
      </c>
      <c r="I469" s="6">
        <f>VLOOKUP(A469,'[1]【4】 框架Ratecard条目汇总'!$A:$L,12,0)</f>
        <v>800</v>
      </c>
    </row>
    <row r="470" ht="19" customHeight="1" spans="1:9">
      <c r="A470" s="4" t="s">
        <v>1206</v>
      </c>
      <c r="B470" s="4" t="s">
        <v>180</v>
      </c>
      <c r="C470" s="4" t="s">
        <v>181</v>
      </c>
      <c r="D470" s="4" t="s">
        <v>1047</v>
      </c>
      <c r="E470" s="4" t="s">
        <v>1186</v>
      </c>
      <c r="F470" s="4" t="s">
        <v>1202</v>
      </c>
      <c r="G470" s="5" t="s">
        <v>1207</v>
      </c>
      <c r="H470" s="4" t="s">
        <v>1188</v>
      </c>
      <c r="I470" s="6">
        <f>VLOOKUP(A470,'[1]【4】 框架Ratecard条目汇总'!$A:$L,12,0)</f>
        <v>1128</v>
      </c>
    </row>
    <row r="471" ht="19" customHeight="1" spans="1:9">
      <c r="A471" s="4" t="s">
        <v>1208</v>
      </c>
      <c r="B471" s="4" t="s">
        <v>180</v>
      </c>
      <c r="C471" s="4" t="s">
        <v>181</v>
      </c>
      <c r="D471" s="4" t="s">
        <v>1047</v>
      </c>
      <c r="E471" s="4" t="s">
        <v>1186</v>
      </c>
      <c r="F471" s="4" t="s">
        <v>1209</v>
      </c>
      <c r="G471" s="5" t="s">
        <v>1210</v>
      </c>
      <c r="H471" s="4" t="s">
        <v>1188</v>
      </c>
      <c r="I471" s="6">
        <f>VLOOKUP(A471,'[1]【4】 框架Ratecard条目汇总'!$A:$L,12,0)</f>
        <v>150</v>
      </c>
    </row>
    <row r="472" ht="19" customHeight="1" spans="1:9">
      <c r="A472" s="4" t="s">
        <v>1211</v>
      </c>
      <c r="B472" s="4" t="s">
        <v>180</v>
      </c>
      <c r="C472" s="4" t="s">
        <v>181</v>
      </c>
      <c r="D472" s="4" t="s">
        <v>1047</v>
      </c>
      <c r="E472" s="4" t="s">
        <v>1186</v>
      </c>
      <c r="F472" s="4" t="s">
        <v>1209</v>
      </c>
      <c r="G472" s="5" t="s">
        <v>1212</v>
      </c>
      <c r="H472" s="4" t="s">
        <v>1188</v>
      </c>
      <c r="I472" s="6">
        <f>VLOOKUP(A472,'[1]【4】 框架Ratecard条目汇总'!$A:$L,12,0)</f>
        <v>250</v>
      </c>
    </row>
    <row r="473" ht="19" customHeight="1" spans="1:9">
      <c r="A473" s="4" t="s">
        <v>1213</v>
      </c>
      <c r="B473" s="4" t="s">
        <v>180</v>
      </c>
      <c r="C473" s="4" t="s">
        <v>181</v>
      </c>
      <c r="D473" s="4" t="s">
        <v>1047</v>
      </c>
      <c r="E473" s="4" t="s">
        <v>1186</v>
      </c>
      <c r="F473" s="4" t="s">
        <v>1214</v>
      </c>
      <c r="G473" s="5" t="s">
        <v>1215</v>
      </c>
      <c r="H473" s="4" t="s">
        <v>1188</v>
      </c>
      <c r="I473" s="6">
        <f>VLOOKUP(A473,'[1]【4】 框架Ratecard条目汇总'!$A:$L,12,0)</f>
        <v>180</v>
      </c>
    </row>
    <row r="474" ht="19" customHeight="1" spans="1:9">
      <c r="A474" s="4" t="s">
        <v>1216</v>
      </c>
      <c r="B474" s="4" t="s">
        <v>180</v>
      </c>
      <c r="C474" s="4" t="s">
        <v>181</v>
      </c>
      <c r="D474" s="4" t="s">
        <v>1047</v>
      </c>
      <c r="E474" s="4" t="s">
        <v>1186</v>
      </c>
      <c r="F474" s="4" t="s">
        <v>1214</v>
      </c>
      <c r="G474" s="5" t="s">
        <v>1217</v>
      </c>
      <c r="H474" s="4" t="s">
        <v>1188</v>
      </c>
      <c r="I474" s="6">
        <f>VLOOKUP(A474,'[1]【4】 框架Ratecard条目汇总'!$A:$L,12,0)</f>
        <v>275</v>
      </c>
    </row>
    <row r="475" ht="19" customHeight="1" spans="1:9">
      <c r="A475" s="4" t="s">
        <v>1218</v>
      </c>
      <c r="B475" s="4" t="s">
        <v>180</v>
      </c>
      <c r="C475" s="4" t="s">
        <v>181</v>
      </c>
      <c r="D475" s="4" t="s">
        <v>1219</v>
      </c>
      <c r="E475" s="4" t="s">
        <v>1220</v>
      </c>
      <c r="F475" s="4" t="s">
        <v>1220</v>
      </c>
      <c r="G475" s="5" t="s">
        <v>1221</v>
      </c>
      <c r="H475" s="4" t="s">
        <v>434</v>
      </c>
      <c r="I475" s="6">
        <f>VLOOKUP(A475,'[1]【4】 框架Ratecard条目汇总'!$A:$L,12,0)</f>
        <v>175</v>
      </c>
    </row>
    <row r="476" ht="19" customHeight="1" spans="1:9">
      <c r="A476" s="4" t="s">
        <v>1222</v>
      </c>
      <c r="B476" s="4" t="s">
        <v>180</v>
      </c>
      <c r="C476" s="4" t="s">
        <v>181</v>
      </c>
      <c r="D476" s="4" t="s">
        <v>1219</v>
      </c>
      <c r="E476" s="4" t="s">
        <v>1220</v>
      </c>
      <c r="F476" s="4" t="s">
        <v>1220</v>
      </c>
      <c r="G476" s="5" t="s">
        <v>1223</v>
      </c>
      <c r="H476" s="4" t="s">
        <v>434</v>
      </c>
      <c r="I476" s="6">
        <f>VLOOKUP(A476,'[1]【4】 框架Ratecard条目汇总'!$A:$L,12,0)</f>
        <v>375</v>
      </c>
    </row>
    <row r="477" ht="19" customHeight="1" spans="1:9">
      <c r="A477" s="4" t="s">
        <v>1224</v>
      </c>
      <c r="B477" s="4" t="s">
        <v>180</v>
      </c>
      <c r="C477" s="4" t="s">
        <v>181</v>
      </c>
      <c r="D477" s="4" t="s">
        <v>1219</v>
      </c>
      <c r="E477" s="4" t="s">
        <v>1220</v>
      </c>
      <c r="F477" s="4" t="s">
        <v>1220</v>
      </c>
      <c r="G477" s="5" t="s">
        <v>1225</v>
      </c>
      <c r="H477" s="4" t="s">
        <v>434</v>
      </c>
      <c r="I477" s="6">
        <f>VLOOKUP(A477,'[1]【4】 框架Ratecard条目汇总'!$A:$L,12,0)</f>
        <v>600</v>
      </c>
    </row>
    <row r="478" ht="19" customHeight="1" spans="1:9">
      <c r="A478" s="4" t="s">
        <v>1226</v>
      </c>
      <c r="B478" s="4" t="s">
        <v>180</v>
      </c>
      <c r="C478" s="4" t="s">
        <v>181</v>
      </c>
      <c r="D478" s="4" t="s">
        <v>1219</v>
      </c>
      <c r="E478" s="4" t="s">
        <v>1220</v>
      </c>
      <c r="F478" s="4" t="s">
        <v>1220</v>
      </c>
      <c r="G478" s="5" t="s">
        <v>1227</v>
      </c>
      <c r="H478" s="4" t="s">
        <v>434</v>
      </c>
      <c r="I478" s="6">
        <f>VLOOKUP(A478,'[1]【4】 框架Ratecard条目汇总'!$A:$L,12,0)</f>
        <v>800</v>
      </c>
    </row>
    <row r="479" ht="19" customHeight="1" spans="1:9">
      <c r="A479" s="4" t="s">
        <v>1228</v>
      </c>
      <c r="B479" s="4" t="s">
        <v>180</v>
      </c>
      <c r="C479" s="4" t="s">
        <v>181</v>
      </c>
      <c r="D479" s="4" t="s">
        <v>1219</v>
      </c>
      <c r="E479" s="4" t="s">
        <v>1229</v>
      </c>
      <c r="F479" s="4" t="s">
        <v>1229</v>
      </c>
      <c r="G479" s="5" t="s">
        <v>1230</v>
      </c>
      <c r="H479" s="4" t="s">
        <v>434</v>
      </c>
      <c r="I479" s="6">
        <f>VLOOKUP(A479,'[1]【4】 框架Ratecard条目汇总'!$A:$L,12,0)</f>
        <v>11</v>
      </c>
    </row>
    <row r="480" ht="19" customHeight="1" spans="1:9">
      <c r="A480" s="4" t="s">
        <v>1231</v>
      </c>
      <c r="B480" s="4" t="s">
        <v>180</v>
      </c>
      <c r="C480" s="4" t="s">
        <v>181</v>
      </c>
      <c r="D480" s="4" t="s">
        <v>1219</v>
      </c>
      <c r="E480" s="4" t="s">
        <v>1232</v>
      </c>
      <c r="F480" s="4" t="s">
        <v>1233</v>
      </c>
      <c r="G480" s="5" t="s">
        <v>1234</v>
      </c>
      <c r="H480" s="4" t="s">
        <v>434</v>
      </c>
      <c r="I480" s="6">
        <f>VLOOKUP(A480,'[1]【4】 框架Ratecard条目汇总'!$A:$L,12,0)</f>
        <v>7</v>
      </c>
    </row>
    <row r="481" ht="19" customHeight="1" spans="1:9">
      <c r="A481" s="4" t="s">
        <v>1235</v>
      </c>
      <c r="B481" s="4" t="s">
        <v>180</v>
      </c>
      <c r="C481" s="4" t="s">
        <v>181</v>
      </c>
      <c r="D481" s="4" t="s">
        <v>1219</v>
      </c>
      <c r="E481" s="4" t="s">
        <v>1232</v>
      </c>
      <c r="F481" s="4" t="s">
        <v>1236</v>
      </c>
      <c r="G481" s="5" t="s">
        <v>1234</v>
      </c>
      <c r="H481" s="4" t="s">
        <v>434</v>
      </c>
      <c r="I481" s="6">
        <f>VLOOKUP(A481,'[1]【4】 框架Ratecard条目汇总'!$A:$L,12,0)</f>
        <v>4</v>
      </c>
    </row>
    <row r="482" ht="19" customHeight="1" spans="1:9">
      <c r="A482" s="4" t="s">
        <v>1237</v>
      </c>
      <c r="B482" s="4" t="s">
        <v>180</v>
      </c>
      <c r="C482" s="4" t="s">
        <v>181</v>
      </c>
      <c r="D482" s="4" t="s">
        <v>1238</v>
      </c>
      <c r="E482" s="4" t="s">
        <v>1239</v>
      </c>
      <c r="F482" s="4" t="s">
        <v>1240</v>
      </c>
      <c r="G482" s="5" t="s">
        <v>1241</v>
      </c>
      <c r="H482" s="4" t="s">
        <v>1242</v>
      </c>
      <c r="I482" s="6">
        <f>VLOOKUP(A482,'[1]【4】 框架Ratecard条目汇总'!$A:$L,12,0)</f>
        <v>325</v>
      </c>
    </row>
    <row r="483" ht="19" customHeight="1" spans="1:9">
      <c r="A483" s="4" t="s">
        <v>1243</v>
      </c>
      <c r="B483" s="4" t="s">
        <v>180</v>
      </c>
      <c r="C483" s="4" t="s">
        <v>181</v>
      </c>
      <c r="D483" s="4" t="s">
        <v>1238</v>
      </c>
      <c r="E483" s="4" t="s">
        <v>1239</v>
      </c>
      <c r="F483" s="4" t="s">
        <v>1240</v>
      </c>
      <c r="G483" s="5" t="s">
        <v>1244</v>
      </c>
      <c r="H483" s="4" t="s">
        <v>1242</v>
      </c>
      <c r="I483" s="6">
        <f>VLOOKUP(A483,'[1]【4】 框架Ratecard条目汇总'!$A:$L,12,0)</f>
        <v>560</v>
      </c>
    </row>
    <row r="484" ht="19" customHeight="1" spans="1:9">
      <c r="A484" s="4" t="s">
        <v>1245</v>
      </c>
      <c r="B484" s="4" t="s">
        <v>180</v>
      </c>
      <c r="C484" s="4" t="s">
        <v>181</v>
      </c>
      <c r="D484" s="4" t="s">
        <v>1238</v>
      </c>
      <c r="E484" s="4" t="s">
        <v>1239</v>
      </c>
      <c r="F484" s="4" t="s">
        <v>1240</v>
      </c>
      <c r="G484" s="5" t="s">
        <v>1246</v>
      </c>
      <c r="H484" s="4" t="s">
        <v>1242</v>
      </c>
      <c r="I484" s="6">
        <f>VLOOKUP(A484,'[1]【4】 框架Ratecard条目汇总'!$A:$L,12,0)</f>
        <v>825</v>
      </c>
    </row>
    <row r="485" ht="19" customHeight="1" spans="1:9">
      <c r="A485" s="4" t="s">
        <v>1247</v>
      </c>
      <c r="B485" s="4" t="s">
        <v>180</v>
      </c>
      <c r="C485" s="4" t="s">
        <v>181</v>
      </c>
      <c r="D485" s="4" t="s">
        <v>1238</v>
      </c>
      <c r="E485" s="4" t="s">
        <v>1239</v>
      </c>
      <c r="F485" s="4" t="s">
        <v>1240</v>
      </c>
      <c r="G485" s="5" t="s">
        <v>1248</v>
      </c>
      <c r="H485" s="4" t="s">
        <v>1242</v>
      </c>
      <c r="I485" s="6">
        <f>VLOOKUP(A485,'[1]【4】 框架Ratecard条目汇总'!$A:$L,12,0)</f>
        <v>1000</v>
      </c>
    </row>
    <row r="486" ht="19" customHeight="1" spans="1:9">
      <c r="A486" s="4" t="s">
        <v>1249</v>
      </c>
      <c r="B486" s="4" t="s">
        <v>180</v>
      </c>
      <c r="C486" s="4" t="s">
        <v>181</v>
      </c>
      <c r="D486" s="4" t="s">
        <v>1238</v>
      </c>
      <c r="E486" s="4" t="s">
        <v>1239</v>
      </c>
      <c r="F486" s="4" t="s">
        <v>1240</v>
      </c>
      <c r="G486" s="5" t="s">
        <v>1250</v>
      </c>
      <c r="H486" s="4" t="s">
        <v>1242</v>
      </c>
      <c r="I486" s="6">
        <f>VLOOKUP(A486,'[1]【4】 框架Ratecard条目汇总'!$A:$L,12,0)</f>
        <v>1200</v>
      </c>
    </row>
    <row r="487" ht="19" customHeight="1" spans="1:9">
      <c r="A487" s="4" t="s">
        <v>1251</v>
      </c>
      <c r="B487" s="4" t="s">
        <v>180</v>
      </c>
      <c r="C487" s="4" t="s">
        <v>181</v>
      </c>
      <c r="D487" s="4" t="s">
        <v>1238</v>
      </c>
      <c r="E487" s="4" t="s">
        <v>1239</v>
      </c>
      <c r="F487" s="4" t="s">
        <v>1240</v>
      </c>
      <c r="G487" s="5" t="s">
        <v>1252</v>
      </c>
      <c r="H487" s="4" t="s">
        <v>1242</v>
      </c>
      <c r="I487" s="6">
        <f>VLOOKUP(A487,'[1]【4】 框架Ratecard条目汇总'!$A:$L,12,0)</f>
        <v>1550</v>
      </c>
    </row>
    <row r="488" ht="19" customHeight="1" spans="1:9">
      <c r="A488" s="4" t="s">
        <v>1253</v>
      </c>
      <c r="B488" s="4" t="s">
        <v>180</v>
      </c>
      <c r="C488" s="4" t="s">
        <v>181</v>
      </c>
      <c r="D488" s="4" t="s">
        <v>1238</v>
      </c>
      <c r="E488" s="4" t="s">
        <v>1239</v>
      </c>
      <c r="F488" s="4" t="s">
        <v>1240</v>
      </c>
      <c r="G488" s="5" t="s">
        <v>1254</v>
      </c>
      <c r="H488" s="4" t="s">
        <v>1242</v>
      </c>
      <c r="I488" s="6">
        <f>VLOOKUP(A488,'[1]【4】 框架Ratecard条目汇总'!$A:$L,12,0)</f>
        <v>1800</v>
      </c>
    </row>
    <row r="489" ht="19" customHeight="1" spans="1:9">
      <c r="A489" s="4" t="s">
        <v>1255</v>
      </c>
      <c r="B489" s="4" t="s">
        <v>180</v>
      </c>
      <c r="C489" s="4" t="s">
        <v>181</v>
      </c>
      <c r="D489" s="4" t="s">
        <v>1238</v>
      </c>
      <c r="E489" s="4" t="s">
        <v>1239</v>
      </c>
      <c r="F489" s="4" t="s">
        <v>1240</v>
      </c>
      <c r="G489" s="5" t="s">
        <v>1256</v>
      </c>
      <c r="H489" s="4" t="s">
        <v>1242</v>
      </c>
      <c r="I489" s="6">
        <f>VLOOKUP(A489,'[1]【4】 框架Ratecard条目汇总'!$A:$L,12,0)</f>
        <v>2500</v>
      </c>
    </row>
    <row r="490" ht="19" customHeight="1" spans="1:9">
      <c r="A490" s="4" t="s">
        <v>1257</v>
      </c>
      <c r="B490" s="4" t="s">
        <v>180</v>
      </c>
      <c r="C490" s="4" t="s">
        <v>181</v>
      </c>
      <c r="D490" s="4" t="s">
        <v>1238</v>
      </c>
      <c r="E490" s="4" t="s">
        <v>1239</v>
      </c>
      <c r="F490" s="4" t="s">
        <v>1258</v>
      </c>
      <c r="G490" s="5" t="s">
        <v>1241</v>
      </c>
      <c r="H490" s="4" t="s">
        <v>1259</v>
      </c>
      <c r="I490" s="6">
        <f>VLOOKUP(A490,'[1]【4】 框架Ratecard条目汇总'!$A:$L,12,0)</f>
        <v>6</v>
      </c>
    </row>
    <row r="491" ht="19" customHeight="1" spans="1:9">
      <c r="A491" s="4" t="s">
        <v>1260</v>
      </c>
      <c r="B491" s="4" t="s">
        <v>180</v>
      </c>
      <c r="C491" s="4" t="s">
        <v>181</v>
      </c>
      <c r="D491" s="4" t="s">
        <v>1238</v>
      </c>
      <c r="E491" s="4" t="s">
        <v>1239</v>
      </c>
      <c r="F491" s="4" t="s">
        <v>1258</v>
      </c>
      <c r="G491" s="5" t="s">
        <v>1244</v>
      </c>
      <c r="H491" s="4" t="s">
        <v>1259</v>
      </c>
      <c r="I491" s="6">
        <f>VLOOKUP(A491,'[1]【4】 框架Ratecard条目汇总'!$A:$L,12,0)</f>
        <v>8</v>
      </c>
    </row>
    <row r="492" ht="19" customHeight="1" spans="1:9">
      <c r="A492" s="4" t="s">
        <v>1261</v>
      </c>
      <c r="B492" s="4" t="s">
        <v>180</v>
      </c>
      <c r="C492" s="4" t="s">
        <v>181</v>
      </c>
      <c r="D492" s="4" t="s">
        <v>1238</v>
      </c>
      <c r="E492" s="4" t="s">
        <v>1239</v>
      </c>
      <c r="F492" s="4" t="s">
        <v>1258</v>
      </c>
      <c r="G492" s="5" t="s">
        <v>1246</v>
      </c>
      <c r="H492" s="4" t="s">
        <v>1259</v>
      </c>
      <c r="I492" s="6">
        <f>VLOOKUP(A492,'[1]【4】 框架Ratecard条目汇总'!$A:$L,12,0)</f>
        <v>9</v>
      </c>
    </row>
    <row r="493" ht="19" customHeight="1" spans="1:9">
      <c r="A493" s="4" t="s">
        <v>1262</v>
      </c>
      <c r="B493" s="4" t="s">
        <v>180</v>
      </c>
      <c r="C493" s="4" t="s">
        <v>181</v>
      </c>
      <c r="D493" s="4" t="s">
        <v>1238</v>
      </c>
      <c r="E493" s="4" t="s">
        <v>1239</v>
      </c>
      <c r="F493" s="4" t="s">
        <v>1258</v>
      </c>
      <c r="G493" s="5" t="s">
        <v>1248</v>
      </c>
      <c r="H493" s="4" t="s">
        <v>1259</v>
      </c>
      <c r="I493" s="6">
        <f>VLOOKUP(A493,'[1]【4】 框架Ratecard条目汇总'!$A:$L,12,0)</f>
        <v>9.3</v>
      </c>
    </row>
    <row r="494" ht="19" customHeight="1" spans="1:9">
      <c r="A494" s="4" t="s">
        <v>1263</v>
      </c>
      <c r="B494" s="4" t="s">
        <v>180</v>
      </c>
      <c r="C494" s="4" t="s">
        <v>181</v>
      </c>
      <c r="D494" s="4" t="s">
        <v>1238</v>
      </c>
      <c r="E494" s="4" t="s">
        <v>1239</v>
      </c>
      <c r="F494" s="4" t="s">
        <v>1258</v>
      </c>
      <c r="G494" s="5" t="s">
        <v>1250</v>
      </c>
      <c r="H494" s="4" t="s">
        <v>1259</v>
      </c>
      <c r="I494" s="6">
        <f>VLOOKUP(A494,'[1]【4】 框架Ratecard条目汇总'!$A:$L,12,0)</f>
        <v>10</v>
      </c>
    </row>
    <row r="495" ht="19" customHeight="1" spans="1:9">
      <c r="A495" s="4" t="s">
        <v>1264</v>
      </c>
      <c r="B495" s="4" t="s">
        <v>180</v>
      </c>
      <c r="C495" s="4" t="s">
        <v>181</v>
      </c>
      <c r="D495" s="4" t="s">
        <v>1238</v>
      </c>
      <c r="E495" s="4" t="s">
        <v>1239</v>
      </c>
      <c r="F495" s="4" t="s">
        <v>1258</v>
      </c>
      <c r="G495" s="5" t="s">
        <v>1252</v>
      </c>
      <c r="H495" s="4" t="s">
        <v>1259</v>
      </c>
      <c r="I495" s="6">
        <f>VLOOKUP(A495,'[1]【4】 框架Ratecard条目汇总'!$A:$L,12,0)</f>
        <v>13</v>
      </c>
    </row>
    <row r="496" ht="19" customHeight="1" spans="1:9">
      <c r="A496" s="4" t="s">
        <v>1265</v>
      </c>
      <c r="B496" s="4" t="s">
        <v>180</v>
      </c>
      <c r="C496" s="4" t="s">
        <v>181</v>
      </c>
      <c r="D496" s="4" t="s">
        <v>1238</v>
      </c>
      <c r="E496" s="4" t="s">
        <v>1239</v>
      </c>
      <c r="F496" s="4" t="s">
        <v>1258</v>
      </c>
      <c r="G496" s="5" t="s">
        <v>1256</v>
      </c>
      <c r="H496" s="4" t="s">
        <v>1259</v>
      </c>
      <c r="I496" s="6">
        <f>VLOOKUP(A496,'[1]【4】 框架Ratecard条目汇总'!$A:$L,12,0)</f>
        <v>16</v>
      </c>
    </row>
    <row r="497" ht="19" customHeight="1" spans="1:9">
      <c r="A497" s="4" t="s">
        <v>1266</v>
      </c>
      <c r="B497" s="4" t="s">
        <v>180</v>
      </c>
      <c r="C497" s="4" t="s">
        <v>1267</v>
      </c>
      <c r="D497" s="4" t="s">
        <v>1268</v>
      </c>
      <c r="E497" s="4" t="s">
        <v>1269</v>
      </c>
      <c r="F497" s="4" t="s">
        <v>1270</v>
      </c>
      <c r="G497" s="5" t="s">
        <v>1271</v>
      </c>
      <c r="H497" s="4" t="s">
        <v>1272</v>
      </c>
      <c r="I497" s="6">
        <f>VLOOKUP(A497,'[1]【4】 框架Ratecard条目汇总'!$A:$L,12,0)</f>
        <v>600</v>
      </c>
    </row>
    <row r="498" ht="19" customHeight="1" spans="1:9">
      <c r="A498" s="4" t="s">
        <v>1273</v>
      </c>
      <c r="B498" s="4" t="s">
        <v>180</v>
      </c>
      <c r="C498" s="4" t="s">
        <v>1267</v>
      </c>
      <c r="D498" s="4" t="s">
        <v>1268</v>
      </c>
      <c r="E498" s="4" t="s">
        <v>1269</v>
      </c>
      <c r="F498" s="4" t="s">
        <v>1274</v>
      </c>
      <c r="G498" s="5" t="s">
        <v>1271</v>
      </c>
      <c r="H498" s="4" t="s">
        <v>1272</v>
      </c>
      <c r="I498" s="6">
        <f>VLOOKUP(A498,'[1]【4】 框架Ratecard条目汇总'!$A:$L,12,0)</f>
        <v>395</v>
      </c>
    </row>
    <row r="499" ht="19" customHeight="1" spans="1:9">
      <c r="A499" s="4" t="s">
        <v>1275</v>
      </c>
      <c r="B499" s="4" t="s">
        <v>180</v>
      </c>
      <c r="C499" s="4" t="s">
        <v>1267</v>
      </c>
      <c r="D499" s="4" t="s">
        <v>1268</v>
      </c>
      <c r="E499" s="4" t="s">
        <v>1269</v>
      </c>
      <c r="F499" s="4" t="s">
        <v>1276</v>
      </c>
      <c r="G499" s="5" t="s">
        <v>1271</v>
      </c>
      <c r="H499" s="4" t="s">
        <v>1272</v>
      </c>
      <c r="I499" s="6">
        <f>VLOOKUP(A499,'[1]【4】 框架Ratecard条目汇总'!$A:$L,12,0)</f>
        <v>350</v>
      </c>
    </row>
    <row r="500" ht="19" customHeight="1" spans="1:9">
      <c r="A500" s="4" t="s">
        <v>1277</v>
      </c>
      <c r="B500" s="4" t="s">
        <v>180</v>
      </c>
      <c r="C500" s="4" t="s">
        <v>1267</v>
      </c>
      <c r="D500" s="4" t="s">
        <v>1268</v>
      </c>
      <c r="E500" s="4" t="s">
        <v>1269</v>
      </c>
      <c r="F500" s="4" t="s">
        <v>1278</v>
      </c>
      <c r="G500" s="5" t="s">
        <v>1279</v>
      </c>
      <c r="H500" s="4" t="s">
        <v>1272</v>
      </c>
      <c r="I500" s="6">
        <f>VLOOKUP(A500,'[1]【4】 框架Ratecard条目汇总'!$A:$L,12,0)</f>
        <v>400</v>
      </c>
    </row>
    <row r="501" ht="19" customHeight="1" spans="1:9">
      <c r="A501" s="4" t="s">
        <v>1280</v>
      </c>
      <c r="B501" s="4" t="s">
        <v>180</v>
      </c>
      <c r="C501" s="4" t="s">
        <v>1267</v>
      </c>
      <c r="D501" s="4" t="s">
        <v>1268</v>
      </c>
      <c r="E501" s="4" t="s">
        <v>1269</v>
      </c>
      <c r="F501" s="4" t="s">
        <v>1281</v>
      </c>
      <c r="G501" s="5" t="s">
        <v>1282</v>
      </c>
      <c r="H501" s="4" t="s">
        <v>1272</v>
      </c>
      <c r="I501" s="6">
        <f>VLOOKUP(A501,'[1]【4】 框架Ratecard条目汇总'!$A:$L,12,0)</f>
        <v>450</v>
      </c>
    </row>
    <row r="502" ht="19" customHeight="1" spans="1:9">
      <c r="A502" s="4" t="s">
        <v>1283</v>
      </c>
      <c r="B502" s="4" t="s">
        <v>180</v>
      </c>
      <c r="C502" s="4" t="s">
        <v>1267</v>
      </c>
      <c r="D502" s="4" t="s">
        <v>1268</v>
      </c>
      <c r="E502" s="4" t="s">
        <v>1269</v>
      </c>
      <c r="F502" s="4" t="s">
        <v>1284</v>
      </c>
      <c r="G502" s="5" t="s">
        <v>1282</v>
      </c>
      <c r="H502" s="4" t="s">
        <v>1272</v>
      </c>
      <c r="I502" s="6">
        <f>VLOOKUP(A502,'[1]【4】 框架Ratecard条目汇总'!$A:$L,12,0)</f>
        <v>425</v>
      </c>
    </row>
    <row r="503" ht="19" customHeight="1" spans="1:9">
      <c r="A503" s="4" t="s">
        <v>1285</v>
      </c>
      <c r="B503" s="4" t="s">
        <v>180</v>
      </c>
      <c r="C503" s="4" t="s">
        <v>1267</v>
      </c>
      <c r="D503" s="4" t="s">
        <v>1268</v>
      </c>
      <c r="E503" s="4" t="s">
        <v>1269</v>
      </c>
      <c r="F503" s="4" t="s">
        <v>1286</v>
      </c>
      <c r="G503" s="5" t="s">
        <v>1282</v>
      </c>
      <c r="H503" s="4" t="s">
        <v>1272</v>
      </c>
      <c r="I503" s="6">
        <f>VLOOKUP(A503,'[1]【4】 框架Ratecard条目汇总'!$A:$L,12,0)</f>
        <v>451</v>
      </c>
    </row>
    <row r="504" ht="19" customHeight="1" spans="1:9">
      <c r="A504" s="4" t="s">
        <v>1287</v>
      </c>
      <c r="B504" s="4" t="s">
        <v>180</v>
      </c>
      <c r="C504" s="4" t="s">
        <v>1267</v>
      </c>
      <c r="D504" s="4" t="s">
        <v>1268</v>
      </c>
      <c r="E504" s="4" t="s">
        <v>1269</v>
      </c>
      <c r="F504" s="4" t="s">
        <v>1288</v>
      </c>
      <c r="G504" s="5" t="s">
        <v>1282</v>
      </c>
      <c r="H504" s="4" t="s">
        <v>1272</v>
      </c>
      <c r="I504" s="6">
        <f>VLOOKUP(A504,'[1]【4】 框架Ratecard条目汇总'!$A:$L,12,0)</f>
        <v>375</v>
      </c>
    </row>
    <row r="505" ht="19" customHeight="1" spans="1:9">
      <c r="A505" s="4" t="s">
        <v>1289</v>
      </c>
      <c r="B505" s="4" t="s">
        <v>180</v>
      </c>
      <c r="C505" s="4" t="s">
        <v>1267</v>
      </c>
      <c r="D505" s="4" t="s">
        <v>1268</v>
      </c>
      <c r="E505" s="4" t="s">
        <v>1290</v>
      </c>
      <c r="F505" s="4" t="s">
        <v>1291</v>
      </c>
      <c r="G505" s="5" t="s">
        <v>1292</v>
      </c>
      <c r="H505" s="4" t="s">
        <v>1188</v>
      </c>
      <c r="I505" s="6">
        <f>VLOOKUP(A505,'[1]【4】 框架Ratecard条目汇总'!$A:$L,12,0)</f>
        <v>351</v>
      </c>
    </row>
    <row r="506" ht="19" customHeight="1" spans="1:9">
      <c r="A506" s="4" t="s">
        <v>1293</v>
      </c>
      <c r="B506" s="4" t="s">
        <v>180</v>
      </c>
      <c r="C506" s="4" t="s">
        <v>1267</v>
      </c>
      <c r="D506" s="4" t="s">
        <v>1268</v>
      </c>
      <c r="E506" s="4" t="s">
        <v>1294</v>
      </c>
      <c r="F506" s="4" t="s">
        <v>1295</v>
      </c>
      <c r="G506" s="5" t="s">
        <v>1296</v>
      </c>
      <c r="H506" s="4" t="s">
        <v>1188</v>
      </c>
      <c r="I506" s="6">
        <f>VLOOKUP(A506,'[1]【4】 框架Ratecard条目汇总'!$A:$L,12,0)</f>
        <v>2000</v>
      </c>
    </row>
    <row r="507" ht="19" customHeight="1" spans="1:9">
      <c r="A507" s="4" t="s">
        <v>1297</v>
      </c>
      <c r="B507" s="4" t="s">
        <v>180</v>
      </c>
      <c r="C507" s="4" t="s">
        <v>1267</v>
      </c>
      <c r="D507" s="4" t="s">
        <v>1268</v>
      </c>
      <c r="E507" s="4" t="s">
        <v>1294</v>
      </c>
      <c r="F507" s="4" t="s">
        <v>1298</v>
      </c>
      <c r="G507" s="5" t="s">
        <v>1299</v>
      </c>
      <c r="H507" s="4" t="s">
        <v>1188</v>
      </c>
      <c r="I507" s="6">
        <f>VLOOKUP(A507,'[1]【4】 框架Ratecard条目汇总'!$A:$L,12,0)</f>
        <v>4000</v>
      </c>
    </row>
    <row r="508" ht="19" customHeight="1" spans="1:9">
      <c r="A508" s="4" t="s">
        <v>1300</v>
      </c>
      <c r="B508" s="4" t="s">
        <v>180</v>
      </c>
      <c r="C508" s="4" t="s">
        <v>1267</v>
      </c>
      <c r="D508" s="4" t="s">
        <v>1268</v>
      </c>
      <c r="E508" s="4" t="s">
        <v>1294</v>
      </c>
      <c r="F508" s="4" t="s">
        <v>1301</v>
      </c>
      <c r="G508" s="5" t="s">
        <v>1302</v>
      </c>
      <c r="H508" s="4" t="s">
        <v>1188</v>
      </c>
      <c r="I508" s="6">
        <f>VLOOKUP(A508,'[1]【4】 框架Ratecard条目汇总'!$A:$L,12,0)</f>
        <v>4000</v>
      </c>
    </row>
    <row r="509" ht="19" customHeight="1" spans="1:9">
      <c r="A509" s="4" t="s">
        <v>1303</v>
      </c>
      <c r="B509" s="4" t="s">
        <v>180</v>
      </c>
      <c r="C509" s="4" t="s">
        <v>1267</v>
      </c>
      <c r="D509" s="4" t="s">
        <v>1268</v>
      </c>
      <c r="E509" s="4" t="s">
        <v>1294</v>
      </c>
      <c r="F509" s="4" t="s">
        <v>1304</v>
      </c>
      <c r="G509" s="5" t="s">
        <v>1299</v>
      </c>
      <c r="H509" s="4" t="s">
        <v>1188</v>
      </c>
      <c r="I509" s="6">
        <f>VLOOKUP(A509,'[1]【4】 框架Ratecard条目汇总'!$A:$L,12,0)</f>
        <v>5500</v>
      </c>
    </row>
    <row r="510" ht="19" customHeight="1" spans="1:9">
      <c r="A510" s="4" t="s">
        <v>1305</v>
      </c>
      <c r="B510" s="4" t="s">
        <v>180</v>
      </c>
      <c r="C510" s="4" t="s">
        <v>1267</v>
      </c>
      <c r="D510" s="4" t="s">
        <v>1268</v>
      </c>
      <c r="E510" s="4" t="s">
        <v>1294</v>
      </c>
      <c r="F510" s="4" t="s">
        <v>1306</v>
      </c>
      <c r="G510" s="5" t="s">
        <v>1302</v>
      </c>
      <c r="H510" s="4" t="s">
        <v>1188</v>
      </c>
      <c r="I510" s="6">
        <f>VLOOKUP(A510,'[1]【4】 框架Ratecard条目汇总'!$A:$L,12,0)</f>
        <v>8000</v>
      </c>
    </row>
    <row r="511" ht="19" customHeight="1" spans="1:9">
      <c r="A511" s="4" t="s">
        <v>1307</v>
      </c>
      <c r="B511" s="4" t="s">
        <v>180</v>
      </c>
      <c r="C511" s="4" t="s">
        <v>1267</v>
      </c>
      <c r="D511" s="4" t="s">
        <v>1268</v>
      </c>
      <c r="E511" s="4" t="s">
        <v>1294</v>
      </c>
      <c r="F511" s="4" t="s">
        <v>1308</v>
      </c>
      <c r="G511" s="5" t="s">
        <v>1299</v>
      </c>
      <c r="H511" s="4" t="s">
        <v>1188</v>
      </c>
      <c r="I511" s="6">
        <f>VLOOKUP(A511,'[1]【4】 框架Ratecard条目汇总'!$A:$L,12,0)</f>
        <v>9000</v>
      </c>
    </row>
    <row r="512" ht="19" customHeight="1" spans="1:9">
      <c r="A512" s="4" t="s">
        <v>1309</v>
      </c>
      <c r="B512" s="4" t="s">
        <v>180</v>
      </c>
      <c r="C512" s="4" t="s">
        <v>1267</v>
      </c>
      <c r="D512" s="4" t="s">
        <v>1268</v>
      </c>
      <c r="E512" s="4" t="s">
        <v>1294</v>
      </c>
      <c r="F512" s="4" t="s">
        <v>1310</v>
      </c>
      <c r="G512" s="5" t="s">
        <v>1299</v>
      </c>
      <c r="H512" s="4" t="s">
        <v>1188</v>
      </c>
      <c r="I512" s="6">
        <f>VLOOKUP(A512,'[1]【4】 框架Ratecard条目汇总'!$A:$L,12,0)</f>
        <v>12000</v>
      </c>
    </row>
    <row r="513" ht="19" customHeight="1" spans="1:9">
      <c r="A513" s="4" t="s">
        <v>1311</v>
      </c>
      <c r="B513" s="4" t="s">
        <v>180</v>
      </c>
      <c r="C513" s="4" t="s">
        <v>1267</v>
      </c>
      <c r="D513" s="4" t="s">
        <v>1268</v>
      </c>
      <c r="E513" s="4" t="s">
        <v>1294</v>
      </c>
      <c r="F513" s="4" t="s">
        <v>1312</v>
      </c>
      <c r="G513" s="5" t="s">
        <v>1299</v>
      </c>
      <c r="H513" s="4" t="s">
        <v>1188</v>
      </c>
      <c r="I513" s="6">
        <f>VLOOKUP(A513,'[1]【4】 框架Ratecard条目汇总'!$A:$L,12,0)</f>
        <v>15000</v>
      </c>
    </row>
    <row r="514" ht="19" customHeight="1" spans="1:9">
      <c r="A514" s="4" t="s">
        <v>1313</v>
      </c>
      <c r="B514" s="4" t="s">
        <v>180</v>
      </c>
      <c r="C514" s="4" t="s">
        <v>1267</v>
      </c>
      <c r="D514" s="4" t="s">
        <v>1268</v>
      </c>
      <c r="E514" s="4" t="s">
        <v>1314</v>
      </c>
      <c r="F514" s="4" t="s">
        <v>1315</v>
      </c>
      <c r="G514" s="5" t="s">
        <v>1316</v>
      </c>
      <c r="H514" s="4" t="s">
        <v>1188</v>
      </c>
      <c r="I514" s="6">
        <f>VLOOKUP(A514,'[1]【4】 框架Ratecard条目汇总'!$A:$L,12,0)</f>
        <v>1200</v>
      </c>
    </row>
    <row r="515" ht="19" customHeight="1" spans="1:9">
      <c r="A515" s="4" t="s">
        <v>1317</v>
      </c>
      <c r="B515" s="4" t="s">
        <v>180</v>
      </c>
      <c r="C515" s="4" t="s">
        <v>1267</v>
      </c>
      <c r="D515" s="4" t="s">
        <v>1268</v>
      </c>
      <c r="E515" s="4" t="s">
        <v>1314</v>
      </c>
      <c r="F515" s="4" t="s">
        <v>1318</v>
      </c>
      <c r="G515" s="5" t="s">
        <v>1316</v>
      </c>
      <c r="H515" s="4" t="s">
        <v>1188</v>
      </c>
      <c r="I515" s="6">
        <f>VLOOKUP(A515,'[1]【4】 框架Ratecard条目汇总'!$A:$L,12,0)</f>
        <v>2550</v>
      </c>
    </row>
    <row r="516" ht="19" customHeight="1" spans="1:9">
      <c r="A516" s="4" t="s">
        <v>1319</v>
      </c>
      <c r="B516" s="4" t="s">
        <v>180</v>
      </c>
      <c r="C516" s="4" t="s">
        <v>1267</v>
      </c>
      <c r="D516" s="4" t="s">
        <v>1268</v>
      </c>
      <c r="E516" s="4" t="s">
        <v>1314</v>
      </c>
      <c r="F516" s="4" t="s">
        <v>1320</v>
      </c>
      <c r="G516" s="5" t="s">
        <v>1316</v>
      </c>
      <c r="H516" s="4" t="s">
        <v>1188</v>
      </c>
      <c r="I516" s="6">
        <f>VLOOKUP(A516,'[1]【4】 框架Ratecard条目汇总'!$A:$L,12,0)</f>
        <v>2500</v>
      </c>
    </row>
    <row r="517" ht="19" customHeight="1" spans="1:9">
      <c r="A517" s="4" t="s">
        <v>1321</v>
      </c>
      <c r="B517" s="4" t="s">
        <v>180</v>
      </c>
      <c r="C517" s="4" t="s">
        <v>1267</v>
      </c>
      <c r="D517" s="4" t="s">
        <v>1268</v>
      </c>
      <c r="E517" s="4" t="s">
        <v>1322</v>
      </c>
      <c r="F517" s="4" t="s">
        <v>1323</v>
      </c>
      <c r="G517" s="5" t="s">
        <v>1324</v>
      </c>
      <c r="H517" s="4" t="s">
        <v>1188</v>
      </c>
      <c r="I517" s="6">
        <f>VLOOKUP(A517,'[1]【4】 框架Ratecard条目汇总'!$A:$L,12,0)</f>
        <v>700</v>
      </c>
    </row>
    <row r="518" ht="19" customHeight="1" spans="1:9">
      <c r="A518" s="4" t="s">
        <v>1325</v>
      </c>
      <c r="B518" s="4" t="s">
        <v>180</v>
      </c>
      <c r="C518" s="4" t="s">
        <v>1267</v>
      </c>
      <c r="D518" s="4" t="s">
        <v>1268</v>
      </c>
      <c r="E518" s="4" t="s">
        <v>1322</v>
      </c>
      <c r="F518" s="4" t="s">
        <v>1326</v>
      </c>
      <c r="G518" s="5" t="s">
        <v>1327</v>
      </c>
      <c r="H518" s="4" t="s">
        <v>1188</v>
      </c>
      <c r="I518" s="6">
        <f>VLOOKUP(A518,'[1]【4】 框架Ratecard条目汇总'!$A:$L,12,0)</f>
        <v>700</v>
      </c>
    </row>
    <row r="519" ht="19" customHeight="1" spans="1:9">
      <c r="A519" s="4" t="s">
        <v>1328</v>
      </c>
      <c r="B519" s="4" t="s">
        <v>180</v>
      </c>
      <c r="C519" s="4" t="s">
        <v>1267</v>
      </c>
      <c r="D519" s="4" t="s">
        <v>1268</v>
      </c>
      <c r="E519" s="4" t="s">
        <v>1322</v>
      </c>
      <c r="F519" s="4" t="s">
        <v>1329</v>
      </c>
      <c r="G519" s="5" t="s">
        <v>1327</v>
      </c>
      <c r="H519" s="4" t="s">
        <v>1188</v>
      </c>
      <c r="I519" s="6">
        <f>VLOOKUP(A519,'[1]【4】 框架Ratecard条目汇总'!$A:$L,12,0)</f>
        <v>700</v>
      </c>
    </row>
    <row r="520" ht="19" customHeight="1" spans="1:9">
      <c r="A520" s="4" t="s">
        <v>1330</v>
      </c>
      <c r="B520" s="4" t="s">
        <v>180</v>
      </c>
      <c r="C520" s="4" t="s">
        <v>1267</v>
      </c>
      <c r="D520" s="4" t="s">
        <v>1268</v>
      </c>
      <c r="E520" s="4" t="s">
        <v>1322</v>
      </c>
      <c r="F520" s="4" t="s">
        <v>1331</v>
      </c>
      <c r="G520" s="5" t="s">
        <v>1327</v>
      </c>
      <c r="H520" s="4" t="s">
        <v>1188</v>
      </c>
      <c r="I520" s="6">
        <f>VLOOKUP(A520,'[1]【4】 框架Ratecard条目汇总'!$A:$L,12,0)</f>
        <v>700</v>
      </c>
    </row>
    <row r="521" ht="19" customHeight="1" spans="1:9">
      <c r="A521" s="4" t="s">
        <v>1332</v>
      </c>
      <c r="B521" s="4" t="s">
        <v>180</v>
      </c>
      <c r="C521" s="4" t="s">
        <v>1267</v>
      </c>
      <c r="D521" s="4" t="s">
        <v>1268</v>
      </c>
      <c r="E521" s="4" t="s">
        <v>1333</v>
      </c>
      <c r="F521" s="4" t="s">
        <v>1334</v>
      </c>
      <c r="G521" s="5" t="s">
        <v>1292</v>
      </c>
      <c r="H521" s="4" t="s">
        <v>1335</v>
      </c>
      <c r="I521" s="6">
        <f>VLOOKUP(A521,'[1]【4】 框架Ratecard条目汇总'!$A:$L,12,0)</f>
        <v>625</v>
      </c>
    </row>
    <row r="522" ht="19" customHeight="1" spans="1:9">
      <c r="A522" s="4" t="s">
        <v>1336</v>
      </c>
      <c r="B522" s="4" t="s">
        <v>180</v>
      </c>
      <c r="C522" s="4" t="s">
        <v>1267</v>
      </c>
      <c r="D522" s="4" t="s">
        <v>1268</v>
      </c>
      <c r="E522" s="4" t="s">
        <v>1333</v>
      </c>
      <c r="F522" s="4" t="s">
        <v>1337</v>
      </c>
      <c r="G522" s="5" t="s">
        <v>1292</v>
      </c>
      <c r="H522" s="4" t="s">
        <v>1335</v>
      </c>
      <c r="I522" s="6">
        <f>VLOOKUP(A522,'[1]【4】 框架Ratecard条目汇总'!$A:$L,12,0)</f>
        <v>450</v>
      </c>
    </row>
    <row r="523" ht="19" customHeight="1" spans="1:9">
      <c r="A523" s="4" t="s">
        <v>1338</v>
      </c>
      <c r="B523" s="4" t="s">
        <v>180</v>
      </c>
      <c r="C523" s="4" t="s">
        <v>1267</v>
      </c>
      <c r="D523" s="4" t="s">
        <v>1268</v>
      </c>
      <c r="E523" s="4" t="s">
        <v>1333</v>
      </c>
      <c r="F523" s="4" t="s">
        <v>1339</v>
      </c>
      <c r="G523" s="5" t="s">
        <v>1292</v>
      </c>
      <c r="H523" s="4" t="s">
        <v>1335</v>
      </c>
      <c r="I523" s="6">
        <f>VLOOKUP(A523,'[1]【4】 框架Ratecard条目汇总'!$A:$L,12,0)</f>
        <v>440</v>
      </c>
    </row>
    <row r="524" ht="19" customHeight="1" spans="1:9">
      <c r="A524" s="4" t="s">
        <v>1340</v>
      </c>
      <c r="B524" s="4" t="s">
        <v>180</v>
      </c>
      <c r="C524" s="4" t="s">
        <v>1267</v>
      </c>
      <c r="D524" s="4" t="s">
        <v>1268</v>
      </c>
      <c r="E524" s="4" t="s">
        <v>1333</v>
      </c>
      <c r="F524" s="4" t="s">
        <v>1341</v>
      </c>
      <c r="G524" s="5" t="s">
        <v>1292</v>
      </c>
      <c r="H524" s="4" t="s">
        <v>1335</v>
      </c>
      <c r="I524" s="6">
        <f>VLOOKUP(A524,'[1]【4】 框架Ratecard条目汇总'!$A:$L,12,0)</f>
        <v>310</v>
      </c>
    </row>
    <row r="525" ht="19" customHeight="1" spans="1:9">
      <c r="A525" s="4" t="s">
        <v>1342</v>
      </c>
      <c r="B525" s="4" t="s">
        <v>180</v>
      </c>
      <c r="C525" s="4" t="s">
        <v>1267</v>
      </c>
      <c r="D525" s="4" t="s">
        <v>1268</v>
      </c>
      <c r="E525" s="4" t="s">
        <v>1333</v>
      </c>
      <c r="F525" s="4" t="s">
        <v>1343</v>
      </c>
      <c r="G525" s="5" t="s">
        <v>1292</v>
      </c>
      <c r="H525" s="4" t="s">
        <v>1335</v>
      </c>
      <c r="I525" s="6">
        <f>VLOOKUP(A525,'[1]【4】 框架Ratecard条目汇总'!$A:$L,12,0)</f>
        <v>220</v>
      </c>
    </row>
    <row r="526" ht="19" customHeight="1" spans="1:9">
      <c r="A526" s="4" t="s">
        <v>1344</v>
      </c>
      <c r="B526" s="4" t="s">
        <v>180</v>
      </c>
      <c r="C526" s="4" t="s">
        <v>1267</v>
      </c>
      <c r="D526" s="4" t="s">
        <v>1268</v>
      </c>
      <c r="E526" s="4" t="s">
        <v>1333</v>
      </c>
      <c r="F526" s="4" t="s">
        <v>1345</v>
      </c>
      <c r="G526" s="5" t="s">
        <v>1292</v>
      </c>
      <c r="H526" s="4" t="s">
        <v>1335</v>
      </c>
      <c r="I526" s="6">
        <f>VLOOKUP(A526,'[1]【4】 框架Ratecard条目汇总'!$A:$L,12,0)</f>
        <v>120</v>
      </c>
    </row>
    <row r="527" ht="19" customHeight="1" spans="1:9">
      <c r="A527" s="4" t="s">
        <v>1346</v>
      </c>
      <c r="B527" s="4" t="s">
        <v>180</v>
      </c>
      <c r="C527" s="4" t="s">
        <v>1267</v>
      </c>
      <c r="D527" s="4" t="s">
        <v>1268</v>
      </c>
      <c r="E527" s="4" t="s">
        <v>1333</v>
      </c>
      <c r="F527" s="4" t="s">
        <v>979</v>
      </c>
      <c r="G527" s="5" t="s">
        <v>1347</v>
      </c>
      <c r="H527" s="4" t="s">
        <v>186</v>
      </c>
      <c r="I527" s="6">
        <f>VLOOKUP(A527,'[1]【4】 框架Ratecard条目汇总'!$A:$L,12,0)</f>
        <v>80</v>
      </c>
    </row>
    <row r="528" ht="19" customHeight="1" spans="1:9">
      <c r="A528" s="4" t="s">
        <v>1348</v>
      </c>
      <c r="B528" s="4" t="s">
        <v>180</v>
      </c>
      <c r="C528" s="4" t="s">
        <v>1267</v>
      </c>
      <c r="D528" s="4" t="s">
        <v>1268</v>
      </c>
      <c r="E528" s="4" t="s">
        <v>1349</v>
      </c>
      <c r="F528" s="4" t="s">
        <v>1350</v>
      </c>
      <c r="G528" s="5" t="s">
        <v>1351</v>
      </c>
      <c r="H528" s="4" t="s">
        <v>1188</v>
      </c>
      <c r="I528" s="6">
        <f>VLOOKUP(A528,'[1]【4】 框架Ratecard条目汇总'!$A:$L,12,0)</f>
        <v>115</v>
      </c>
    </row>
    <row r="529" ht="19" customHeight="1" spans="1:9">
      <c r="A529" s="4" t="s">
        <v>1352</v>
      </c>
      <c r="B529" s="4" t="s">
        <v>180</v>
      </c>
      <c r="C529" s="4" t="s">
        <v>1267</v>
      </c>
      <c r="D529" s="4" t="s">
        <v>1268</v>
      </c>
      <c r="E529" s="4" t="s">
        <v>1349</v>
      </c>
      <c r="F529" s="4" t="s">
        <v>1353</v>
      </c>
      <c r="G529" s="5" t="s">
        <v>1351</v>
      </c>
      <c r="H529" s="4" t="s">
        <v>1188</v>
      </c>
      <c r="I529" s="6">
        <f>VLOOKUP(A529,'[1]【4】 框架Ratecard条目汇总'!$A:$L,12,0)</f>
        <v>150</v>
      </c>
    </row>
    <row r="530" ht="19" customHeight="1" spans="1:9">
      <c r="A530" s="4" t="s">
        <v>1354</v>
      </c>
      <c r="B530" s="4" t="s">
        <v>180</v>
      </c>
      <c r="C530" s="4" t="s">
        <v>1267</v>
      </c>
      <c r="D530" s="4" t="s">
        <v>1268</v>
      </c>
      <c r="E530" s="4" t="s">
        <v>1349</v>
      </c>
      <c r="F530" s="4" t="s">
        <v>1355</v>
      </c>
      <c r="G530" s="5" t="s">
        <v>1356</v>
      </c>
      <c r="H530" s="4" t="s">
        <v>1188</v>
      </c>
      <c r="I530" s="6">
        <f>VLOOKUP(A530,'[1]【4】 框架Ratecard条目汇总'!$A:$L,12,0)</f>
        <v>200</v>
      </c>
    </row>
    <row r="531" ht="19" customHeight="1" spans="1:9">
      <c r="A531" s="4" t="s">
        <v>1357</v>
      </c>
      <c r="B531" s="4" t="s">
        <v>180</v>
      </c>
      <c r="C531" s="4" t="s">
        <v>1267</v>
      </c>
      <c r="D531" s="4" t="s">
        <v>1268</v>
      </c>
      <c r="E531" s="4" t="s">
        <v>1349</v>
      </c>
      <c r="F531" s="4" t="s">
        <v>1358</v>
      </c>
      <c r="G531" s="5" t="s">
        <v>1356</v>
      </c>
      <c r="H531" s="4" t="s">
        <v>1188</v>
      </c>
      <c r="I531" s="6">
        <f>VLOOKUP(A531,'[1]【4】 框架Ratecard条目汇总'!$A:$L,12,0)</f>
        <v>400</v>
      </c>
    </row>
    <row r="532" ht="19" customHeight="1" spans="1:9">
      <c r="A532" s="4" t="s">
        <v>1359</v>
      </c>
      <c r="B532" s="4" t="s">
        <v>180</v>
      </c>
      <c r="C532" s="4" t="s">
        <v>1267</v>
      </c>
      <c r="D532" s="4" t="s">
        <v>1268</v>
      </c>
      <c r="E532" s="4" t="s">
        <v>1349</v>
      </c>
      <c r="F532" s="4" t="s">
        <v>1360</v>
      </c>
      <c r="G532" s="5" t="s">
        <v>1356</v>
      </c>
      <c r="H532" s="4" t="s">
        <v>1188</v>
      </c>
      <c r="I532" s="6">
        <f>VLOOKUP(A532,'[1]【4】 框架Ratecard条目汇总'!$A:$L,12,0)</f>
        <v>600</v>
      </c>
    </row>
    <row r="533" ht="19" customHeight="1" spans="1:9">
      <c r="A533" s="4" t="s">
        <v>1361</v>
      </c>
      <c r="B533" s="4" t="s">
        <v>180</v>
      </c>
      <c r="C533" s="4" t="s">
        <v>1267</v>
      </c>
      <c r="D533" s="4" t="s">
        <v>1268</v>
      </c>
      <c r="E533" s="4" t="s">
        <v>1349</v>
      </c>
      <c r="F533" s="4" t="s">
        <v>1362</v>
      </c>
      <c r="G533" s="5" t="s">
        <v>1356</v>
      </c>
      <c r="H533" s="4" t="s">
        <v>1188</v>
      </c>
      <c r="I533" s="6">
        <f>VLOOKUP(A533,'[1]【4】 框架Ratecard条目汇总'!$A:$L,12,0)</f>
        <v>800</v>
      </c>
    </row>
    <row r="534" ht="19" customHeight="1" spans="1:9">
      <c r="A534" s="4" t="s">
        <v>1363</v>
      </c>
      <c r="B534" s="4" t="s">
        <v>180</v>
      </c>
      <c r="C534" s="4" t="s">
        <v>1267</v>
      </c>
      <c r="D534" s="4" t="s">
        <v>1268</v>
      </c>
      <c r="E534" s="4" t="s">
        <v>1349</v>
      </c>
      <c r="F534" s="4" t="s">
        <v>1364</v>
      </c>
      <c r="G534" s="5" t="s">
        <v>1356</v>
      </c>
      <c r="H534" s="4" t="s">
        <v>1188</v>
      </c>
      <c r="I534" s="6">
        <f>VLOOKUP(A534,'[1]【4】 框架Ratecard条目汇总'!$A:$L,12,0)</f>
        <v>1160</v>
      </c>
    </row>
    <row r="535" ht="19" customHeight="1" spans="1:9">
      <c r="A535" s="4" t="s">
        <v>1365</v>
      </c>
      <c r="B535" s="4" t="s">
        <v>180</v>
      </c>
      <c r="C535" s="4" t="s">
        <v>1267</v>
      </c>
      <c r="D535" s="4" t="s">
        <v>1268</v>
      </c>
      <c r="E535" s="4" t="s">
        <v>1349</v>
      </c>
      <c r="F535" s="4" t="s">
        <v>1366</v>
      </c>
      <c r="G535" s="5" t="s">
        <v>1356</v>
      </c>
      <c r="H535" s="4" t="s">
        <v>1188</v>
      </c>
      <c r="I535" s="6">
        <f>VLOOKUP(A535,'[1]【4】 框架Ratecard条目汇总'!$A:$L,12,0)</f>
        <v>1350</v>
      </c>
    </row>
    <row r="536" ht="19" customHeight="1" spans="1:9">
      <c r="A536" s="4" t="s">
        <v>1367</v>
      </c>
      <c r="B536" s="4" t="s">
        <v>180</v>
      </c>
      <c r="C536" s="4" t="s">
        <v>1267</v>
      </c>
      <c r="D536" s="4" t="s">
        <v>1268</v>
      </c>
      <c r="E536" s="4" t="s">
        <v>1349</v>
      </c>
      <c r="F536" s="4" t="s">
        <v>1368</v>
      </c>
      <c r="G536" s="5" t="s">
        <v>1356</v>
      </c>
      <c r="H536" s="4" t="s">
        <v>1188</v>
      </c>
      <c r="I536" s="6">
        <f>VLOOKUP(A536,'[1]【4】 框架Ratecard条目汇总'!$A:$L,12,0)</f>
        <v>2500</v>
      </c>
    </row>
    <row r="537" ht="19" customHeight="1" spans="1:9">
      <c r="A537" s="4" t="s">
        <v>1369</v>
      </c>
      <c r="B537" s="4" t="s">
        <v>180</v>
      </c>
      <c r="C537" s="4" t="s">
        <v>1267</v>
      </c>
      <c r="D537" s="4" t="s">
        <v>1268</v>
      </c>
      <c r="E537" s="4" t="s">
        <v>1370</v>
      </c>
      <c r="F537" s="4" t="s">
        <v>1358</v>
      </c>
      <c r="G537" s="5" t="s">
        <v>1371</v>
      </c>
      <c r="H537" s="4" t="s">
        <v>1188</v>
      </c>
      <c r="I537" s="6">
        <f>VLOOKUP(A537,'[1]【4】 框架Ratecard条目汇总'!$A:$L,12,0)</f>
        <v>525</v>
      </c>
    </row>
    <row r="538" ht="19" customHeight="1" spans="1:9">
      <c r="A538" s="4" t="s">
        <v>1372</v>
      </c>
      <c r="B538" s="4" t="s">
        <v>180</v>
      </c>
      <c r="C538" s="4" t="s">
        <v>1267</v>
      </c>
      <c r="D538" s="4" t="s">
        <v>1268</v>
      </c>
      <c r="E538" s="4" t="s">
        <v>1370</v>
      </c>
      <c r="F538" s="4" t="s">
        <v>1360</v>
      </c>
      <c r="G538" s="5" t="s">
        <v>1371</v>
      </c>
      <c r="H538" s="4" t="s">
        <v>1188</v>
      </c>
      <c r="I538" s="6">
        <f>VLOOKUP(A538,'[1]【4】 框架Ratecard条目汇总'!$A:$L,12,0)</f>
        <v>621</v>
      </c>
    </row>
    <row r="539" ht="19" customHeight="1" spans="1:9">
      <c r="A539" s="4" t="s">
        <v>1373</v>
      </c>
      <c r="B539" s="4" t="s">
        <v>180</v>
      </c>
      <c r="C539" s="4" t="s">
        <v>1267</v>
      </c>
      <c r="D539" s="4" t="s">
        <v>1268</v>
      </c>
      <c r="E539" s="4" t="s">
        <v>1370</v>
      </c>
      <c r="F539" s="4" t="s">
        <v>1362</v>
      </c>
      <c r="G539" s="5" t="s">
        <v>1371</v>
      </c>
      <c r="H539" s="4" t="s">
        <v>1188</v>
      </c>
      <c r="I539" s="6">
        <f>VLOOKUP(A539,'[1]【4】 框架Ratecard条目汇总'!$A:$L,12,0)</f>
        <v>800</v>
      </c>
    </row>
    <row r="540" ht="19" customHeight="1" spans="1:9">
      <c r="A540" s="4" t="s">
        <v>1374</v>
      </c>
      <c r="B540" s="4" t="s">
        <v>180</v>
      </c>
      <c r="C540" s="4" t="s">
        <v>1267</v>
      </c>
      <c r="D540" s="4" t="s">
        <v>1268</v>
      </c>
      <c r="E540" s="4" t="s">
        <v>1370</v>
      </c>
      <c r="F540" s="4" t="s">
        <v>1364</v>
      </c>
      <c r="G540" s="5" t="s">
        <v>1371</v>
      </c>
      <c r="H540" s="4" t="s">
        <v>1188</v>
      </c>
      <c r="I540" s="6">
        <f>VLOOKUP(A540,'[1]【4】 框架Ratecard条目汇总'!$A:$L,12,0)</f>
        <v>1300</v>
      </c>
    </row>
    <row r="541" ht="19" customHeight="1" spans="1:9">
      <c r="A541" s="4" t="s">
        <v>1375</v>
      </c>
      <c r="B541" s="4" t="s">
        <v>180</v>
      </c>
      <c r="C541" s="4" t="s">
        <v>1267</v>
      </c>
      <c r="D541" s="4" t="s">
        <v>1268</v>
      </c>
      <c r="E541" s="4" t="s">
        <v>1370</v>
      </c>
      <c r="F541" s="4" t="s">
        <v>1366</v>
      </c>
      <c r="G541" s="5" t="s">
        <v>1371</v>
      </c>
      <c r="H541" s="4" t="s">
        <v>1188</v>
      </c>
      <c r="I541" s="6">
        <f>VLOOKUP(A541,'[1]【4】 框架Ratecard条目汇总'!$A:$L,12,0)</f>
        <v>2200</v>
      </c>
    </row>
    <row r="542" ht="19" customHeight="1" spans="1:9">
      <c r="A542" s="4" t="s">
        <v>1376</v>
      </c>
      <c r="B542" s="4" t="s">
        <v>180</v>
      </c>
      <c r="C542" s="4" t="s">
        <v>1267</v>
      </c>
      <c r="D542" s="4" t="s">
        <v>1268</v>
      </c>
      <c r="E542" s="4" t="s">
        <v>1370</v>
      </c>
      <c r="F542" s="4" t="s">
        <v>1377</v>
      </c>
      <c r="G542" s="5" t="s">
        <v>1371</v>
      </c>
      <c r="H542" s="4" t="s">
        <v>1188</v>
      </c>
      <c r="I542" s="6">
        <f>VLOOKUP(A542,'[1]【4】 框架Ratecard条目汇总'!$A:$L,12,0)</f>
        <v>3200</v>
      </c>
    </row>
    <row r="543" ht="19" customHeight="1" spans="1:9">
      <c r="A543" s="4" t="s">
        <v>1378</v>
      </c>
      <c r="B543" s="4" t="s">
        <v>180</v>
      </c>
      <c r="C543" s="4" t="s">
        <v>1267</v>
      </c>
      <c r="D543" s="4" t="s">
        <v>1268</v>
      </c>
      <c r="E543" s="4" t="s">
        <v>1379</v>
      </c>
      <c r="F543" s="4" t="s">
        <v>1380</v>
      </c>
      <c r="G543" s="5" t="s">
        <v>1381</v>
      </c>
      <c r="H543" s="4" t="s">
        <v>1188</v>
      </c>
      <c r="I543" s="6">
        <f>VLOOKUP(A543,'[1]【4】 框架Ratecard条目汇总'!$A:$L,12,0)</f>
        <v>750</v>
      </c>
    </row>
    <row r="544" ht="19" customHeight="1" spans="1:9">
      <c r="A544" s="4" t="s">
        <v>1382</v>
      </c>
      <c r="B544" s="4" t="s">
        <v>180</v>
      </c>
      <c r="C544" s="4" t="s">
        <v>1267</v>
      </c>
      <c r="D544" s="4" t="s">
        <v>1268</v>
      </c>
      <c r="E544" s="4" t="s">
        <v>1379</v>
      </c>
      <c r="F544" s="4" t="s">
        <v>1360</v>
      </c>
      <c r="G544" s="5" t="s">
        <v>1381</v>
      </c>
      <c r="H544" s="4" t="s">
        <v>1188</v>
      </c>
      <c r="I544" s="6">
        <f>VLOOKUP(A544,'[1]【4】 框架Ratecard条目汇总'!$A:$L,12,0)</f>
        <v>750</v>
      </c>
    </row>
    <row r="545" ht="19" customHeight="1" spans="1:9">
      <c r="A545" s="4" t="s">
        <v>1383</v>
      </c>
      <c r="B545" s="4" t="s">
        <v>180</v>
      </c>
      <c r="C545" s="4" t="s">
        <v>1267</v>
      </c>
      <c r="D545" s="4" t="s">
        <v>1268</v>
      </c>
      <c r="E545" s="4" t="s">
        <v>1384</v>
      </c>
      <c r="F545" s="4" t="s">
        <v>1385</v>
      </c>
      <c r="G545" s="5" t="s">
        <v>1292</v>
      </c>
      <c r="H545" s="4" t="s">
        <v>1188</v>
      </c>
      <c r="I545" s="6">
        <f>VLOOKUP(A545,'[1]【4】 框架Ratecard条目汇总'!$A:$L,12,0)</f>
        <v>4750</v>
      </c>
    </row>
    <row r="546" ht="19" customHeight="1" spans="1:9">
      <c r="A546" s="4" t="s">
        <v>1386</v>
      </c>
      <c r="B546" s="4" t="s">
        <v>180</v>
      </c>
      <c r="C546" s="4" t="s">
        <v>1267</v>
      </c>
      <c r="D546" s="4" t="s">
        <v>1268</v>
      </c>
      <c r="E546" s="4" t="s">
        <v>1384</v>
      </c>
      <c r="F546" s="4" t="s">
        <v>1387</v>
      </c>
      <c r="G546" s="5" t="s">
        <v>1292</v>
      </c>
      <c r="H546" s="4" t="s">
        <v>1188</v>
      </c>
      <c r="I546" s="6">
        <f>VLOOKUP(A546,'[1]【4】 框架Ratecard条目汇总'!$A:$L,12,0)</f>
        <v>4000</v>
      </c>
    </row>
    <row r="547" ht="19" customHeight="1" spans="1:9">
      <c r="A547" s="4" t="s">
        <v>1388</v>
      </c>
      <c r="B547" s="4" t="s">
        <v>180</v>
      </c>
      <c r="C547" s="4" t="s">
        <v>1267</v>
      </c>
      <c r="D547" s="4" t="s">
        <v>1268</v>
      </c>
      <c r="E547" s="4" t="s">
        <v>1384</v>
      </c>
      <c r="F547" s="4" t="s">
        <v>1389</v>
      </c>
      <c r="G547" s="5" t="s">
        <v>1292</v>
      </c>
      <c r="H547" s="4" t="s">
        <v>1188</v>
      </c>
      <c r="I547" s="6">
        <f>VLOOKUP(A547,'[1]【4】 框架Ratecard条目汇总'!$A:$L,12,0)</f>
        <v>3000</v>
      </c>
    </row>
    <row r="548" ht="19" customHeight="1" spans="1:9">
      <c r="A548" s="4" t="s">
        <v>1390</v>
      </c>
      <c r="B548" s="4" t="s">
        <v>180</v>
      </c>
      <c r="C548" s="4" t="s">
        <v>1267</v>
      </c>
      <c r="D548" s="4" t="s">
        <v>1268</v>
      </c>
      <c r="E548" s="4" t="s">
        <v>1384</v>
      </c>
      <c r="F548" s="4" t="s">
        <v>1391</v>
      </c>
      <c r="G548" s="5" t="s">
        <v>1392</v>
      </c>
      <c r="H548" s="4" t="s">
        <v>1188</v>
      </c>
      <c r="I548" s="6">
        <f>VLOOKUP(A548,'[1]【4】 框架Ratecard条目汇总'!$A:$L,12,0)</f>
        <v>3750</v>
      </c>
    </row>
    <row r="549" ht="19" customHeight="1" spans="1:9">
      <c r="A549" s="4" t="s">
        <v>1393</v>
      </c>
      <c r="B549" s="4" t="s">
        <v>180</v>
      </c>
      <c r="C549" s="4" t="s">
        <v>1267</v>
      </c>
      <c r="D549" s="4" t="s">
        <v>1268</v>
      </c>
      <c r="E549" s="4" t="s">
        <v>1384</v>
      </c>
      <c r="F549" s="4" t="s">
        <v>1394</v>
      </c>
      <c r="G549" s="5" t="s">
        <v>1395</v>
      </c>
      <c r="H549" s="4" t="s">
        <v>1188</v>
      </c>
      <c r="I549" s="6">
        <f>VLOOKUP(A549,'[1]【4】 框架Ratecard条目汇总'!$A:$L,12,0)</f>
        <v>4000</v>
      </c>
    </row>
    <row r="550" ht="19" customHeight="1" spans="1:9">
      <c r="A550" s="4" t="s">
        <v>1396</v>
      </c>
      <c r="B550" s="4" t="s">
        <v>180</v>
      </c>
      <c r="C550" s="4" t="s">
        <v>1267</v>
      </c>
      <c r="D550" s="4" t="s">
        <v>1268</v>
      </c>
      <c r="E550" s="4" t="s">
        <v>1384</v>
      </c>
      <c r="F550" s="4" t="s">
        <v>1397</v>
      </c>
      <c r="G550" s="5" t="s">
        <v>1395</v>
      </c>
      <c r="H550" s="4" t="s">
        <v>1188</v>
      </c>
      <c r="I550" s="6">
        <f>VLOOKUP(A550,'[1]【4】 框架Ratecard条目汇总'!$A:$L,12,0)</f>
        <v>5000</v>
      </c>
    </row>
    <row r="551" ht="19" customHeight="1" spans="1:9">
      <c r="A551" s="4" t="s">
        <v>1398</v>
      </c>
      <c r="B551" s="4" t="s">
        <v>180</v>
      </c>
      <c r="C551" s="4" t="s">
        <v>1267</v>
      </c>
      <c r="D551" s="4" t="s">
        <v>1268</v>
      </c>
      <c r="E551" s="4" t="s">
        <v>1384</v>
      </c>
      <c r="F551" s="4" t="s">
        <v>1399</v>
      </c>
      <c r="G551" s="5" t="s">
        <v>1292</v>
      </c>
      <c r="H551" s="4" t="s">
        <v>1188</v>
      </c>
      <c r="I551" s="6">
        <f>VLOOKUP(A551,'[1]【4】 框架Ratecard条目汇总'!$A:$L,12,0)</f>
        <v>400</v>
      </c>
    </row>
    <row r="552" ht="19" customHeight="1" spans="1:9">
      <c r="A552" s="4" t="s">
        <v>1400</v>
      </c>
      <c r="B552" s="4" t="s">
        <v>180</v>
      </c>
      <c r="C552" s="4" t="s">
        <v>1267</v>
      </c>
      <c r="D552" s="4" t="s">
        <v>1268</v>
      </c>
      <c r="E552" s="4" t="s">
        <v>1384</v>
      </c>
      <c r="F552" s="4" t="s">
        <v>1401</v>
      </c>
      <c r="G552" s="5" t="s">
        <v>1392</v>
      </c>
      <c r="H552" s="4" t="s">
        <v>1188</v>
      </c>
      <c r="I552" s="6">
        <f>VLOOKUP(A552,'[1]【4】 框架Ratecard条目汇总'!$A:$L,12,0)</f>
        <v>3100</v>
      </c>
    </row>
    <row r="553" ht="19" customHeight="1" spans="1:9">
      <c r="A553" s="4" t="s">
        <v>1402</v>
      </c>
      <c r="B553" s="4" t="s">
        <v>180</v>
      </c>
      <c r="C553" s="4" t="s">
        <v>1267</v>
      </c>
      <c r="D553" s="4" t="s">
        <v>1268</v>
      </c>
      <c r="E553" s="4" t="s">
        <v>1384</v>
      </c>
      <c r="F553" s="4" t="s">
        <v>1403</v>
      </c>
      <c r="G553" s="5" t="s">
        <v>1395</v>
      </c>
      <c r="H553" s="4" t="s">
        <v>1188</v>
      </c>
      <c r="I553" s="6">
        <f>VLOOKUP(A553,'[1]【4】 框架Ratecard条目汇总'!$A:$L,12,0)</f>
        <v>3150</v>
      </c>
    </row>
    <row r="554" ht="19" customHeight="1" spans="1:9">
      <c r="A554" s="4" t="s">
        <v>1404</v>
      </c>
      <c r="B554" s="4" t="s">
        <v>180</v>
      </c>
      <c r="C554" s="4" t="s">
        <v>1267</v>
      </c>
      <c r="D554" s="4" t="s">
        <v>1268</v>
      </c>
      <c r="E554" s="4" t="s">
        <v>1405</v>
      </c>
      <c r="F554" s="4" t="s">
        <v>1406</v>
      </c>
      <c r="G554" s="5" t="s">
        <v>1292</v>
      </c>
      <c r="H554" s="4" t="s">
        <v>1188</v>
      </c>
      <c r="I554" s="6">
        <f>VLOOKUP(A554,'[1]【4】 框架Ratecard条目汇总'!$A:$L,12,0)</f>
        <v>740</v>
      </c>
    </row>
    <row r="555" ht="19" customHeight="1" spans="1:9">
      <c r="A555" s="4" t="s">
        <v>1407</v>
      </c>
      <c r="B555" s="4" t="s">
        <v>180</v>
      </c>
      <c r="C555" s="4" t="s">
        <v>1267</v>
      </c>
      <c r="D555" s="4" t="s">
        <v>1268</v>
      </c>
      <c r="E555" s="4" t="s">
        <v>1405</v>
      </c>
      <c r="F555" s="4" t="s">
        <v>1408</v>
      </c>
      <c r="G555" s="5" t="s">
        <v>1292</v>
      </c>
      <c r="H555" s="4" t="s">
        <v>1188</v>
      </c>
      <c r="I555" s="6">
        <f>VLOOKUP(A555,'[1]【4】 框架Ratecard条目汇总'!$A:$L,12,0)</f>
        <v>1125</v>
      </c>
    </row>
    <row r="556" ht="19" customHeight="1" spans="1:9">
      <c r="A556" s="4" t="s">
        <v>1409</v>
      </c>
      <c r="B556" s="4" t="s">
        <v>180</v>
      </c>
      <c r="C556" s="4" t="s">
        <v>1267</v>
      </c>
      <c r="D556" s="4" t="s">
        <v>1268</v>
      </c>
      <c r="E556" s="4" t="s">
        <v>1405</v>
      </c>
      <c r="F556" s="4" t="s">
        <v>1410</v>
      </c>
      <c r="G556" s="5" t="s">
        <v>1292</v>
      </c>
      <c r="H556" s="4" t="s">
        <v>1188</v>
      </c>
      <c r="I556" s="6">
        <f>VLOOKUP(A556,'[1]【4】 框架Ratecard条目汇总'!$A:$L,12,0)</f>
        <v>1400</v>
      </c>
    </row>
    <row r="557" ht="19" customHeight="1" spans="1:9">
      <c r="A557" s="4" t="s">
        <v>1411</v>
      </c>
      <c r="B557" s="4" t="s">
        <v>180</v>
      </c>
      <c r="C557" s="4" t="s">
        <v>1267</v>
      </c>
      <c r="D557" s="4" t="s">
        <v>1268</v>
      </c>
      <c r="E557" s="4" t="s">
        <v>1405</v>
      </c>
      <c r="F557" s="4" t="s">
        <v>1412</v>
      </c>
      <c r="G557" s="5" t="s">
        <v>1292</v>
      </c>
      <c r="H557" s="4" t="s">
        <v>1188</v>
      </c>
      <c r="I557" s="6">
        <f>VLOOKUP(A557,'[1]【4】 框架Ratecard条目汇总'!$A:$L,12,0)</f>
        <v>950</v>
      </c>
    </row>
    <row r="558" ht="19" customHeight="1" spans="1:9">
      <c r="A558" s="4" t="s">
        <v>1413</v>
      </c>
      <c r="B558" s="4" t="s">
        <v>180</v>
      </c>
      <c r="C558" s="4" t="s">
        <v>1267</v>
      </c>
      <c r="D558" s="4" t="s">
        <v>1268</v>
      </c>
      <c r="E558" s="4" t="s">
        <v>1405</v>
      </c>
      <c r="F558" s="4" t="s">
        <v>1414</v>
      </c>
      <c r="G558" s="5" t="s">
        <v>1415</v>
      </c>
      <c r="H558" s="4" t="s">
        <v>1188</v>
      </c>
      <c r="I558" s="6">
        <f>VLOOKUP(A558,'[1]【4】 框架Ratecard条目汇总'!$A:$L,12,0)</f>
        <v>2250</v>
      </c>
    </row>
    <row r="559" ht="19" customHeight="1" spans="1:9">
      <c r="A559" s="4" t="s">
        <v>1416</v>
      </c>
      <c r="B559" s="4" t="s">
        <v>180</v>
      </c>
      <c r="C559" s="4" t="s">
        <v>1267</v>
      </c>
      <c r="D559" s="4" t="s">
        <v>1268</v>
      </c>
      <c r="E559" s="4" t="s">
        <v>1405</v>
      </c>
      <c r="F559" s="4" t="s">
        <v>1417</v>
      </c>
      <c r="G559" s="5" t="s">
        <v>1418</v>
      </c>
      <c r="H559" s="4" t="s">
        <v>1188</v>
      </c>
      <c r="I559" s="6">
        <f>VLOOKUP(A559,'[1]【4】 框架Ratecard条目汇总'!$A:$L,12,0)</f>
        <v>3250</v>
      </c>
    </row>
    <row r="560" ht="19" customHeight="1" spans="1:9">
      <c r="A560" s="4" t="s">
        <v>1419</v>
      </c>
      <c r="B560" s="4" t="s">
        <v>180</v>
      </c>
      <c r="C560" s="4" t="s">
        <v>1267</v>
      </c>
      <c r="D560" s="4" t="s">
        <v>1268</v>
      </c>
      <c r="E560" s="4" t="s">
        <v>1405</v>
      </c>
      <c r="F560" s="4" t="s">
        <v>1420</v>
      </c>
      <c r="G560" s="5" t="s">
        <v>1421</v>
      </c>
      <c r="H560" s="4" t="s">
        <v>1188</v>
      </c>
      <c r="I560" s="6">
        <f>VLOOKUP(A560,'[1]【4】 框架Ratecard条目汇总'!$A:$L,12,0)</f>
        <v>2200</v>
      </c>
    </row>
    <row r="561" ht="19" customHeight="1" spans="1:9">
      <c r="A561" s="4" t="s">
        <v>1422</v>
      </c>
      <c r="B561" s="4" t="s">
        <v>180</v>
      </c>
      <c r="C561" s="4" t="s">
        <v>1267</v>
      </c>
      <c r="D561" s="4" t="s">
        <v>1268</v>
      </c>
      <c r="E561" s="4" t="s">
        <v>1405</v>
      </c>
      <c r="F561" s="4" t="s">
        <v>1423</v>
      </c>
      <c r="G561" s="5" t="s">
        <v>1415</v>
      </c>
      <c r="H561" s="4" t="s">
        <v>1188</v>
      </c>
      <c r="I561" s="6">
        <f>VLOOKUP(A561,'[1]【4】 框架Ratecard条目汇总'!$A:$L,12,0)</f>
        <v>2750</v>
      </c>
    </row>
    <row r="562" ht="19" customHeight="1" spans="1:9">
      <c r="A562" s="4" t="s">
        <v>1424</v>
      </c>
      <c r="B562" s="4" t="s">
        <v>180</v>
      </c>
      <c r="C562" s="4" t="s">
        <v>1267</v>
      </c>
      <c r="D562" s="4" t="s">
        <v>1268</v>
      </c>
      <c r="E562" s="4" t="s">
        <v>1405</v>
      </c>
      <c r="F562" s="4" t="s">
        <v>1425</v>
      </c>
      <c r="G562" s="5" t="s">
        <v>1415</v>
      </c>
      <c r="H562" s="4" t="s">
        <v>1188</v>
      </c>
      <c r="I562" s="6">
        <f>VLOOKUP(A562,'[1]【4】 框架Ratecard条目汇总'!$A:$L,12,0)</f>
        <v>4750</v>
      </c>
    </row>
    <row r="563" ht="19" customHeight="1" spans="1:9">
      <c r="A563" s="4" t="s">
        <v>1426</v>
      </c>
      <c r="B563" s="4" t="s">
        <v>180</v>
      </c>
      <c r="C563" s="4" t="s">
        <v>1267</v>
      </c>
      <c r="D563" s="4" t="s">
        <v>1268</v>
      </c>
      <c r="E563" s="4" t="s">
        <v>1405</v>
      </c>
      <c r="F563" s="4" t="s">
        <v>1427</v>
      </c>
      <c r="G563" s="5" t="s">
        <v>1428</v>
      </c>
      <c r="H563" s="4" t="s">
        <v>1188</v>
      </c>
      <c r="I563" s="6">
        <f>VLOOKUP(A563,'[1]【4】 框架Ratecard条目汇总'!$A:$L,12,0)</f>
        <v>3000</v>
      </c>
    </row>
    <row r="564" ht="19" customHeight="1" spans="1:9">
      <c r="A564" s="4" t="s">
        <v>1429</v>
      </c>
      <c r="B564" s="4" t="s">
        <v>180</v>
      </c>
      <c r="C564" s="4" t="s">
        <v>1267</v>
      </c>
      <c r="D564" s="4" t="s">
        <v>1268</v>
      </c>
      <c r="E564" s="4" t="s">
        <v>1405</v>
      </c>
      <c r="F564" s="4" t="s">
        <v>1430</v>
      </c>
      <c r="G564" s="5" t="s">
        <v>1431</v>
      </c>
      <c r="H564" s="4" t="s">
        <v>1188</v>
      </c>
      <c r="I564" s="6">
        <f>VLOOKUP(A564,'[1]【4】 框架Ratecard条目汇总'!$A:$L,12,0)</f>
        <v>3000</v>
      </c>
    </row>
    <row r="565" ht="19" customHeight="1" spans="1:9">
      <c r="A565" s="4" t="s">
        <v>1432</v>
      </c>
      <c r="B565" s="4" t="s">
        <v>180</v>
      </c>
      <c r="C565" s="4" t="s">
        <v>1267</v>
      </c>
      <c r="D565" s="4" t="s">
        <v>1268</v>
      </c>
      <c r="E565" s="4" t="s">
        <v>1405</v>
      </c>
      <c r="F565" s="4" t="s">
        <v>1433</v>
      </c>
      <c r="G565" s="5" t="s">
        <v>1392</v>
      </c>
      <c r="H565" s="4" t="s">
        <v>1188</v>
      </c>
      <c r="I565" s="6">
        <f>VLOOKUP(A565,'[1]【4】 框架Ratecard条目汇总'!$A:$L,12,0)</f>
        <v>4500</v>
      </c>
    </row>
    <row r="566" ht="19" customHeight="1" spans="1:9">
      <c r="A566" s="4" t="s">
        <v>1434</v>
      </c>
      <c r="B566" s="4" t="s">
        <v>180</v>
      </c>
      <c r="C566" s="4" t="s">
        <v>1267</v>
      </c>
      <c r="D566" s="4" t="s">
        <v>1268</v>
      </c>
      <c r="E566" s="4" t="s">
        <v>1435</v>
      </c>
      <c r="F566" s="4" t="s">
        <v>1436</v>
      </c>
      <c r="G566" s="5" t="s">
        <v>1437</v>
      </c>
      <c r="H566" s="4" t="s">
        <v>1188</v>
      </c>
      <c r="I566" s="6">
        <f>VLOOKUP(A566,'[1]【4】 框架Ratecard条目汇总'!$A:$L,12,0)</f>
        <v>2250</v>
      </c>
    </row>
    <row r="567" ht="19" customHeight="1" spans="1:9">
      <c r="A567" s="4" t="s">
        <v>1438</v>
      </c>
      <c r="B567" s="4" t="s">
        <v>180</v>
      </c>
      <c r="C567" s="4" t="s">
        <v>1267</v>
      </c>
      <c r="D567" s="4" t="s">
        <v>1268</v>
      </c>
      <c r="E567" s="4" t="s">
        <v>1435</v>
      </c>
      <c r="F567" s="4" t="s">
        <v>1439</v>
      </c>
      <c r="G567" s="5" t="s">
        <v>1440</v>
      </c>
      <c r="H567" s="4" t="s">
        <v>1188</v>
      </c>
      <c r="I567" s="6">
        <f>VLOOKUP(A567,'[1]【4】 框架Ratecard条目汇总'!$A:$L,12,0)</f>
        <v>2250</v>
      </c>
    </row>
    <row r="568" ht="19" customHeight="1" spans="1:9">
      <c r="A568" s="4" t="s">
        <v>1441</v>
      </c>
      <c r="B568" s="4" t="s">
        <v>180</v>
      </c>
      <c r="C568" s="4" t="s">
        <v>1267</v>
      </c>
      <c r="D568" s="4" t="s">
        <v>1268</v>
      </c>
      <c r="E568" s="4" t="s">
        <v>1435</v>
      </c>
      <c r="F568" s="4" t="s">
        <v>1442</v>
      </c>
      <c r="G568" s="5" t="s">
        <v>1443</v>
      </c>
      <c r="H568" s="4" t="s">
        <v>1188</v>
      </c>
      <c r="I568" s="6">
        <f>VLOOKUP(A568,'[1]【4】 框架Ratecard条目汇总'!$A:$L,12,0)</f>
        <v>1800</v>
      </c>
    </row>
    <row r="569" ht="19" customHeight="1" spans="1:9">
      <c r="A569" s="4" t="s">
        <v>1444</v>
      </c>
      <c r="B569" s="4" t="s">
        <v>180</v>
      </c>
      <c r="C569" s="4" t="s">
        <v>1267</v>
      </c>
      <c r="D569" s="4" t="s">
        <v>1268</v>
      </c>
      <c r="E569" s="4" t="s">
        <v>1435</v>
      </c>
      <c r="F569" s="4" t="s">
        <v>1445</v>
      </c>
      <c r="G569" s="5" t="s">
        <v>1443</v>
      </c>
      <c r="H569" s="4" t="s">
        <v>1188</v>
      </c>
      <c r="I569" s="6">
        <f>VLOOKUP(A569,'[1]【4】 框架Ratecard条目汇总'!$A:$L,12,0)</f>
        <v>1349</v>
      </c>
    </row>
    <row r="570" ht="19" customHeight="1" spans="1:9">
      <c r="A570" s="4" t="s">
        <v>1446</v>
      </c>
      <c r="B570" s="4" t="s">
        <v>180</v>
      </c>
      <c r="C570" s="4" t="s">
        <v>1267</v>
      </c>
      <c r="D570" s="4" t="s">
        <v>1268</v>
      </c>
      <c r="E570" s="4" t="s">
        <v>1435</v>
      </c>
      <c r="F570" s="4" t="s">
        <v>1447</v>
      </c>
      <c r="G570" s="5" t="s">
        <v>1443</v>
      </c>
      <c r="H570" s="4" t="s">
        <v>1188</v>
      </c>
      <c r="I570" s="6">
        <f>VLOOKUP(A570,'[1]【4】 框架Ratecard条目汇总'!$A:$L,12,0)</f>
        <v>1550</v>
      </c>
    </row>
    <row r="571" ht="19" customHeight="1" spans="1:9">
      <c r="A571" s="4" t="s">
        <v>1448</v>
      </c>
      <c r="B571" s="4" t="s">
        <v>180</v>
      </c>
      <c r="C571" s="4" t="s">
        <v>1267</v>
      </c>
      <c r="D571" s="4" t="s">
        <v>1268</v>
      </c>
      <c r="E571" s="4" t="s">
        <v>1435</v>
      </c>
      <c r="F571" s="4" t="s">
        <v>1449</v>
      </c>
      <c r="G571" s="5" t="s">
        <v>1450</v>
      </c>
      <c r="H571" s="4" t="s">
        <v>1188</v>
      </c>
      <c r="I571" s="6">
        <f>VLOOKUP(A571,'[1]【4】 框架Ratecard条目汇总'!$A:$L,12,0)</f>
        <v>1500</v>
      </c>
    </row>
    <row r="572" ht="19" customHeight="1" spans="1:9">
      <c r="A572" s="4" t="s">
        <v>1451</v>
      </c>
      <c r="B572" s="4" t="s">
        <v>180</v>
      </c>
      <c r="C572" s="4" t="s">
        <v>1267</v>
      </c>
      <c r="D572" s="4" t="s">
        <v>1268</v>
      </c>
      <c r="E572" s="4" t="s">
        <v>1435</v>
      </c>
      <c r="F572" s="4" t="s">
        <v>1452</v>
      </c>
      <c r="G572" s="5" t="s">
        <v>1292</v>
      </c>
      <c r="H572" s="4" t="s">
        <v>1453</v>
      </c>
      <c r="I572" s="6">
        <f>VLOOKUP(A572,'[1]【4】 框架Ratecard条目汇总'!$A:$L,12,0)</f>
        <v>1100</v>
      </c>
    </row>
    <row r="573" ht="19" customHeight="1" spans="1:9">
      <c r="A573" s="4" t="s">
        <v>1454</v>
      </c>
      <c r="B573" s="4" t="s">
        <v>180</v>
      </c>
      <c r="C573" s="4" t="s">
        <v>1267</v>
      </c>
      <c r="D573" s="4" t="s">
        <v>1268</v>
      </c>
      <c r="E573" s="4" t="s">
        <v>1435</v>
      </c>
      <c r="F573" s="4" t="s">
        <v>1455</v>
      </c>
      <c r="G573" s="5" t="s">
        <v>1456</v>
      </c>
      <c r="H573" s="4" t="s">
        <v>1188</v>
      </c>
      <c r="I573" s="6">
        <f>VLOOKUP(A573,'[1]【4】 框架Ratecard条目汇总'!$A:$L,12,0)</f>
        <v>1500</v>
      </c>
    </row>
    <row r="574" ht="19" customHeight="1" spans="1:9">
      <c r="A574" s="4" t="s">
        <v>1457</v>
      </c>
      <c r="B574" s="4" t="s">
        <v>180</v>
      </c>
      <c r="C574" s="4" t="s">
        <v>1267</v>
      </c>
      <c r="D574" s="4" t="s">
        <v>1268</v>
      </c>
      <c r="E574" s="4" t="s">
        <v>1458</v>
      </c>
      <c r="F574" s="4" t="s">
        <v>1459</v>
      </c>
      <c r="G574" s="5" t="s">
        <v>1292</v>
      </c>
      <c r="H574" s="4" t="s">
        <v>1188</v>
      </c>
      <c r="I574" s="6">
        <f>VLOOKUP(A574,'[1]【4】 框架Ratecard条目汇总'!$A:$L,12,0)</f>
        <v>500</v>
      </c>
    </row>
    <row r="575" ht="19" customHeight="1" spans="1:9">
      <c r="A575" s="4" t="s">
        <v>1460</v>
      </c>
      <c r="B575" s="4" t="s">
        <v>180</v>
      </c>
      <c r="C575" s="4" t="s">
        <v>1267</v>
      </c>
      <c r="D575" s="4" t="s">
        <v>1268</v>
      </c>
      <c r="E575" s="4" t="s">
        <v>1461</v>
      </c>
      <c r="F575" s="4" t="s">
        <v>1462</v>
      </c>
      <c r="G575" s="5" t="s">
        <v>1463</v>
      </c>
      <c r="H575" s="4" t="s">
        <v>1188</v>
      </c>
      <c r="I575" s="6">
        <f>VLOOKUP(A575,'[1]【4】 框架Ratecard条目汇总'!$A:$L,12,0)</f>
        <v>260</v>
      </c>
    </row>
    <row r="576" ht="19" customHeight="1" spans="1:9">
      <c r="A576" s="4" t="s">
        <v>1464</v>
      </c>
      <c r="B576" s="4" t="s">
        <v>180</v>
      </c>
      <c r="C576" s="4" t="s">
        <v>1267</v>
      </c>
      <c r="D576" s="4" t="s">
        <v>1268</v>
      </c>
      <c r="E576" s="4" t="s">
        <v>1461</v>
      </c>
      <c r="F576" s="4" t="s">
        <v>1465</v>
      </c>
      <c r="G576" s="5" t="s">
        <v>1463</v>
      </c>
      <c r="H576" s="4" t="s">
        <v>1188</v>
      </c>
      <c r="I576" s="6">
        <f>VLOOKUP(A576,'[1]【4】 框架Ratecard条目汇总'!$A:$L,12,0)</f>
        <v>360</v>
      </c>
    </row>
    <row r="577" ht="19" customHeight="1" spans="1:9">
      <c r="A577" s="4" t="s">
        <v>1466</v>
      </c>
      <c r="B577" s="4" t="s">
        <v>180</v>
      </c>
      <c r="C577" s="4" t="s">
        <v>1267</v>
      </c>
      <c r="D577" s="4" t="s">
        <v>1268</v>
      </c>
      <c r="E577" s="4" t="s">
        <v>1461</v>
      </c>
      <c r="F577" s="4" t="s">
        <v>1467</v>
      </c>
      <c r="G577" s="5" t="s">
        <v>1463</v>
      </c>
      <c r="H577" s="4" t="s">
        <v>1188</v>
      </c>
      <c r="I577" s="6">
        <f>VLOOKUP(A577,'[1]【4】 框架Ratecard条目汇总'!$A:$L,12,0)</f>
        <v>330</v>
      </c>
    </row>
    <row r="578" ht="19" customHeight="1" spans="1:9">
      <c r="A578" s="4" t="s">
        <v>1468</v>
      </c>
      <c r="B578" s="4" t="s">
        <v>180</v>
      </c>
      <c r="C578" s="4" t="s">
        <v>1267</v>
      </c>
      <c r="D578" s="4" t="s">
        <v>1268</v>
      </c>
      <c r="E578" s="4" t="s">
        <v>1461</v>
      </c>
      <c r="F578" s="4" t="s">
        <v>1469</v>
      </c>
      <c r="G578" s="5" t="s">
        <v>1463</v>
      </c>
      <c r="H578" s="4" t="s">
        <v>1188</v>
      </c>
      <c r="I578" s="6">
        <f>VLOOKUP(A578,'[1]【4】 框架Ratecard条目汇总'!$A:$L,12,0)</f>
        <v>800</v>
      </c>
    </row>
    <row r="579" ht="19" customHeight="1" spans="1:9">
      <c r="A579" s="4" t="s">
        <v>1470</v>
      </c>
      <c r="B579" s="4" t="s">
        <v>180</v>
      </c>
      <c r="C579" s="4" t="s">
        <v>1267</v>
      </c>
      <c r="D579" s="4" t="s">
        <v>1268</v>
      </c>
      <c r="E579" s="4" t="s">
        <v>1461</v>
      </c>
      <c r="F579" s="4" t="s">
        <v>1471</v>
      </c>
      <c r="G579" s="5" t="s">
        <v>1463</v>
      </c>
      <c r="H579" s="4" t="s">
        <v>1188</v>
      </c>
      <c r="I579" s="6">
        <f>VLOOKUP(A579,'[1]【4】 框架Ratecard条目汇总'!$A:$L,12,0)</f>
        <v>180</v>
      </c>
    </row>
    <row r="580" ht="19" customHeight="1" spans="1:9">
      <c r="A580" s="4" t="s">
        <v>1472</v>
      </c>
      <c r="B580" s="4" t="s">
        <v>180</v>
      </c>
      <c r="C580" s="4" t="s">
        <v>1267</v>
      </c>
      <c r="D580" s="4" t="s">
        <v>1268</v>
      </c>
      <c r="E580" s="4" t="s">
        <v>1473</v>
      </c>
      <c r="F580" s="4" t="s">
        <v>1474</v>
      </c>
      <c r="G580" s="5" t="s">
        <v>1292</v>
      </c>
      <c r="H580" s="4" t="s">
        <v>1051</v>
      </c>
      <c r="I580" s="6">
        <f>VLOOKUP(A580,'[1]【4】 框架Ratecard条目汇总'!$A:$L,12,0)</f>
        <v>300</v>
      </c>
    </row>
    <row r="581" ht="19" customHeight="1" spans="1:9">
      <c r="A581" s="4" t="s">
        <v>1475</v>
      </c>
      <c r="B581" s="4" t="s">
        <v>180</v>
      </c>
      <c r="C581" s="4" t="s">
        <v>1267</v>
      </c>
      <c r="D581" s="4" t="s">
        <v>1268</v>
      </c>
      <c r="E581" s="4" t="s">
        <v>1473</v>
      </c>
      <c r="F581" s="4" t="s">
        <v>1476</v>
      </c>
      <c r="G581" s="5" t="s">
        <v>1292</v>
      </c>
      <c r="H581" s="4" t="s">
        <v>1090</v>
      </c>
      <c r="I581" s="6">
        <f>VLOOKUP(A581,'[1]【4】 框架Ratecard条目汇总'!$A:$L,12,0)</f>
        <v>365</v>
      </c>
    </row>
    <row r="582" ht="19" customHeight="1" spans="1:9">
      <c r="A582" s="4" t="s">
        <v>1477</v>
      </c>
      <c r="B582" s="4" t="s">
        <v>180</v>
      </c>
      <c r="C582" s="4" t="s">
        <v>1267</v>
      </c>
      <c r="D582" s="4" t="s">
        <v>1268</v>
      </c>
      <c r="E582" s="4" t="s">
        <v>1473</v>
      </c>
      <c r="F582" s="4" t="s">
        <v>1478</v>
      </c>
      <c r="G582" s="5" t="s">
        <v>1292</v>
      </c>
      <c r="H582" s="4" t="s">
        <v>1090</v>
      </c>
      <c r="I582" s="6">
        <f>VLOOKUP(A582,'[1]【4】 框架Ratecard条目汇总'!$A:$L,12,0)</f>
        <v>425</v>
      </c>
    </row>
    <row r="583" ht="19" customHeight="1" spans="1:9">
      <c r="A583" s="4" t="s">
        <v>1479</v>
      </c>
      <c r="B583" s="4" t="s">
        <v>180</v>
      </c>
      <c r="C583" s="4" t="s">
        <v>1267</v>
      </c>
      <c r="D583" s="4" t="s">
        <v>1268</v>
      </c>
      <c r="E583" s="4" t="s">
        <v>1473</v>
      </c>
      <c r="F583" s="4" t="s">
        <v>1480</v>
      </c>
      <c r="G583" s="5" t="s">
        <v>1292</v>
      </c>
      <c r="H583" s="4" t="s">
        <v>1090</v>
      </c>
      <c r="I583" s="6">
        <f>VLOOKUP(A583,'[1]【4】 框架Ratecard条目汇总'!$A:$L,12,0)</f>
        <v>625</v>
      </c>
    </row>
    <row r="584" ht="19" customHeight="1" spans="1:9">
      <c r="A584" s="4" t="s">
        <v>1481</v>
      </c>
      <c r="B584" s="4" t="s">
        <v>180</v>
      </c>
      <c r="C584" s="4" t="s">
        <v>1267</v>
      </c>
      <c r="D584" s="4" t="s">
        <v>1268</v>
      </c>
      <c r="E584" s="4" t="s">
        <v>1473</v>
      </c>
      <c r="F584" s="4" t="s">
        <v>1482</v>
      </c>
      <c r="G584" s="5" t="s">
        <v>1292</v>
      </c>
      <c r="H584" s="4" t="s">
        <v>1188</v>
      </c>
      <c r="I584" s="6">
        <f>VLOOKUP(A584,'[1]【4】 框架Ratecard条目汇总'!$A:$L,12,0)</f>
        <v>40</v>
      </c>
    </row>
    <row r="585" ht="19" customHeight="1" spans="1:9">
      <c r="A585" s="4" t="s">
        <v>1483</v>
      </c>
      <c r="B585" s="4" t="s">
        <v>180</v>
      </c>
      <c r="C585" s="4" t="s">
        <v>1267</v>
      </c>
      <c r="D585" s="4" t="s">
        <v>1268</v>
      </c>
      <c r="E585" s="4" t="s">
        <v>1484</v>
      </c>
      <c r="F585" s="4" t="s">
        <v>1485</v>
      </c>
      <c r="G585" s="5" t="s">
        <v>1486</v>
      </c>
      <c r="H585" s="4" t="s">
        <v>1487</v>
      </c>
      <c r="I585" s="6">
        <f>VLOOKUP(A585,'[1]【4】 框架Ratecard条目汇总'!$A:$L,12,0)</f>
        <v>100</v>
      </c>
    </row>
    <row r="586" ht="19" customHeight="1" spans="1:9">
      <c r="A586" s="4" t="s">
        <v>1488</v>
      </c>
      <c r="B586" s="4" t="s">
        <v>180</v>
      </c>
      <c r="C586" s="4" t="s">
        <v>1267</v>
      </c>
      <c r="D586" s="4" t="s">
        <v>1268</v>
      </c>
      <c r="E586" s="4" t="s">
        <v>1484</v>
      </c>
      <c r="F586" s="4" t="s">
        <v>1489</v>
      </c>
      <c r="G586" s="5" t="s">
        <v>1292</v>
      </c>
      <c r="H586" s="4" t="s">
        <v>1090</v>
      </c>
      <c r="I586" s="6">
        <f>VLOOKUP(A586,'[1]【4】 框架Ratecard条目汇总'!$A:$L,12,0)</f>
        <v>275</v>
      </c>
    </row>
    <row r="587" ht="19" customHeight="1" spans="1:9">
      <c r="A587" s="4" t="s">
        <v>1490</v>
      </c>
      <c r="B587" s="4" t="s">
        <v>180</v>
      </c>
      <c r="C587" s="4" t="s">
        <v>1267</v>
      </c>
      <c r="D587" s="4" t="s">
        <v>1491</v>
      </c>
      <c r="E587" s="4" t="s">
        <v>1492</v>
      </c>
      <c r="F587" s="4" t="s">
        <v>1493</v>
      </c>
      <c r="G587" s="5" t="s">
        <v>1494</v>
      </c>
      <c r="H587" s="4" t="s">
        <v>1188</v>
      </c>
      <c r="I587" s="6">
        <f>VLOOKUP(A587,'[1]【4】 框架Ratecard条目汇总'!$A:$L,12,0)</f>
        <v>763</v>
      </c>
    </row>
    <row r="588" ht="19" customHeight="1" spans="1:9">
      <c r="A588" s="4" t="s">
        <v>1495</v>
      </c>
      <c r="B588" s="4" t="s">
        <v>180</v>
      </c>
      <c r="C588" s="4" t="s">
        <v>1267</v>
      </c>
      <c r="D588" s="4" t="s">
        <v>1491</v>
      </c>
      <c r="E588" s="4" t="s">
        <v>1492</v>
      </c>
      <c r="F588" s="4" t="s">
        <v>1496</v>
      </c>
      <c r="G588" s="5" t="s">
        <v>1494</v>
      </c>
      <c r="H588" s="4" t="s">
        <v>1188</v>
      </c>
      <c r="I588" s="6">
        <f>VLOOKUP(A588,'[1]【4】 框架Ratecard条目汇总'!$A:$L,12,0)</f>
        <v>700</v>
      </c>
    </row>
    <row r="589" ht="19" customHeight="1" spans="1:9">
      <c r="A589" s="4" t="s">
        <v>1497</v>
      </c>
      <c r="B589" s="4" t="s">
        <v>180</v>
      </c>
      <c r="C589" s="4" t="s">
        <v>1267</v>
      </c>
      <c r="D589" s="4" t="s">
        <v>1491</v>
      </c>
      <c r="E589" s="4" t="s">
        <v>1492</v>
      </c>
      <c r="F589" s="4" t="s">
        <v>1498</v>
      </c>
      <c r="G589" s="5" t="s">
        <v>1494</v>
      </c>
      <c r="H589" s="4" t="s">
        <v>1188</v>
      </c>
      <c r="I589" s="6">
        <f>VLOOKUP(A589,'[1]【4】 框架Ratecard条目汇总'!$A:$L,12,0)</f>
        <v>607</v>
      </c>
    </row>
    <row r="590" ht="19" customHeight="1" spans="1:9">
      <c r="A590" s="4" t="s">
        <v>1499</v>
      </c>
      <c r="B590" s="4" t="s">
        <v>180</v>
      </c>
      <c r="C590" s="4" t="s">
        <v>1267</v>
      </c>
      <c r="D590" s="4" t="s">
        <v>1491</v>
      </c>
      <c r="E590" s="4" t="s">
        <v>1492</v>
      </c>
      <c r="F590" s="4" t="s">
        <v>1500</v>
      </c>
      <c r="G590" s="5" t="s">
        <v>1494</v>
      </c>
      <c r="H590" s="4" t="s">
        <v>1188</v>
      </c>
      <c r="I590" s="6">
        <f>VLOOKUP(A590,'[1]【4】 框架Ratecard条目汇总'!$A:$L,12,0)</f>
        <v>600</v>
      </c>
    </row>
    <row r="591" ht="19" customHeight="1" spans="1:9">
      <c r="A591" s="4" t="s">
        <v>1501</v>
      </c>
      <c r="B591" s="4" t="s">
        <v>180</v>
      </c>
      <c r="C591" s="4" t="s">
        <v>1267</v>
      </c>
      <c r="D591" s="4" t="s">
        <v>1491</v>
      </c>
      <c r="E591" s="4" t="s">
        <v>1492</v>
      </c>
      <c r="F591" s="4" t="s">
        <v>1502</v>
      </c>
      <c r="G591" s="5" t="s">
        <v>1494</v>
      </c>
      <c r="H591" s="4" t="s">
        <v>1188</v>
      </c>
      <c r="I591" s="6">
        <f>VLOOKUP(A591,'[1]【4】 框架Ratecard条目汇总'!$A:$L,12,0)</f>
        <v>617</v>
      </c>
    </row>
    <row r="592" ht="19" customHeight="1" spans="1:9">
      <c r="A592" s="4" t="s">
        <v>1503</v>
      </c>
      <c r="B592" s="4" t="s">
        <v>180</v>
      </c>
      <c r="C592" s="4" t="s">
        <v>1267</v>
      </c>
      <c r="D592" s="4" t="s">
        <v>1491</v>
      </c>
      <c r="E592" s="4" t="s">
        <v>1492</v>
      </c>
      <c r="F592" s="4" t="s">
        <v>1504</v>
      </c>
      <c r="G592" s="5" t="s">
        <v>1494</v>
      </c>
      <c r="H592" s="4" t="s">
        <v>1188</v>
      </c>
      <c r="I592" s="6">
        <f>VLOOKUP(A592,'[1]【4】 框架Ratecard条目汇总'!$A:$L,12,0)</f>
        <v>590</v>
      </c>
    </row>
    <row r="593" ht="19" customHeight="1" spans="1:9">
      <c r="A593" s="4" t="s">
        <v>1505</v>
      </c>
      <c r="B593" s="4" t="s">
        <v>180</v>
      </c>
      <c r="C593" s="4" t="s">
        <v>1267</v>
      </c>
      <c r="D593" s="4" t="s">
        <v>1491</v>
      </c>
      <c r="E593" s="4" t="s">
        <v>1506</v>
      </c>
      <c r="F593" s="4" t="s">
        <v>1507</v>
      </c>
      <c r="G593" s="5" t="s">
        <v>1508</v>
      </c>
      <c r="H593" s="4" t="s">
        <v>1188</v>
      </c>
      <c r="I593" s="6">
        <f>VLOOKUP(A593,'[1]【4】 框架Ratecard条目汇总'!$A:$L,12,0)</f>
        <v>610</v>
      </c>
    </row>
    <row r="594" ht="19" customHeight="1" spans="1:9">
      <c r="A594" s="4" t="s">
        <v>1509</v>
      </c>
      <c r="B594" s="4" t="s">
        <v>180</v>
      </c>
      <c r="C594" s="4" t="s">
        <v>1267</v>
      </c>
      <c r="D594" s="4" t="s">
        <v>1491</v>
      </c>
      <c r="E594" s="4" t="s">
        <v>1506</v>
      </c>
      <c r="F594" s="4" t="s">
        <v>1496</v>
      </c>
      <c r="G594" s="5" t="s">
        <v>1508</v>
      </c>
      <c r="H594" s="4" t="s">
        <v>1188</v>
      </c>
      <c r="I594" s="6">
        <f>VLOOKUP(A594,'[1]【4】 框架Ratecard条目汇总'!$A:$L,12,0)</f>
        <v>646</v>
      </c>
    </row>
    <row r="595" ht="19" customHeight="1" spans="1:9">
      <c r="A595" s="4" t="s">
        <v>1510</v>
      </c>
      <c r="B595" s="4" t="s">
        <v>180</v>
      </c>
      <c r="C595" s="4" t="s">
        <v>1267</v>
      </c>
      <c r="D595" s="4" t="s">
        <v>1491</v>
      </c>
      <c r="E595" s="4" t="s">
        <v>1506</v>
      </c>
      <c r="F595" s="4" t="s">
        <v>1498</v>
      </c>
      <c r="G595" s="5" t="s">
        <v>1508</v>
      </c>
      <c r="H595" s="4" t="s">
        <v>1188</v>
      </c>
      <c r="I595" s="6">
        <f>VLOOKUP(A595,'[1]【4】 框架Ratecard条目汇总'!$A:$L,12,0)</f>
        <v>489</v>
      </c>
    </row>
    <row r="596" ht="19" customHeight="1" spans="1:9">
      <c r="A596" s="4" t="s">
        <v>1511</v>
      </c>
      <c r="B596" s="4" t="s">
        <v>180</v>
      </c>
      <c r="C596" s="4" t="s">
        <v>1267</v>
      </c>
      <c r="D596" s="4" t="s">
        <v>1491</v>
      </c>
      <c r="E596" s="4" t="s">
        <v>1506</v>
      </c>
      <c r="F596" s="4" t="s">
        <v>1500</v>
      </c>
      <c r="G596" s="5" t="s">
        <v>1508</v>
      </c>
      <c r="H596" s="4" t="s">
        <v>1188</v>
      </c>
      <c r="I596" s="6">
        <f>VLOOKUP(A596,'[1]【4】 框架Ratecard条目汇总'!$A:$L,12,0)</f>
        <v>525</v>
      </c>
    </row>
    <row r="597" ht="19" customHeight="1" spans="1:9">
      <c r="A597" s="4" t="s">
        <v>1512</v>
      </c>
      <c r="B597" s="4" t="s">
        <v>180</v>
      </c>
      <c r="C597" s="4" t="s">
        <v>1267</v>
      </c>
      <c r="D597" s="4" t="s">
        <v>1491</v>
      </c>
      <c r="E597" s="4" t="s">
        <v>1506</v>
      </c>
      <c r="F597" s="4" t="s">
        <v>1502</v>
      </c>
      <c r="G597" s="5" t="s">
        <v>1508</v>
      </c>
      <c r="H597" s="4" t="s">
        <v>1188</v>
      </c>
      <c r="I597" s="6">
        <f>VLOOKUP(A597,'[1]【4】 框架Ratecard条目汇总'!$A:$L,12,0)</f>
        <v>600</v>
      </c>
    </row>
    <row r="598" ht="19" customHeight="1" spans="1:9">
      <c r="A598" s="4" t="s">
        <v>1513</v>
      </c>
      <c r="B598" s="4" t="s">
        <v>180</v>
      </c>
      <c r="C598" s="4" t="s">
        <v>1267</v>
      </c>
      <c r="D598" s="4" t="s">
        <v>1491</v>
      </c>
      <c r="E598" s="4" t="s">
        <v>1506</v>
      </c>
      <c r="F598" s="4" t="s">
        <v>1514</v>
      </c>
      <c r="G598" s="5" t="s">
        <v>1508</v>
      </c>
      <c r="H598" s="4" t="s">
        <v>1188</v>
      </c>
      <c r="I598" s="6">
        <f>VLOOKUP(A598,'[1]【4】 框架Ratecard条目汇总'!$A:$L,12,0)</f>
        <v>488</v>
      </c>
    </row>
    <row r="599" ht="19" customHeight="1" spans="1:9">
      <c r="A599" s="4" t="s">
        <v>1515</v>
      </c>
      <c r="B599" s="4" t="s">
        <v>180</v>
      </c>
      <c r="C599" s="4" t="s">
        <v>1267</v>
      </c>
      <c r="D599" s="4" t="s">
        <v>1491</v>
      </c>
      <c r="E599" s="4" t="s">
        <v>1506</v>
      </c>
      <c r="F599" s="4" t="s">
        <v>1516</v>
      </c>
      <c r="G599" s="5" t="s">
        <v>1517</v>
      </c>
      <c r="H599" s="4" t="s">
        <v>1188</v>
      </c>
      <c r="I599" s="6">
        <f>VLOOKUP(A599,'[1]【4】 框架Ratecard条目汇总'!$A:$L,12,0)</f>
        <v>300</v>
      </c>
    </row>
    <row r="600" ht="19" customHeight="1" spans="1:9">
      <c r="A600" s="4" t="s">
        <v>1518</v>
      </c>
      <c r="B600" s="4" t="s">
        <v>180</v>
      </c>
      <c r="C600" s="4" t="s">
        <v>1267</v>
      </c>
      <c r="D600" s="4" t="s">
        <v>1491</v>
      </c>
      <c r="E600" s="4" t="s">
        <v>1506</v>
      </c>
      <c r="F600" s="4" t="s">
        <v>1519</v>
      </c>
      <c r="G600" s="5" t="s">
        <v>1520</v>
      </c>
      <c r="H600" s="4" t="s">
        <v>1188</v>
      </c>
      <c r="I600" s="6">
        <f>VLOOKUP(A600,'[1]【4】 框架Ratecard条目汇总'!$A:$L,12,0)</f>
        <v>620</v>
      </c>
    </row>
    <row r="601" ht="19" customHeight="1" spans="1:9">
      <c r="A601" s="4" t="s">
        <v>1521</v>
      </c>
      <c r="B601" s="4" t="s">
        <v>180</v>
      </c>
      <c r="C601" s="4" t="s">
        <v>1267</v>
      </c>
      <c r="D601" s="4" t="s">
        <v>1491</v>
      </c>
      <c r="E601" s="4" t="s">
        <v>1522</v>
      </c>
      <c r="F601" s="4" t="s">
        <v>1523</v>
      </c>
      <c r="G601" s="5" t="s">
        <v>1524</v>
      </c>
      <c r="H601" s="4" t="s">
        <v>1188</v>
      </c>
      <c r="I601" s="6">
        <f>VLOOKUP(A601,'[1]【4】 框架Ratecard条目汇总'!$A:$L,12,0)</f>
        <v>300</v>
      </c>
    </row>
    <row r="602" ht="19" customHeight="1" spans="1:9">
      <c r="A602" s="4" t="s">
        <v>1525</v>
      </c>
      <c r="B602" s="4" t="s">
        <v>180</v>
      </c>
      <c r="C602" s="4" t="s">
        <v>1267</v>
      </c>
      <c r="D602" s="4" t="s">
        <v>1491</v>
      </c>
      <c r="E602" s="4" t="s">
        <v>1526</v>
      </c>
      <c r="F602" s="4" t="s">
        <v>1527</v>
      </c>
      <c r="G602" s="5" t="s">
        <v>1528</v>
      </c>
      <c r="H602" s="4" t="s">
        <v>1188</v>
      </c>
      <c r="I602" s="6">
        <f>VLOOKUP(A602,'[1]【4】 框架Ratecard条目汇总'!$A:$L,12,0)</f>
        <v>650</v>
      </c>
    </row>
    <row r="603" ht="19" customHeight="1" spans="1:9">
      <c r="A603" s="4" t="s">
        <v>1529</v>
      </c>
      <c r="B603" s="4" t="s">
        <v>180</v>
      </c>
      <c r="C603" s="4" t="s">
        <v>1267</v>
      </c>
      <c r="D603" s="4" t="s">
        <v>1491</v>
      </c>
      <c r="E603" s="4" t="s">
        <v>1526</v>
      </c>
      <c r="F603" s="4" t="s">
        <v>1530</v>
      </c>
      <c r="G603" s="5" t="s">
        <v>1528</v>
      </c>
      <c r="H603" s="4" t="s">
        <v>1188</v>
      </c>
      <c r="I603" s="6">
        <f>VLOOKUP(A603,'[1]【4】 框架Ratecard条目汇总'!$A:$L,12,0)</f>
        <v>800</v>
      </c>
    </row>
    <row r="604" ht="19" customHeight="1" spans="1:9">
      <c r="A604" s="4" t="s">
        <v>1531</v>
      </c>
      <c r="B604" s="4" t="s">
        <v>180</v>
      </c>
      <c r="C604" s="4" t="s">
        <v>1267</v>
      </c>
      <c r="D604" s="4" t="s">
        <v>1491</v>
      </c>
      <c r="E604" s="4" t="s">
        <v>1526</v>
      </c>
      <c r="F604" s="4" t="s">
        <v>1532</v>
      </c>
      <c r="G604" s="5" t="s">
        <v>1528</v>
      </c>
      <c r="H604" s="4" t="s">
        <v>1188</v>
      </c>
      <c r="I604" s="6">
        <f>VLOOKUP(A604,'[1]【4】 框架Ratecard条目汇总'!$A:$L,12,0)</f>
        <v>1500</v>
      </c>
    </row>
    <row r="605" ht="19" customHeight="1" spans="1:9">
      <c r="A605" s="4" t="s">
        <v>1533</v>
      </c>
      <c r="B605" s="4" t="s">
        <v>180</v>
      </c>
      <c r="C605" s="4" t="s">
        <v>1267</v>
      </c>
      <c r="D605" s="4" t="s">
        <v>1491</v>
      </c>
      <c r="E605" s="4" t="s">
        <v>1534</v>
      </c>
      <c r="F605" s="4" t="s">
        <v>1535</v>
      </c>
      <c r="G605" s="5" t="s">
        <v>1536</v>
      </c>
      <c r="H605" s="4" t="s">
        <v>1188</v>
      </c>
      <c r="I605" s="6">
        <f>VLOOKUP(A605,'[1]【4】 框架Ratecard条目汇总'!$A:$L,12,0)</f>
        <v>275</v>
      </c>
    </row>
    <row r="606" ht="19" customHeight="1" spans="1:9">
      <c r="A606" s="4" t="s">
        <v>1537</v>
      </c>
      <c r="B606" s="4" t="s">
        <v>180</v>
      </c>
      <c r="C606" s="4" t="s">
        <v>1267</v>
      </c>
      <c r="D606" s="4" t="s">
        <v>1491</v>
      </c>
      <c r="E606" s="4" t="s">
        <v>1538</v>
      </c>
      <c r="F606" s="4" t="s">
        <v>1539</v>
      </c>
      <c r="G606" s="5" t="s">
        <v>1540</v>
      </c>
      <c r="H606" s="4" t="s">
        <v>1188</v>
      </c>
      <c r="I606" s="6">
        <f>VLOOKUP(A606,'[1]【4】 框架Ratecard条目汇总'!$A:$L,12,0)</f>
        <v>300</v>
      </c>
    </row>
    <row r="607" ht="19" customHeight="1" spans="1:9">
      <c r="A607" s="4" t="s">
        <v>1541</v>
      </c>
      <c r="B607" s="4" t="s">
        <v>180</v>
      </c>
      <c r="C607" s="4" t="s">
        <v>1267</v>
      </c>
      <c r="D607" s="4" t="s">
        <v>1491</v>
      </c>
      <c r="E607" s="4" t="s">
        <v>1542</v>
      </c>
      <c r="F607" s="4" t="s">
        <v>1543</v>
      </c>
      <c r="G607" s="5" t="s">
        <v>1540</v>
      </c>
      <c r="H607" s="4" t="s">
        <v>1188</v>
      </c>
      <c r="I607" s="6">
        <f>VLOOKUP(A607,'[1]【4】 框架Ratecard条目汇总'!$A:$L,12,0)</f>
        <v>300</v>
      </c>
    </row>
    <row r="608" ht="19" customHeight="1" spans="1:9">
      <c r="A608" s="4" t="s">
        <v>1544</v>
      </c>
      <c r="B608" s="4" t="s">
        <v>180</v>
      </c>
      <c r="C608" s="4" t="s">
        <v>1267</v>
      </c>
      <c r="D608" s="4" t="s">
        <v>1491</v>
      </c>
      <c r="E608" s="4" t="s">
        <v>1545</v>
      </c>
      <c r="F608" s="4" t="s">
        <v>1546</v>
      </c>
      <c r="G608" s="5" t="s">
        <v>1540</v>
      </c>
      <c r="H608" s="4" t="s">
        <v>1188</v>
      </c>
      <c r="I608" s="6">
        <f>VLOOKUP(A608,'[1]【4】 框架Ratecard条目汇总'!$A:$L,12,0)</f>
        <v>240</v>
      </c>
    </row>
    <row r="609" ht="19" customHeight="1" spans="1:9">
      <c r="A609" s="4" t="s">
        <v>1547</v>
      </c>
      <c r="B609" s="4" t="s">
        <v>180</v>
      </c>
      <c r="C609" s="4" t="s">
        <v>1267</v>
      </c>
      <c r="D609" s="4" t="s">
        <v>1491</v>
      </c>
      <c r="E609" s="4" t="s">
        <v>1548</v>
      </c>
      <c r="F609" s="4" t="s">
        <v>1549</v>
      </c>
      <c r="G609" s="5" t="s">
        <v>1540</v>
      </c>
      <c r="H609" s="4" t="s">
        <v>1188</v>
      </c>
      <c r="I609" s="6">
        <f>VLOOKUP(A609,'[1]【4】 框架Ratecard条目汇总'!$A:$L,12,0)</f>
        <v>300</v>
      </c>
    </row>
    <row r="610" ht="19" customHeight="1" spans="1:9">
      <c r="A610" s="4" t="s">
        <v>1550</v>
      </c>
      <c r="B610" s="4" t="s">
        <v>180</v>
      </c>
      <c r="C610" s="4" t="s">
        <v>1267</v>
      </c>
      <c r="D610" s="4" t="s">
        <v>1491</v>
      </c>
      <c r="E610" s="4" t="s">
        <v>1548</v>
      </c>
      <c r="F610" s="4" t="s">
        <v>1551</v>
      </c>
      <c r="G610" s="5" t="s">
        <v>1540</v>
      </c>
      <c r="H610" s="4" t="s">
        <v>1188</v>
      </c>
      <c r="I610" s="6">
        <f>VLOOKUP(A610,'[1]【4】 框架Ratecard条目汇总'!$A:$L,12,0)</f>
        <v>300</v>
      </c>
    </row>
    <row r="611" ht="19" customHeight="1" spans="1:9">
      <c r="A611" s="4" t="s">
        <v>1552</v>
      </c>
      <c r="B611" s="4" t="s">
        <v>180</v>
      </c>
      <c r="C611" s="4" t="s">
        <v>1267</v>
      </c>
      <c r="D611" s="4" t="s">
        <v>1491</v>
      </c>
      <c r="E611" s="4" t="s">
        <v>1553</v>
      </c>
      <c r="F611" s="4" t="s">
        <v>1554</v>
      </c>
      <c r="G611" s="5" t="s">
        <v>1540</v>
      </c>
      <c r="H611" s="4" t="s">
        <v>1188</v>
      </c>
      <c r="I611" s="6">
        <f>VLOOKUP(A611,'[1]【4】 框架Ratecard条目汇总'!$A:$L,12,0)</f>
        <v>300</v>
      </c>
    </row>
    <row r="612" ht="19" customHeight="1" spans="1:9">
      <c r="A612" s="4" t="s">
        <v>1555</v>
      </c>
      <c r="B612" s="4" t="s">
        <v>180</v>
      </c>
      <c r="C612" s="4" t="s">
        <v>1267</v>
      </c>
      <c r="D612" s="4" t="s">
        <v>1491</v>
      </c>
      <c r="E612" s="4" t="s">
        <v>1553</v>
      </c>
      <c r="F612" s="4" t="s">
        <v>1556</v>
      </c>
      <c r="G612" s="5" t="s">
        <v>1540</v>
      </c>
      <c r="H612" s="4" t="s">
        <v>1188</v>
      </c>
      <c r="I612" s="6">
        <f>VLOOKUP(A612,'[1]【4】 框架Ratecard条目汇总'!$A:$L,12,0)</f>
        <v>300</v>
      </c>
    </row>
    <row r="613" ht="19" customHeight="1" spans="1:9">
      <c r="A613" s="4" t="s">
        <v>1557</v>
      </c>
      <c r="B613" s="4" t="s">
        <v>180</v>
      </c>
      <c r="C613" s="4" t="s">
        <v>1267</v>
      </c>
      <c r="D613" s="4" t="s">
        <v>1491</v>
      </c>
      <c r="E613" s="4" t="s">
        <v>1553</v>
      </c>
      <c r="F613" s="4" t="s">
        <v>1558</v>
      </c>
      <c r="G613" s="5" t="s">
        <v>1540</v>
      </c>
      <c r="H613" s="4" t="s">
        <v>1188</v>
      </c>
      <c r="I613" s="6">
        <f>VLOOKUP(A613,'[1]【4】 框架Ratecard条目汇总'!$A:$L,12,0)</f>
        <v>300</v>
      </c>
    </row>
    <row r="614" ht="19" customHeight="1" spans="1:9">
      <c r="A614" s="4" t="s">
        <v>1559</v>
      </c>
      <c r="B614" s="4" t="s">
        <v>180</v>
      </c>
      <c r="C614" s="4" t="s">
        <v>1267</v>
      </c>
      <c r="D614" s="4" t="s">
        <v>1491</v>
      </c>
      <c r="E614" s="4" t="s">
        <v>1560</v>
      </c>
      <c r="F614" s="4" t="s">
        <v>1561</v>
      </c>
      <c r="G614" s="5" t="s">
        <v>1562</v>
      </c>
      <c r="H614" s="4" t="s">
        <v>1563</v>
      </c>
      <c r="I614" s="6">
        <f>VLOOKUP(A614,'[1]【4】 框架Ratecard条目汇总'!$A:$L,12,0)</f>
        <v>150</v>
      </c>
    </row>
    <row r="615" ht="19" customHeight="1" spans="1:9">
      <c r="A615" s="4" t="s">
        <v>1564</v>
      </c>
      <c r="B615" s="4" t="s">
        <v>180</v>
      </c>
      <c r="C615" s="4" t="s">
        <v>1267</v>
      </c>
      <c r="D615" s="4" t="s">
        <v>1491</v>
      </c>
      <c r="E615" s="4" t="s">
        <v>1560</v>
      </c>
      <c r="F615" s="4" t="s">
        <v>1565</v>
      </c>
      <c r="G615" s="5" t="s">
        <v>1562</v>
      </c>
      <c r="H615" s="4" t="s">
        <v>1563</v>
      </c>
      <c r="I615" s="6">
        <f>VLOOKUP(A615,'[1]【4】 框架Ratecard条目汇总'!$A:$L,12,0)</f>
        <v>150</v>
      </c>
    </row>
    <row r="616" ht="19" customHeight="1" spans="1:9">
      <c r="A616" s="4" t="s">
        <v>1566</v>
      </c>
      <c r="B616" s="4" t="s">
        <v>180</v>
      </c>
      <c r="C616" s="4" t="s">
        <v>1267</v>
      </c>
      <c r="D616" s="4" t="s">
        <v>1491</v>
      </c>
      <c r="E616" s="4" t="s">
        <v>1560</v>
      </c>
      <c r="F616" s="4" t="s">
        <v>1567</v>
      </c>
      <c r="G616" s="5" t="s">
        <v>1562</v>
      </c>
      <c r="H616" s="4" t="s">
        <v>1563</v>
      </c>
      <c r="I616" s="6">
        <f>VLOOKUP(A616,'[1]【4】 框架Ratecard条目汇总'!$A:$L,12,0)</f>
        <v>155</v>
      </c>
    </row>
    <row r="617" ht="19" customHeight="1" spans="1:9">
      <c r="A617" s="4" t="s">
        <v>1568</v>
      </c>
      <c r="B617" s="4" t="s">
        <v>180</v>
      </c>
      <c r="C617" s="4" t="s">
        <v>1267</v>
      </c>
      <c r="D617" s="4" t="s">
        <v>1491</v>
      </c>
      <c r="E617" s="4" t="s">
        <v>1560</v>
      </c>
      <c r="F617" s="4" t="s">
        <v>1569</v>
      </c>
      <c r="G617" s="5" t="s">
        <v>1570</v>
      </c>
      <c r="H617" s="4" t="s">
        <v>1563</v>
      </c>
      <c r="I617" s="6">
        <f>VLOOKUP(A617,'[1]【4】 框架Ratecard条目汇总'!$A:$L,12,0)</f>
        <v>160</v>
      </c>
    </row>
    <row r="618" ht="19" customHeight="1" spans="1:9">
      <c r="A618" s="4" t="s">
        <v>1571</v>
      </c>
      <c r="B618" s="4" t="s">
        <v>180</v>
      </c>
      <c r="C618" s="4" t="s">
        <v>1267</v>
      </c>
      <c r="D618" s="4" t="s">
        <v>1491</v>
      </c>
      <c r="E618" s="4" t="s">
        <v>1560</v>
      </c>
      <c r="F618" s="4" t="s">
        <v>1572</v>
      </c>
      <c r="G618" s="5" t="s">
        <v>1562</v>
      </c>
      <c r="H618" s="4" t="s">
        <v>1563</v>
      </c>
      <c r="I618" s="6">
        <f>VLOOKUP(A618,'[1]【4】 框架Ratecard条目汇总'!$A:$L,12,0)</f>
        <v>175</v>
      </c>
    </row>
    <row r="619" ht="19" customHeight="1" spans="1:9">
      <c r="A619" s="4" t="s">
        <v>1573</v>
      </c>
      <c r="B619" s="4" t="s">
        <v>180</v>
      </c>
      <c r="C619" s="4" t="s">
        <v>1267</v>
      </c>
      <c r="D619" s="4" t="s">
        <v>1491</v>
      </c>
      <c r="E619" s="4" t="s">
        <v>1560</v>
      </c>
      <c r="F619" s="4" t="s">
        <v>1574</v>
      </c>
      <c r="G619" s="5" t="s">
        <v>1562</v>
      </c>
      <c r="H619" s="4" t="s">
        <v>1563</v>
      </c>
      <c r="I619" s="6">
        <f>VLOOKUP(A619,'[1]【4】 框架Ratecard条目汇总'!$A:$L,12,0)</f>
        <v>155</v>
      </c>
    </row>
    <row r="620" ht="19" customHeight="1" spans="1:9">
      <c r="A620" s="4" t="s">
        <v>1575</v>
      </c>
      <c r="B620" s="4" t="s">
        <v>180</v>
      </c>
      <c r="C620" s="4" t="s">
        <v>1267</v>
      </c>
      <c r="D620" s="4" t="s">
        <v>1491</v>
      </c>
      <c r="E620" s="4" t="s">
        <v>1560</v>
      </c>
      <c r="F620" s="4" t="s">
        <v>1576</v>
      </c>
      <c r="G620" s="5" t="s">
        <v>1577</v>
      </c>
      <c r="H620" s="4" t="s">
        <v>1563</v>
      </c>
      <c r="I620" s="6">
        <f>VLOOKUP(A620,'[1]【4】 框架Ratecard条目汇总'!$A:$L,12,0)</f>
        <v>110</v>
      </c>
    </row>
    <row r="621" ht="19" customHeight="1" spans="1:9">
      <c r="A621" s="4" t="s">
        <v>1578</v>
      </c>
      <c r="B621" s="4" t="s">
        <v>180</v>
      </c>
      <c r="C621" s="4" t="s">
        <v>1267</v>
      </c>
      <c r="D621" s="4" t="s">
        <v>1491</v>
      </c>
      <c r="E621" s="4" t="s">
        <v>1579</v>
      </c>
      <c r="F621" s="4" t="s">
        <v>1579</v>
      </c>
      <c r="G621" s="5" t="s">
        <v>1580</v>
      </c>
      <c r="H621" s="4" t="s">
        <v>1188</v>
      </c>
      <c r="I621" s="6">
        <f>VLOOKUP(A621,'[1]【4】 框架Ratecard条目汇总'!$A:$L,12,0)</f>
        <v>150</v>
      </c>
    </row>
    <row r="622" ht="19" customHeight="1" spans="1:9">
      <c r="A622" s="4" t="s">
        <v>1581</v>
      </c>
      <c r="B622" s="4" t="s">
        <v>180</v>
      </c>
      <c r="C622" s="4" t="s">
        <v>1267</v>
      </c>
      <c r="D622" s="4" t="s">
        <v>1491</v>
      </c>
      <c r="E622" s="4" t="s">
        <v>1582</v>
      </c>
      <c r="F622" s="4" t="s">
        <v>1582</v>
      </c>
      <c r="G622" s="5" t="s">
        <v>1562</v>
      </c>
      <c r="H622" s="4" t="s">
        <v>1188</v>
      </c>
      <c r="I622" s="6">
        <f>VLOOKUP(A622,'[1]【4】 框架Ratecard条目汇总'!$A:$L,12,0)</f>
        <v>175</v>
      </c>
    </row>
    <row r="623" ht="19" customHeight="1" spans="1:9">
      <c r="A623" s="4" t="s">
        <v>1583</v>
      </c>
      <c r="B623" s="4" t="s">
        <v>180</v>
      </c>
      <c r="C623" s="4" t="s">
        <v>1267</v>
      </c>
      <c r="D623" s="4" t="s">
        <v>1491</v>
      </c>
      <c r="E623" s="4" t="s">
        <v>1584</v>
      </c>
      <c r="F623" s="4" t="s">
        <v>1585</v>
      </c>
      <c r="G623" s="5" t="s">
        <v>1540</v>
      </c>
      <c r="H623" s="4" t="s">
        <v>1188</v>
      </c>
      <c r="I623" s="6">
        <f>VLOOKUP(A623,'[1]【4】 框架Ratecard条目汇总'!$A:$L,12,0)</f>
        <v>80</v>
      </c>
    </row>
    <row r="624" ht="19" customHeight="1" spans="1:9">
      <c r="A624" s="4" t="s">
        <v>1586</v>
      </c>
      <c r="B624" s="4" t="s">
        <v>180</v>
      </c>
      <c r="C624" s="4" t="s">
        <v>1267</v>
      </c>
      <c r="D624" s="4" t="s">
        <v>1491</v>
      </c>
      <c r="E624" s="4" t="s">
        <v>1584</v>
      </c>
      <c r="F624" s="4" t="s">
        <v>1587</v>
      </c>
      <c r="G624" s="5" t="s">
        <v>1540</v>
      </c>
      <c r="H624" s="4" t="s">
        <v>1090</v>
      </c>
      <c r="I624" s="6">
        <f>VLOOKUP(A624,'[1]【4】 框架Ratecard条目汇总'!$A:$L,12,0)</f>
        <v>70</v>
      </c>
    </row>
    <row r="625" ht="19" customHeight="1" spans="1:9">
      <c r="A625" s="4" t="s">
        <v>1588</v>
      </c>
      <c r="B625" s="4" t="s">
        <v>180</v>
      </c>
      <c r="C625" s="4" t="s">
        <v>1267</v>
      </c>
      <c r="D625" s="4" t="s">
        <v>1491</v>
      </c>
      <c r="E625" s="4" t="s">
        <v>1584</v>
      </c>
      <c r="F625" s="4" t="s">
        <v>1589</v>
      </c>
      <c r="G625" s="5" t="s">
        <v>1590</v>
      </c>
      <c r="H625" s="4" t="s">
        <v>1188</v>
      </c>
      <c r="I625" s="6">
        <f>VLOOKUP(A625,'[1]【4】 框架Ratecard条目汇总'!$A:$L,12,0)</f>
        <v>175</v>
      </c>
    </row>
    <row r="626" ht="19" customHeight="1" spans="1:9">
      <c r="A626" s="4" t="s">
        <v>1591</v>
      </c>
      <c r="B626" s="4" t="s">
        <v>180</v>
      </c>
      <c r="C626" s="4" t="s">
        <v>1267</v>
      </c>
      <c r="D626" s="4" t="s">
        <v>1491</v>
      </c>
      <c r="E626" s="4" t="s">
        <v>1584</v>
      </c>
      <c r="F626" s="4" t="s">
        <v>1592</v>
      </c>
      <c r="G626" s="5" t="s">
        <v>1540</v>
      </c>
      <c r="H626" s="4" t="s">
        <v>1188</v>
      </c>
      <c r="I626" s="6">
        <f>VLOOKUP(A626,'[1]【4】 框架Ratecard条目汇总'!$A:$L,12,0)</f>
        <v>47</v>
      </c>
    </row>
    <row r="627" ht="19" customHeight="1" spans="1:9">
      <c r="A627" s="4" t="s">
        <v>1593</v>
      </c>
      <c r="B627" s="4" t="s">
        <v>180</v>
      </c>
      <c r="C627" s="4" t="s">
        <v>1267</v>
      </c>
      <c r="D627" s="4" t="s">
        <v>1491</v>
      </c>
      <c r="E627" s="4" t="s">
        <v>1594</v>
      </c>
      <c r="F627" s="4" t="s">
        <v>1595</v>
      </c>
      <c r="G627" s="5" t="s">
        <v>1596</v>
      </c>
      <c r="H627" s="4" t="s">
        <v>1188</v>
      </c>
      <c r="I627" s="6">
        <f>VLOOKUP(A627,'[1]【4】 框架Ratecard条目汇总'!$A:$L,12,0)</f>
        <v>375</v>
      </c>
    </row>
    <row r="628" ht="19" customHeight="1" spans="1:9">
      <c r="A628" s="4" t="s">
        <v>1597</v>
      </c>
      <c r="B628" s="4" t="s">
        <v>180</v>
      </c>
      <c r="C628" s="4" t="s">
        <v>1267</v>
      </c>
      <c r="D628" s="4" t="s">
        <v>1491</v>
      </c>
      <c r="E628" s="4" t="s">
        <v>1594</v>
      </c>
      <c r="F628" s="4" t="s">
        <v>1598</v>
      </c>
      <c r="G628" s="5" t="s">
        <v>1596</v>
      </c>
      <c r="H628" s="4" t="s">
        <v>1188</v>
      </c>
      <c r="I628" s="6">
        <f>VLOOKUP(A628,'[1]【4】 框架Ratecard条目汇总'!$A:$L,12,0)</f>
        <v>100</v>
      </c>
    </row>
    <row r="629" ht="19" customHeight="1" spans="1:9">
      <c r="A629" s="4" t="s">
        <v>1599</v>
      </c>
      <c r="B629" s="4" t="s">
        <v>180</v>
      </c>
      <c r="C629" s="4" t="s">
        <v>1267</v>
      </c>
      <c r="D629" s="4" t="s">
        <v>1491</v>
      </c>
      <c r="E629" s="4" t="s">
        <v>1600</v>
      </c>
      <c r="F629" s="4" t="s">
        <v>1601</v>
      </c>
      <c r="G629" s="5" t="s">
        <v>1602</v>
      </c>
      <c r="H629" s="4" t="s">
        <v>1603</v>
      </c>
      <c r="I629" s="6">
        <f>VLOOKUP(A629,'[1]【4】 框架Ratecard条目汇总'!$A:$L,12,0)</f>
        <v>420</v>
      </c>
    </row>
    <row r="630" ht="19" customHeight="1" spans="1:9">
      <c r="A630" s="4" t="s">
        <v>1604</v>
      </c>
      <c r="B630" s="4" t="s">
        <v>180</v>
      </c>
      <c r="C630" s="4" t="s">
        <v>1267</v>
      </c>
      <c r="D630" s="4" t="s">
        <v>1491</v>
      </c>
      <c r="E630" s="4" t="s">
        <v>1600</v>
      </c>
      <c r="F630" s="4" t="s">
        <v>1605</v>
      </c>
      <c r="G630" s="5" t="s">
        <v>1606</v>
      </c>
      <c r="H630" s="4" t="s">
        <v>1603</v>
      </c>
      <c r="I630" s="6">
        <f>VLOOKUP(A630,'[1]【4】 框架Ratecard条目汇总'!$A:$L,12,0)</f>
        <v>350</v>
      </c>
    </row>
    <row r="631" ht="19" customHeight="1" spans="1:9">
      <c r="A631" s="4" t="s">
        <v>1607</v>
      </c>
      <c r="B631" s="4" t="s">
        <v>180</v>
      </c>
      <c r="C631" s="4" t="s">
        <v>1267</v>
      </c>
      <c r="D631" s="4" t="s">
        <v>1491</v>
      </c>
      <c r="E631" s="4" t="s">
        <v>1600</v>
      </c>
      <c r="F631" s="4" t="s">
        <v>1608</v>
      </c>
      <c r="G631" s="5" t="s">
        <v>1609</v>
      </c>
      <c r="H631" s="4" t="s">
        <v>1603</v>
      </c>
      <c r="I631" s="6">
        <f>VLOOKUP(A631,'[1]【4】 框架Ratecard条目汇总'!$A:$L,12,0)</f>
        <v>230</v>
      </c>
    </row>
    <row r="632" ht="19" customHeight="1" spans="1:9">
      <c r="A632" s="4" t="s">
        <v>1610</v>
      </c>
      <c r="B632" s="4" t="s">
        <v>180</v>
      </c>
      <c r="C632" s="4" t="s">
        <v>1267</v>
      </c>
      <c r="D632" s="4" t="s">
        <v>1491</v>
      </c>
      <c r="E632" s="4" t="s">
        <v>1600</v>
      </c>
      <c r="F632" s="4" t="s">
        <v>1611</v>
      </c>
      <c r="G632" s="5" t="s">
        <v>1612</v>
      </c>
      <c r="H632" s="4" t="s">
        <v>1603</v>
      </c>
      <c r="I632" s="6">
        <f>VLOOKUP(A632,'[1]【4】 框架Ratecard条目汇总'!$A:$L,12,0)</f>
        <v>180</v>
      </c>
    </row>
    <row r="633" ht="19" customHeight="1" spans="1:9">
      <c r="A633" s="4" t="s">
        <v>1613</v>
      </c>
      <c r="B633" s="4" t="s">
        <v>180</v>
      </c>
      <c r="C633" s="4" t="s">
        <v>1267</v>
      </c>
      <c r="D633" s="4" t="s">
        <v>1491</v>
      </c>
      <c r="E633" s="4" t="s">
        <v>1600</v>
      </c>
      <c r="F633" s="4" t="s">
        <v>1614</v>
      </c>
      <c r="G633" s="5" t="s">
        <v>1602</v>
      </c>
      <c r="H633" s="4" t="s">
        <v>1603</v>
      </c>
      <c r="I633" s="6">
        <f>VLOOKUP(A633,'[1]【4】 框架Ratecard条目汇总'!$A:$L,12,0)</f>
        <v>21</v>
      </c>
    </row>
    <row r="634" ht="19" customHeight="1" spans="1:9">
      <c r="A634" s="4" t="s">
        <v>1615</v>
      </c>
      <c r="B634" s="4" t="s">
        <v>180</v>
      </c>
      <c r="C634" s="4" t="s">
        <v>1267</v>
      </c>
      <c r="D634" s="4" t="s">
        <v>1491</v>
      </c>
      <c r="E634" s="4" t="s">
        <v>1600</v>
      </c>
      <c r="F634" s="4" t="s">
        <v>1616</v>
      </c>
      <c r="G634" s="5" t="s">
        <v>1602</v>
      </c>
      <c r="H634" s="4" t="s">
        <v>1617</v>
      </c>
      <c r="I634" s="6">
        <f>VLOOKUP(A634,'[1]【4】 框架Ratecard条目汇总'!$A:$L,12,0)</f>
        <v>550</v>
      </c>
    </row>
    <row r="635" ht="19" customHeight="1" spans="1:9">
      <c r="A635" s="4" t="s">
        <v>1618</v>
      </c>
      <c r="B635" s="4" t="s">
        <v>180</v>
      </c>
      <c r="C635" s="4" t="s">
        <v>1267</v>
      </c>
      <c r="D635" s="4" t="s">
        <v>1619</v>
      </c>
      <c r="E635" s="4" t="s">
        <v>1620</v>
      </c>
      <c r="F635" s="4" t="s">
        <v>1621</v>
      </c>
      <c r="G635" s="5" t="s">
        <v>1540</v>
      </c>
      <c r="H635" s="4" t="s">
        <v>1622</v>
      </c>
      <c r="I635" s="6">
        <f>VLOOKUP(A635,'[1]【4】 框架Ratecard条目汇总'!$A:$L,12,0)</f>
        <v>170</v>
      </c>
    </row>
    <row r="636" ht="19" customHeight="1" spans="1:9">
      <c r="A636" s="4" t="s">
        <v>1623</v>
      </c>
      <c r="B636" s="4" t="s">
        <v>180</v>
      </c>
      <c r="C636" s="4" t="s">
        <v>1267</v>
      </c>
      <c r="D636" s="4" t="s">
        <v>1619</v>
      </c>
      <c r="E636" s="4" t="s">
        <v>1620</v>
      </c>
      <c r="F636" s="4" t="s">
        <v>1624</v>
      </c>
      <c r="G636" s="5" t="s">
        <v>1540</v>
      </c>
      <c r="H636" s="4" t="s">
        <v>1622</v>
      </c>
      <c r="I636" s="6">
        <f>VLOOKUP(A636,'[1]【4】 框架Ratecard条目汇总'!$A:$L,12,0)</f>
        <v>90</v>
      </c>
    </row>
    <row r="637" ht="19" customHeight="1" spans="1:9">
      <c r="A637" s="4" t="s">
        <v>1625</v>
      </c>
      <c r="B637" s="4" t="s">
        <v>180</v>
      </c>
      <c r="C637" s="4" t="s">
        <v>1267</v>
      </c>
      <c r="D637" s="4" t="s">
        <v>1619</v>
      </c>
      <c r="E637" s="4" t="s">
        <v>1620</v>
      </c>
      <c r="F637" s="4" t="s">
        <v>1626</v>
      </c>
      <c r="G637" s="5" t="s">
        <v>1627</v>
      </c>
      <c r="H637" s="4" t="s">
        <v>1188</v>
      </c>
      <c r="I637" s="6">
        <f>VLOOKUP(A637,'[1]【4】 框架Ratecard条目汇总'!$A:$L,12,0)</f>
        <v>231</v>
      </c>
    </row>
    <row r="638" ht="19" customHeight="1" spans="1:9">
      <c r="A638" s="4" t="s">
        <v>1628</v>
      </c>
      <c r="B638" s="4" t="s">
        <v>180</v>
      </c>
      <c r="C638" s="4" t="s">
        <v>1267</v>
      </c>
      <c r="D638" s="4" t="s">
        <v>1619</v>
      </c>
      <c r="E638" s="4" t="s">
        <v>1620</v>
      </c>
      <c r="F638" s="4" t="s">
        <v>1629</v>
      </c>
      <c r="G638" s="5" t="s">
        <v>1627</v>
      </c>
      <c r="H638" s="4" t="s">
        <v>1188</v>
      </c>
      <c r="I638" s="6">
        <f>VLOOKUP(A638,'[1]【4】 框架Ratecard条目汇总'!$A:$L,12,0)</f>
        <v>292</v>
      </c>
    </row>
    <row r="639" ht="19" customHeight="1" spans="1:9">
      <c r="A639" s="4" t="s">
        <v>1630</v>
      </c>
      <c r="B639" s="4" t="s">
        <v>180</v>
      </c>
      <c r="C639" s="4" t="s">
        <v>1267</v>
      </c>
      <c r="D639" s="4" t="s">
        <v>1619</v>
      </c>
      <c r="E639" s="4" t="s">
        <v>1620</v>
      </c>
      <c r="F639" s="4" t="s">
        <v>1631</v>
      </c>
      <c r="G639" s="5" t="s">
        <v>1627</v>
      </c>
      <c r="H639" s="4" t="s">
        <v>1188</v>
      </c>
      <c r="I639" s="6">
        <f>VLOOKUP(A639,'[1]【4】 框架Ratecard条目汇总'!$A:$L,12,0)</f>
        <v>414</v>
      </c>
    </row>
    <row r="640" ht="19" customHeight="1" spans="1:9">
      <c r="A640" s="4" t="s">
        <v>1632</v>
      </c>
      <c r="B640" s="4" t="s">
        <v>180</v>
      </c>
      <c r="C640" s="4" t="s">
        <v>1267</v>
      </c>
      <c r="D640" s="4" t="s">
        <v>1619</v>
      </c>
      <c r="E640" s="4" t="s">
        <v>1620</v>
      </c>
      <c r="F640" s="4" t="s">
        <v>1633</v>
      </c>
      <c r="G640" s="5" t="s">
        <v>1627</v>
      </c>
      <c r="H640" s="4" t="s">
        <v>1188</v>
      </c>
      <c r="I640" s="6">
        <f>VLOOKUP(A640,'[1]【4】 框架Ratecard条目汇总'!$A:$L,12,0)</f>
        <v>400</v>
      </c>
    </row>
    <row r="641" ht="19" customHeight="1" spans="1:9">
      <c r="A641" s="4" t="s">
        <v>1634</v>
      </c>
      <c r="B641" s="4" t="s">
        <v>180</v>
      </c>
      <c r="C641" s="4" t="s">
        <v>1267</v>
      </c>
      <c r="D641" s="4" t="s">
        <v>1619</v>
      </c>
      <c r="E641" s="4" t="s">
        <v>1620</v>
      </c>
      <c r="F641" s="4" t="s">
        <v>1635</v>
      </c>
      <c r="G641" s="5" t="s">
        <v>1627</v>
      </c>
      <c r="H641" s="4" t="s">
        <v>1188</v>
      </c>
      <c r="I641" s="6">
        <f>VLOOKUP(A641,'[1]【4】 框架Ratecard条目汇总'!$A:$L,12,0)</f>
        <v>400</v>
      </c>
    </row>
    <row r="642" ht="19" customHeight="1" spans="1:9">
      <c r="A642" s="4" t="s">
        <v>1636</v>
      </c>
      <c r="B642" s="4" t="s">
        <v>180</v>
      </c>
      <c r="C642" s="4" t="s">
        <v>1267</v>
      </c>
      <c r="D642" s="4" t="s">
        <v>1619</v>
      </c>
      <c r="E642" s="4" t="s">
        <v>1620</v>
      </c>
      <c r="F642" s="4" t="s">
        <v>1637</v>
      </c>
      <c r="G642" s="5" t="s">
        <v>1627</v>
      </c>
      <c r="H642" s="4" t="s">
        <v>1188</v>
      </c>
      <c r="I642" s="6">
        <f>VLOOKUP(A642,'[1]【4】 框架Ratecard条目汇总'!$A:$L,12,0)</f>
        <v>410</v>
      </c>
    </row>
    <row r="643" ht="19" customHeight="1" spans="1:9">
      <c r="A643" s="4" t="s">
        <v>1638</v>
      </c>
      <c r="B643" s="4" t="s">
        <v>180</v>
      </c>
      <c r="C643" s="4" t="s">
        <v>1267</v>
      </c>
      <c r="D643" s="4" t="s">
        <v>1619</v>
      </c>
      <c r="E643" s="4" t="s">
        <v>1620</v>
      </c>
      <c r="F643" s="4" t="s">
        <v>1639</v>
      </c>
      <c r="G643" s="5" t="s">
        <v>1627</v>
      </c>
      <c r="H643" s="4" t="s">
        <v>1188</v>
      </c>
      <c r="I643" s="6">
        <f>VLOOKUP(A643,'[1]【4】 框架Ratecard条目汇总'!$A:$L,12,0)</f>
        <v>475</v>
      </c>
    </row>
    <row r="644" ht="19" customHeight="1" spans="1:9">
      <c r="A644" s="4" t="s">
        <v>1640</v>
      </c>
      <c r="B644" s="4" t="s">
        <v>180</v>
      </c>
      <c r="C644" s="4" t="s">
        <v>1267</v>
      </c>
      <c r="D644" s="4" t="s">
        <v>1619</v>
      </c>
      <c r="E644" s="4" t="s">
        <v>1620</v>
      </c>
      <c r="F644" s="4" t="s">
        <v>1641</v>
      </c>
      <c r="G644" s="5" t="s">
        <v>1627</v>
      </c>
      <c r="H644" s="4" t="s">
        <v>1188</v>
      </c>
      <c r="I644" s="6">
        <f>VLOOKUP(A644,'[1]【4】 框架Ratecard条目汇总'!$A:$L,12,0)</f>
        <v>300</v>
      </c>
    </row>
    <row r="645" ht="19" customHeight="1" spans="1:9">
      <c r="A645" s="4" t="s">
        <v>1642</v>
      </c>
      <c r="B645" s="4" t="s">
        <v>180</v>
      </c>
      <c r="C645" s="4" t="s">
        <v>1267</v>
      </c>
      <c r="D645" s="4" t="s">
        <v>1619</v>
      </c>
      <c r="E645" s="4" t="s">
        <v>1620</v>
      </c>
      <c r="F645" s="4" t="s">
        <v>1643</v>
      </c>
      <c r="G645" s="5" t="s">
        <v>1627</v>
      </c>
      <c r="H645" s="4" t="s">
        <v>1188</v>
      </c>
      <c r="I645" s="6">
        <f>VLOOKUP(A645,'[1]【4】 框架Ratecard条目汇总'!$A:$L,12,0)</f>
        <v>280</v>
      </c>
    </row>
    <row r="646" ht="19" customHeight="1" spans="1:9">
      <c r="A646" s="4" t="s">
        <v>1644</v>
      </c>
      <c r="B646" s="4" t="s">
        <v>180</v>
      </c>
      <c r="C646" s="4" t="s">
        <v>1267</v>
      </c>
      <c r="D646" s="4" t="s">
        <v>1619</v>
      </c>
      <c r="E646" s="4" t="s">
        <v>1620</v>
      </c>
      <c r="F646" s="4" t="s">
        <v>1645</v>
      </c>
      <c r="G646" s="5" t="s">
        <v>1627</v>
      </c>
      <c r="H646" s="4" t="s">
        <v>1188</v>
      </c>
      <c r="I646" s="6">
        <f>VLOOKUP(A646,'[1]【4】 框架Ratecard条目汇总'!$A:$L,12,0)</f>
        <v>300</v>
      </c>
    </row>
    <row r="647" ht="19" customHeight="1" spans="1:9">
      <c r="A647" s="4" t="s">
        <v>1646</v>
      </c>
      <c r="B647" s="4" t="s">
        <v>180</v>
      </c>
      <c r="C647" s="4" t="s">
        <v>1267</v>
      </c>
      <c r="D647" s="4" t="s">
        <v>1619</v>
      </c>
      <c r="E647" s="4" t="s">
        <v>1620</v>
      </c>
      <c r="F647" s="4" t="s">
        <v>1647</v>
      </c>
      <c r="G647" s="5" t="s">
        <v>1627</v>
      </c>
      <c r="H647" s="4" t="s">
        <v>1188</v>
      </c>
      <c r="I647" s="6">
        <f>VLOOKUP(A647,'[1]【4】 框架Ratecard条目汇总'!$A:$L,12,0)</f>
        <v>300</v>
      </c>
    </row>
    <row r="648" ht="19" customHeight="1" spans="1:9">
      <c r="A648" s="4" t="s">
        <v>1648</v>
      </c>
      <c r="B648" s="4" t="s">
        <v>180</v>
      </c>
      <c r="C648" s="4" t="s">
        <v>1267</v>
      </c>
      <c r="D648" s="4" t="s">
        <v>1619</v>
      </c>
      <c r="E648" s="4" t="s">
        <v>1620</v>
      </c>
      <c r="F648" s="4" t="s">
        <v>1649</v>
      </c>
      <c r="G648" s="5" t="s">
        <v>1627</v>
      </c>
      <c r="H648" s="4" t="s">
        <v>1188</v>
      </c>
      <c r="I648" s="6">
        <f>VLOOKUP(A648,'[1]【4】 框架Ratecard条目汇总'!$A:$L,12,0)</f>
        <v>360</v>
      </c>
    </row>
    <row r="649" ht="19" customHeight="1" spans="1:9">
      <c r="A649" s="4" t="s">
        <v>1650</v>
      </c>
      <c r="B649" s="4" t="s">
        <v>180</v>
      </c>
      <c r="C649" s="4" t="s">
        <v>1267</v>
      </c>
      <c r="D649" s="4" t="s">
        <v>1619</v>
      </c>
      <c r="E649" s="4" t="s">
        <v>1620</v>
      </c>
      <c r="F649" s="4" t="s">
        <v>1651</v>
      </c>
      <c r="G649" s="5" t="s">
        <v>1627</v>
      </c>
      <c r="H649" s="4" t="s">
        <v>1188</v>
      </c>
      <c r="I649" s="6">
        <f>VLOOKUP(A649,'[1]【4】 框架Ratecard条目汇总'!$A:$L,12,0)</f>
        <v>465</v>
      </c>
    </row>
    <row r="650" ht="19" customHeight="1" spans="1:9">
      <c r="A650" s="4" t="s">
        <v>1652</v>
      </c>
      <c r="B650" s="4" t="s">
        <v>180</v>
      </c>
      <c r="C650" s="4" t="s">
        <v>1267</v>
      </c>
      <c r="D650" s="4" t="s">
        <v>1619</v>
      </c>
      <c r="E650" s="4" t="s">
        <v>1620</v>
      </c>
      <c r="F650" s="4" t="s">
        <v>1653</v>
      </c>
      <c r="G650" s="5" t="s">
        <v>1627</v>
      </c>
      <c r="H650" s="4" t="s">
        <v>1188</v>
      </c>
      <c r="I650" s="6">
        <f>VLOOKUP(A650,'[1]【4】 框架Ratecard条目汇总'!$A:$L,12,0)</f>
        <v>450</v>
      </c>
    </row>
    <row r="651" ht="19" customHeight="1" spans="1:9">
      <c r="A651" s="4" t="s">
        <v>1654</v>
      </c>
      <c r="B651" s="4" t="s">
        <v>180</v>
      </c>
      <c r="C651" s="4" t="s">
        <v>1267</v>
      </c>
      <c r="D651" s="4" t="s">
        <v>1619</v>
      </c>
      <c r="E651" s="4" t="s">
        <v>1620</v>
      </c>
      <c r="F651" s="4" t="s">
        <v>1655</v>
      </c>
      <c r="G651" s="5" t="s">
        <v>1656</v>
      </c>
      <c r="H651" s="4" t="s">
        <v>1188</v>
      </c>
      <c r="I651" s="6">
        <f>VLOOKUP(A651,'[1]【4】 框架Ratecard条目汇总'!$A:$L,12,0)</f>
        <v>332</v>
      </c>
    </row>
    <row r="652" ht="19" customHeight="1" spans="1:9">
      <c r="A652" s="4" t="s">
        <v>1657</v>
      </c>
      <c r="B652" s="4" t="s">
        <v>180</v>
      </c>
      <c r="C652" s="4" t="s">
        <v>1267</v>
      </c>
      <c r="D652" s="4" t="s">
        <v>1619</v>
      </c>
      <c r="E652" s="4" t="s">
        <v>1620</v>
      </c>
      <c r="F652" s="4" t="s">
        <v>1658</v>
      </c>
      <c r="G652" s="5" t="s">
        <v>1627</v>
      </c>
      <c r="H652" s="4" t="s">
        <v>1188</v>
      </c>
      <c r="I652" s="6">
        <f>VLOOKUP(A652,'[1]【4】 框架Ratecard条目汇总'!$A:$L,12,0)</f>
        <v>150</v>
      </c>
    </row>
    <row r="653" ht="19" customHeight="1" spans="1:9">
      <c r="A653" s="4" t="s">
        <v>1659</v>
      </c>
      <c r="B653" s="4" t="s">
        <v>180</v>
      </c>
      <c r="C653" s="4" t="s">
        <v>1267</v>
      </c>
      <c r="D653" s="4" t="s">
        <v>1619</v>
      </c>
      <c r="E653" s="4" t="s">
        <v>1620</v>
      </c>
      <c r="F653" s="4" t="s">
        <v>1660</v>
      </c>
      <c r="G653" s="5" t="s">
        <v>1627</v>
      </c>
      <c r="H653" s="4" t="s">
        <v>1563</v>
      </c>
      <c r="I653" s="6">
        <f>VLOOKUP(A653,'[1]【4】 框架Ratecard条目汇总'!$A:$L,12,0)</f>
        <v>500</v>
      </c>
    </row>
    <row r="654" ht="19" customHeight="1" spans="1:9">
      <c r="A654" s="4" t="s">
        <v>1661</v>
      </c>
      <c r="B654" s="4" t="s">
        <v>180</v>
      </c>
      <c r="C654" s="4" t="s">
        <v>1267</v>
      </c>
      <c r="D654" s="4" t="s">
        <v>1619</v>
      </c>
      <c r="E654" s="4" t="s">
        <v>1620</v>
      </c>
      <c r="F654" s="4" t="s">
        <v>1662</v>
      </c>
      <c r="G654" s="5" t="s">
        <v>1627</v>
      </c>
      <c r="H654" s="4" t="s">
        <v>1188</v>
      </c>
      <c r="I654" s="6">
        <f>VLOOKUP(A654,'[1]【4】 框架Ratecard条目汇总'!$A:$L,12,0)</f>
        <v>500</v>
      </c>
    </row>
    <row r="655" ht="19" customHeight="1" spans="1:9">
      <c r="A655" s="4" t="s">
        <v>1663</v>
      </c>
      <c r="B655" s="4" t="s">
        <v>180</v>
      </c>
      <c r="C655" s="4" t="s">
        <v>1267</v>
      </c>
      <c r="D655" s="4" t="s">
        <v>1619</v>
      </c>
      <c r="E655" s="4" t="s">
        <v>1620</v>
      </c>
      <c r="F655" s="4" t="s">
        <v>1664</v>
      </c>
      <c r="G655" s="5" t="s">
        <v>1627</v>
      </c>
      <c r="H655" s="4" t="s">
        <v>1188</v>
      </c>
      <c r="I655" s="6">
        <f>VLOOKUP(A655,'[1]【4】 框架Ratecard条目汇总'!$A:$L,12,0)</f>
        <v>909</v>
      </c>
    </row>
    <row r="656" ht="19" customHeight="1" spans="1:9">
      <c r="A656" s="4" t="s">
        <v>1665</v>
      </c>
      <c r="B656" s="4" t="s">
        <v>180</v>
      </c>
      <c r="C656" s="4" t="s">
        <v>1267</v>
      </c>
      <c r="D656" s="4" t="s">
        <v>1619</v>
      </c>
      <c r="E656" s="4" t="s">
        <v>1666</v>
      </c>
      <c r="F656" s="4" t="s">
        <v>1667</v>
      </c>
      <c r="G656" s="5" t="s">
        <v>1627</v>
      </c>
      <c r="H656" s="4" t="s">
        <v>1563</v>
      </c>
      <c r="I656" s="6">
        <f>VLOOKUP(A656,'[1]【4】 框架Ratecard条目汇总'!$A:$L,12,0)</f>
        <v>180</v>
      </c>
    </row>
    <row r="657" ht="19" customHeight="1" spans="1:9">
      <c r="A657" s="4" t="s">
        <v>1668</v>
      </c>
      <c r="B657" s="4" t="s">
        <v>180</v>
      </c>
      <c r="C657" s="4" t="s">
        <v>1267</v>
      </c>
      <c r="D657" s="4" t="s">
        <v>1619</v>
      </c>
      <c r="E657" s="4" t="s">
        <v>1666</v>
      </c>
      <c r="F657" s="4" t="s">
        <v>1669</v>
      </c>
      <c r="G657" s="5" t="s">
        <v>1627</v>
      </c>
      <c r="H657" s="4" t="s">
        <v>1563</v>
      </c>
      <c r="I657" s="6">
        <f>VLOOKUP(A657,'[1]【4】 框架Ratecard条目汇总'!$A:$L,12,0)</f>
        <v>282</v>
      </c>
    </row>
    <row r="658" ht="19" customHeight="1" spans="1:9">
      <c r="A658" s="4" t="s">
        <v>1670</v>
      </c>
      <c r="B658" s="4" t="s">
        <v>180</v>
      </c>
      <c r="C658" s="4" t="s">
        <v>1267</v>
      </c>
      <c r="D658" s="4" t="s">
        <v>1619</v>
      </c>
      <c r="E658" s="4" t="s">
        <v>1671</v>
      </c>
      <c r="F658" s="4" t="s">
        <v>1672</v>
      </c>
      <c r="G658" s="5" t="s">
        <v>1627</v>
      </c>
      <c r="H658" s="4" t="s">
        <v>1563</v>
      </c>
      <c r="I658" s="6">
        <f>VLOOKUP(A658,'[1]【4】 框架Ratecard条目汇总'!$A:$L,12,0)</f>
        <v>125</v>
      </c>
    </row>
    <row r="659" ht="19" customHeight="1" spans="1:9">
      <c r="A659" s="4" t="s">
        <v>1673</v>
      </c>
      <c r="B659" s="4" t="s">
        <v>180</v>
      </c>
      <c r="C659" s="4" t="s">
        <v>1267</v>
      </c>
      <c r="D659" s="4" t="s">
        <v>1619</v>
      </c>
      <c r="E659" s="4" t="s">
        <v>1671</v>
      </c>
      <c r="F659" s="4" t="s">
        <v>1674</v>
      </c>
      <c r="G659" s="5" t="s">
        <v>1627</v>
      </c>
      <c r="H659" s="4" t="s">
        <v>1188</v>
      </c>
      <c r="I659" s="6">
        <f>VLOOKUP(A659,'[1]【4】 框架Ratecard条目汇总'!$A:$L,12,0)</f>
        <v>270</v>
      </c>
    </row>
    <row r="660" ht="19" customHeight="1" spans="1:9">
      <c r="A660" s="4" t="s">
        <v>1675</v>
      </c>
      <c r="B660" s="4" t="s">
        <v>180</v>
      </c>
      <c r="C660" s="4" t="s">
        <v>1267</v>
      </c>
      <c r="D660" s="4" t="s">
        <v>1619</v>
      </c>
      <c r="E660" s="4" t="s">
        <v>1671</v>
      </c>
      <c r="F660" s="4" t="s">
        <v>1676</v>
      </c>
      <c r="G660" s="5" t="s">
        <v>1677</v>
      </c>
      <c r="H660" s="4" t="s">
        <v>1188</v>
      </c>
      <c r="I660" s="6">
        <f>VLOOKUP(A660,'[1]【4】 框架Ratecard条目汇总'!$A:$L,12,0)</f>
        <v>175</v>
      </c>
    </row>
    <row r="661" ht="19" customHeight="1" spans="1:9">
      <c r="A661" s="4" t="s">
        <v>1678</v>
      </c>
      <c r="B661" s="4" t="s">
        <v>180</v>
      </c>
      <c r="C661" s="4" t="s">
        <v>1267</v>
      </c>
      <c r="D661" s="4" t="s">
        <v>1619</v>
      </c>
      <c r="E661" s="4" t="s">
        <v>1671</v>
      </c>
      <c r="F661" s="4" t="s">
        <v>1679</v>
      </c>
      <c r="G661" s="5" t="s">
        <v>1627</v>
      </c>
      <c r="H661" s="4" t="s">
        <v>1188</v>
      </c>
      <c r="I661" s="6">
        <f>VLOOKUP(A661,'[1]【4】 框架Ratecard条目汇总'!$A:$L,12,0)</f>
        <v>120</v>
      </c>
    </row>
    <row r="662" ht="19" customHeight="1" spans="1:9">
      <c r="A662" s="4" t="s">
        <v>1680</v>
      </c>
      <c r="B662" s="4" t="s">
        <v>180</v>
      </c>
      <c r="C662" s="4" t="s">
        <v>1267</v>
      </c>
      <c r="D662" s="4" t="s">
        <v>1619</v>
      </c>
      <c r="E662" s="4" t="s">
        <v>1671</v>
      </c>
      <c r="F662" s="4" t="s">
        <v>1681</v>
      </c>
      <c r="G662" s="5" t="s">
        <v>1682</v>
      </c>
      <c r="H662" s="4" t="s">
        <v>1188</v>
      </c>
      <c r="I662" s="6">
        <f>VLOOKUP(A662,'[1]【4】 框架Ratecard条目汇总'!$A:$L,12,0)</f>
        <v>150</v>
      </c>
    </row>
    <row r="663" ht="19" customHeight="1" spans="1:9">
      <c r="A663" s="4" t="s">
        <v>1683</v>
      </c>
      <c r="B663" s="4" t="s">
        <v>180</v>
      </c>
      <c r="C663" s="4" t="s">
        <v>1267</v>
      </c>
      <c r="D663" s="4" t="s">
        <v>1619</v>
      </c>
      <c r="E663" s="4" t="s">
        <v>1671</v>
      </c>
      <c r="F663" s="4" t="s">
        <v>1684</v>
      </c>
      <c r="G663" s="5" t="s">
        <v>1685</v>
      </c>
      <c r="H663" s="4" t="s">
        <v>1188</v>
      </c>
      <c r="I663" s="6">
        <f>VLOOKUP(A663,'[1]【4】 框架Ratecard条目汇总'!$A:$L,12,0)</f>
        <v>150</v>
      </c>
    </row>
    <row r="664" ht="19" customHeight="1" spans="1:9">
      <c r="A664" s="4" t="s">
        <v>1686</v>
      </c>
      <c r="B664" s="4" t="s">
        <v>180</v>
      </c>
      <c r="C664" s="4" t="s">
        <v>1267</v>
      </c>
      <c r="D664" s="4" t="s">
        <v>1619</v>
      </c>
      <c r="E664" s="4" t="s">
        <v>1671</v>
      </c>
      <c r="F664" s="4" t="s">
        <v>1687</v>
      </c>
      <c r="G664" s="5" t="s">
        <v>1688</v>
      </c>
      <c r="H664" s="4" t="s">
        <v>1188</v>
      </c>
      <c r="I664" s="6">
        <f>VLOOKUP(A664,'[1]【4】 框架Ratecard条目汇总'!$A:$L,12,0)</f>
        <v>150</v>
      </c>
    </row>
    <row r="665" ht="19" customHeight="1" spans="1:9">
      <c r="A665" s="4" t="s">
        <v>1689</v>
      </c>
      <c r="B665" s="4" t="s">
        <v>180</v>
      </c>
      <c r="C665" s="4" t="s">
        <v>1267</v>
      </c>
      <c r="D665" s="4" t="s">
        <v>1619</v>
      </c>
      <c r="E665" s="4" t="s">
        <v>1671</v>
      </c>
      <c r="F665" s="4" t="s">
        <v>1687</v>
      </c>
      <c r="G665" s="5" t="s">
        <v>1690</v>
      </c>
      <c r="H665" s="4" t="s">
        <v>1188</v>
      </c>
      <c r="I665" s="6">
        <f>VLOOKUP(A665,'[1]【4】 框架Ratecard条目汇总'!$A:$L,12,0)</f>
        <v>190</v>
      </c>
    </row>
    <row r="666" ht="19" customHeight="1" spans="1:9">
      <c r="A666" s="4" t="s">
        <v>1691</v>
      </c>
      <c r="B666" s="4" t="s">
        <v>180</v>
      </c>
      <c r="C666" s="4" t="s">
        <v>1267</v>
      </c>
      <c r="D666" s="4" t="s">
        <v>1619</v>
      </c>
      <c r="E666" s="4" t="s">
        <v>1671</v>
      </c>
      <c r="F666" s="4" t="s">
        <v>1687</v>
      </c>
      <c r="G666" s="5" t="s">
        <v>1692</v>
      </c>
      <c r="H666" s="4" t="s">
        <v>1188</v>
      </c>
      <c r="I666" s="6">
        <f>VLOOKUP(A666,'[1]【4】 框架Ratecard条目汇总'!$A:$L,12,0)</f>
        <v>200</v>
      </c>
    </row>
    <row r="667" ht="19" customHeight="1" spans="1:9">
      <c r="A667" s="4" t="s">
        <v>1693</v>
      </c>
      <c r="B667" s="4" t="s">
        <v>180</v>
      </c>
      <c r="C667" s="4" t="s">
        <v>1267</v>
      </c>
      <c r="D667" s="4" t="s">
        <v>1619</v>
      </c>
      <c r="E667" s="4" t="s">
        <v>1671</v>
      </c>
      <c r="F667" s="4" t="s">
        <v>1687</v>
      </c>
      <c r="G667" s="5" t="s">
        <v>1694</v>
      </c>
      <c r="H667" s="4" t="s">
        <v>1188</v>
      </c>
      <c r="I667" s="6">
        <f>VLOOKUP(A667,'[1]【4】 框架Ratecard条目汇总'!$A:$L,12,0)</f>
        <v>215</v>
      </c>
    </row>
    <row r="668" ht="19" customHeight="1" spans="1:9">
      <c r="A668" s="4" t="s">
        <v>1695</v>
      </c>
      <c r="B668" s="4" t="s">
        <v>180</v>
      </c>
      <c r="C668" s="4" t="s">
        <v>1267</v>
      </c>
      <c r="D668" s="4" t="s">
        <v>1619</v>
      </c>
      <c r="E668" s="4" t="s">
        <v>1671</v>
      </c>
      <c r="F668" s="4" t="s">
        <v>1696</v>
      </c>
      <c r="G668" s="5" t="s">
        <v>1697</v>
      </c>
      <c r="H668" s="4" t="s">
        <v>1188</v>
      </c>
      <c r="I668" s="6">
        <f>VLOOKUP(A668,'[1]【4】 框架Ratecard条目汇总'!$A:$L,12,0)</f>
        <v>325</v>
      </c>
    </row>
    <row r="669" ht="19" customHeight="1" spans="1:9">
      <c r="A669" s="4" t="s">
        <v>1698</v>
      </c>
      <c r="B669" s="4" t="s">
        <v>180</v>
      </c>
      <c r="C669" s="4" t="s">
        <v>1267</v>
      </c>
      <c r="D669" s="4" t="s">
        <v>1619</v>
      </c>
      <c r="E669" s="4" t="s">
        <v>1671</v>
      </c>
      <c r="F669" s="4" t="s">
        <v>1699</v>
      </c>
      <c r="G669" s="5" t="s">
        <v>1700</v>
      </c>
      <c r="H669" s="4" t="s">
        <v>1188</v>
      </c>
      <c r="I669" s="6">
        <f>VLOOKUP(A669,'[1]【4】 框架Ratecard条目汇总'!$A:$L,12,0)</f>
        <v>247</v>
      </c>
    </row>
    <row r="670" ht="19" customHeight="1" spans="1:9">
      <c r="A670" s="4" t="s">
        <v>1701</v>
      </c>
      <c r="B670" s="4" t="s">
        <v>180</v>
      </c>
      <c r="C670" s="4" t="s">
        <v>1267</v>
      </c>
      <c r="D670" s="4" t="s">
        <v>1619</v>
      </c>
      <c r="E670" s="4" t="s">
        <v>1671</v>
      </c>
      <c r="F670" s="4" t="s">
        <v>1702</v>
      </c>
      <c r="G670" s="5" t="s">
        <v>1703</v>
      </c>
      <c r="H670" s="4" t="s">
        <v>1188</v>
      </c>
      <c r="I670" s="6">
        <f>VLOOKUP(A670,'[1]【4】 框架Ratecard条目汇总'!$A:$L,12,0)</f>
        <v>200</v>
      </c>
    </row>
    <row r="671" ht="19" customHeight="1" spans="1:9">
      <c r="A671" s="4" t="s">
        <v>1704</v>
      </c>
      <c r="B671" s="4" t="s">
        <v>180</v>
      </c>
      <c r="C671" s="4" t="s">
        <v>1267</v>
      </c>
      <c r="D671" s="4" t="s">
        <v>1619</v>
      </c>
      <c r="E671" s="4" t="s">
        <v>1671</v>
      </c>
      <c r="F671" s="4" t="s">
        <v>1705</v>
      </c>
      <c r="G671" s="5" t="s">
        <v>1706</v>
      </c>
      <c r="H671" s="4" t="s">
        <v>1188</v>
      </c>
      <c r="I671" s="6">
        <f>VLOOKUP(A671,'[1]【4】 框架Ratecard条目汇总'!$A:$L,12,0)</f>
        <v>189</v>
      </c>
    </row>
    <row r="672" ht="19" customHeight="1" spans="1:9">
      <c r="A672" s="4" t="s">
        <v>1707</v>
      </c>
      <c r="B672" s="4" t="s">
        <v>180</v>
      </c>
      <c r="C672" s="4" t="s">
        <v>1267</v>
      </c>
      <c r="D672" s="4" t="s">
        <v>1619</v>
      </c>
      <c r="E672" s="4" t="s">
        <v>1671</v>
      </c>
      <c r="F672" s="4" t="s">
        <v>1708</v>
      </c>
      <c r="G672" s="5" t="s">
        <v>1627</v>
      </c>
      <c r="H672" s="4" t="s">
        <v>1188</v>
      </c>
      <c r="I672" s="6">
        <f>VLOOKUP(A672,'[1]【4】 框架Ratecard条目汇总'!$A:$L,12,0)</f>
        <v>181</v>
      </c>
    </row>
    <row r="673" ht="19" customHeight="1" spans="1:9">
      <c r="A673" s="4" t="s">
        <v>1709</v>
      </c>
      <c r="B673" s="4" t="s">
        <v>180</v>
      </c>
      <c r="C673" s="4" t="s">
        <v>1267</v>
      </c>
      <c r="D673" s="4" t="s">
        <v>1619</v>
      </c>
      <c r="E673" s="4" t="s">
        <v>1671</v>
      </c>
      <c r="F673" s="4" t="s">
        <v>1710</v>
      </c>
      <c r="G673" s="5" t="s">
        <v>1711</v>
      </c>
      <c r="H673" s="4" t="s">
        <v>1188</v>
      </c>
      <c r="I673" s="6">
        <f>VLOOKUP(A673,'[1]【4】 框架Ratecard条目汇总'!$A:$L,12,0)</f>
        <v>110</v>
      </c>
    </row>
    <row r="674" ht="19" customHeight="1" spans="1:9">
      <c r="A674" s="4" t="s">
        <v>1712</v>
      </c>
      <c r="B674" s="4" t="s">
        <v>180</v>
      </c>
      <c r="C674" s="4" t="s">
        <v>1267</v>
      </c>
      <c r="D674" s="4" t="s">
        <v>1619</v>
      </c>
      <c r="E674" s="4" t="s">
        <v>1671</v>
      </c>
      <c r="F674" s="4" t="s">
        <v>1713</v>
      </c>
      <c r="G674" s="5" t="s">
        <v>1714</v>
      </c>
      <c r="H674" s="4" t="s">
        <v>1188</v>
      </c>
      <c r="I674" s="6">
        <f>VLOOKUP(A674,'[1]【4】 框架Ratecard条目汇总'!$A:$L,12,0)</f>
        <v>225</v>
      </c>
    </row>
    <row r="675" ht="19" customHeight="1" spans="1:9">
      <c r="A675" s="4" t="s">
        <v>1715</v>
      </c>
      <c r="B675" s="4" t="s">
        <v>180</v>
      </c>
      <c r="C675" s="4" t="s">
        <v>1267</v>
      </c>
      <c r="D675" s="4" t="s">
        <v>1619</v>
      </c>
      <c r="E675" s="4" t="s">
        <v>1671</v>
      </c>
      <c r="F675" s="4" t="s">
        <v>1716</v>
      </c>
      <c r="G675" s="5" t="s">
        <v>1717</v>
      </c>
      <c r="H675" s="4" t="s">
        <v>1188</v>
      </c>
      <c r="I675" s="6">
        <f>VLOOKUP(A675,'[1]【4】 框架Ratecard条目汇总'!$A:$L,12,0)</f>
        <v>225</v>
      </c>
    </row>
    <row r="676" ht="19" customHeight="1" spans="1:9">
      <c r="A676" s="4" t="s">
        <v>1718</v>
      </c>
      <c r="B676" s="4" t="s">
        <v>180</v>
      </c>
      <c r="C676" s="4" t="s">
        <v>1267</v>
      </c>
      <c r="D676" s="4" t="s">
        <v>1619</v>
      </c>
      <c r="E676" s="4" t="s">
        <v>1671</v>
      </c>
      <c r="F676" s="4" t="s">
        <v>1719</v>
      </c>
      <c r="G676" s="5" t="s">
        <v>1720</v>
      </c>
      <c r="H676" s="4" t="s">
        <v>1188</v>
      </c>
      <c r="I676" s="6">
        <f>VLOOKUP(A676,'[1]【4】 框架Ratecard条目汇总'!$A:$L,12,0)</f>
        <v>280</v>
      </c>
    </row>
    <row r="677" ht="19" customHeight="1" spans="1:9">
      <c r="A677" s="4" t="s">
        <v>1721</v>
      </c>
      <c r="B677" s="4" t="s">
        <v>180</v>
      </c>
      <c r="C677" s="4" t="s">
        <v>1267</v>
      </c>
      <c r="D677" s="4" t="s">
        <v>1619</v>
      </c>
      <c r="E677" s="4" t="s">
        <v>1671</v>
      </c>
      <c r="F677" s="4" t="s">
        <v>1722</v>
      </c>
      <c r="G677" s="5" t="s">
        <v>1723</v>
      </c>
      <c r="H677" s="4" t="s">
        <v>1188</v>
      </c>
      <c r="I677" s="6">
        <f>VLOOKUP(A677,'[1]【4】 框架Ratecard条目汇总'!$A:$L,12,0)</f>
        <v>290</v>
      </c>
    </row>
    <row r="678" ht="19" customHeight="1" spans="1:9">
      <c r="A678" s="4" t="s">
        <v>1724</v>
      </c>
      <c r="B678" s="4" t="s">
        <v>180</v>
      </c>
      <c r="C678" s="4" t="s">
        <v>1267</v>
      </c>
      <c r="D678" s="4" t="s">
        <v>1619</v>
      </c>
      <c r="E678" s="4" t="s">
        <v>1725</v>
      </c>
      <c r="F678" s="4" t="s">
        <v>1726</v>
      </c>
      <c r="G678" s="5" t="s">
        <v>1627</v>
      </c>
      <c r="H678" s="4" t="s">
        <v>1188</v>
      </c>
      <c r="I678" s="6">
        <f>VLOOKUP(A678,'[1]【4】 框架Ratecard条目汇总'!$A:$L,12,0)</f>
        <v>1749</v>
      </c>
    </row>
    <row r="679" ht="19" customHeight="1" spans="1:9">
      <c r="A679" s="4" t="s">
        <v>1727</v>
      </c>
      <c r="B679" s="4" t="s">
        <v>180</v>
      </c>
      <c r="C679" s="4" t="s">
        <v>1267</v>
      </c>
      <c r="D679" s="4" t="s">
        <v>1619</v>
      </c>
      <c r="E679" s="4" t="s">
        <v>1725</v>
      </c>
      <c r="F679" s="4" t="s">
        <v>1728</v>
      </c>
      <c r="G679" s="5" t="s">
        <v>1627</v>
      </c>
      <c r="H679" s="4" t="s">
        <v>1188</v>
      </c>
      <c r="I679" s="6">
        <f>VLOOKUP(A679,'[1]【4】 框架Ratecard条目汇总'!$A:$L,12,0)</f>
        <v>1150</v>
      </c>
    </row>
    <row r="680" ht="19" customHeight="1" spans="1:9">
      <c r="A680" s="4" t="s">
        <v>1729</v>
      </c>
      <c r="B680" s="4" t="s">
        <v>180</v>
      </c>
      <c r="C680" s="4" t="s">
        <v>1267</v>
      </c>
      <c r="D680" s="4" t="s">
        <v>1619</v>
      </c>
      <c r="E680" s="4" t="s">
        <v>1725</v>
      </c>
      <c r="F680" s="4" t="s">
        <v>1730</v>
      </c>
      <c r="G680" s="5" t="s">
        <v>1627</v>
      </c>
      <c r="H680" s="4" t="s">
        <v>1188</v>
      </c>
      <c r="I680" s="6">
        <f>VLOOKUP(A680,'[1]【4】 框架Ratecard条目汇总'!$A:$L,12,0)</f>
        <v>600</v>
      </c>
    </row>
    <row r="681" ht="19" customHeight="1" spans="1:9">
      <c r="A681" s="4" t="s">
        <v>1731</v>
      </c>
      <c r="B681" s="4" t="s">
        <v>180</v>
      </c>
      <c r="C681" s="4" t="s">
        <v>1267</v>
      </c>
      <c r="D681" s="4" t="s">
        <v>1619</v>
      </c>
      <c r="E681" s="4" t="s">
        <v>1725</v>
      </c>
      <c r="F681" s="4" t="s">
        <v>1732</v>
      </c>
      <c r="G681" s="5" t="s">
        <v>1627</v>
      </c>
      <c r="H681" s="4" t="s">
        <v>1188</v>
      </c>
      <c r="I681" s="6">
        <f>VLOOKUP(A681,'[1]【4】 框架Ratecard条目汇总'!$A:$L,12,0)</f>
        <v>600</v>
      </c>
    </row>
    <row r="682" ht="19" customHeight="1" spans="1:9">
      <c r="A682" s="4" t="s">
        <v>1733</v>
      </c>
      <c r="B682" s="4" t="s">
        <v>180</v>
      </c>
      <c r="C682" s="4" t="s">
        <v>1267</v>
      </c>
      <c r="D682" s="4" t="s">
        <v>1619</v>
      </c>
      <c r="E682" s="4" t="s">
        <v>1725</v>
      </c>
      <c r="F682" s="4" t="s">
        <v>1734</v>
      </c>
      <c r="G682" s="5" t="s">
        <v>1627</v>
      </c>
      <c r="H682" s="4" t="s">
        <v>1188</v>
      </c>
      <c r="I682" s="6">
        <f>VLOOKUP(A682,'[1]【4】 框架Ratecard条目汇总'!$A:$L,12,0)</f>
        <v>600</v>
      </c>
    </row>
    <row r="683" ht="19" customHeight="1" spans="1:9">
      <c r="A683" s="4" t="s">
        <v>1735</v>
      </c>
      <c r="B683" s="4" t="s">
        <v>180</v>
      </c>
      <c r="C683" s="4" t="s">
        <v>1267</v>
      </c>
      <c r="D683" s="4" t="s">
        <v>1619</v>
      </c>
      <c r="E683" s="4" t="s">
        <v>1725</v>
      </c>
      <c r="F683" s="4" t="s">
        <v>1736</v>
      </c>
      <c r="G683" s="5" t="s">
        <v>1627</v>
      </c>
      <c r="H683" s="4" t="s">
        <v>1188</v>
      </c>
      <c r="I683" s="6">
        <f>VLOOKUP(A683,'[1]【4】 框架Ratecard条目汇总'!$A:$L,12,0)</f>
        <v>600</v>
      </c>
    </row>
    <row r="684" ht="19" customHeight="1" spans="1:9">
      <c r="A684" s="4" t="s">
        <v>1737</v>
      </c>
      <c r="B684" s="4" t="s">
        <v>180</v>
      </c>
      <c r="C684" s="4" t="s">
        <v>1267</v>
      </c>
      <c r="D684" s="4" t="s">
        <v>1619</v>
      </c>
      <c r="E684" s="4" t="s">
        <v>1725</v>
      </c>
      <c r="F684" s="4" t="s">
        <v>1738</v>
      </c>
      <c r="G684" s="5" t="s">
        <v>1627</v>
      </c>
      <c r="H684" s="4" t="s">
        <v>1188</v>
      </c>
      <c r="I684" s="6">
        <f>VLOOKUP(A684,'[1]【4】 框架Ratecard条目汇总'!$A:$L,12,0)</f>
        <v>600</v>
      </c>
    </row>
    <row r="685" ht="19" customHeight="1" spans="1:9">
      <c r="A685" s="4" t="s">
        <v>1739</v>
      </c>
      <c r="B685" s="4" t="s">
        <v>180</v>
      </c>
      <c r="C685" s="4" t="s">
        <v>1267</v>
      </c>
      <c r="D685" s="4" t="s">
        <v>1619</v>
      </c>
      <c r="E685" s="4" t="s">
        <v>1725</v>
      </c>
      <c r="F685" s="4" t="s">
        <v>1740</v>
      </c>
      <c r="G685" s="5" t="s">
        <v>1627</v>
      </c>
      <c r="H685" s="4" t="s">
        <v>1188</v>
      </c>
      <c r="I685" s="6">
        <f>VLOOKUP(A685,'[1]【4】 框架Ratecard条目汇总'!$A:$L,12,0)</f>
        <v>500</v>
      </c>
    </row>
    <row r="686" ht="19" customHeight="1" spans="1:9">
      <c r="A686" s="4" t="s">
        <v>1741</v>
      </c>
      <c r="B686" s="4" t="s">
        <v>180</v>
      </c>
      <c r="C686" s="4" t="s">
        <v>1267</v>
      </c>
      <c r="D686" s="4" t="s">
        <v>1619</v>
      </c>
      <c r="E686" s="4" t="s">
        <v>1742</v>
      </c>
      <c r="F686" s="4" t="s">
        <v>1743</v>
      </c>
      <c r="G686" s="5" t="s">
        <v>1744</v>
      </c>
      <c r="H686" s="4" t="s">
        <v>1188</v>
      </c>
      <c r="I686" s="6">
        <f>VLOOKUP(A686,'[1]【4】 框架Ratecard条目汇总'!$A:$L,12,0)</f>
        <v>1357</v>
      </c>
    </row>
    <row r="687" ht="19" customHeight="1" spans="1:9">
      <c r="A687" s="4" t="s">
        <v>1745</v>
      </c>
      <c r="B687" s="4" t="s">
        <v>180</v>
      </c>
      <c r="C687" s="4" t="s">
        <v>1267</v>
      </c>
      <c r="D687" s="4" t="s">
        <v>1619</v>
      </c>
      <c r="E687" s="4" t="s">
        <v>1742</v>
      </c>
      <c r="F687" s="4" t="s">
        <v>1743</v>
      </c>
      <c r="G687" s="5" t="s">
        <v>1746</v>
      </c>
      <c r="H687" s="4" t="s">
        <v>1188</v>
      </c>
      <c r="I687" s="6">
        <f>VLOOKUP(A687,'[1]【4】 框架Ratecard条目汇总'!$A:$L,12,0)</f>
        <v>1574</v>
      </c>
    </row>
    <row r="688" ht="19" customHeight="1" spans="1:9">
      <c r="A688" s="4" t="s">
        <v>1747</v>
      </c>
      <c r="B688" s="4" t="s">
        <v>180</v>
      </c>
      <c r="C688" s="4" t="s">
        <v>1267</v>
      </c>
      <c r="D688" s="4" t="s">
        <v>1619</v>
      </c>
      <c r="E688" s="4" t="s">
        <v>1742</v>
      </c>
      <c r="F688" s="4" t="s">
        <v>1748</v>
      </c>
      <c r="G688" s="5" t="s">
        <v>1749</v>
      </c>
      <c r="H688" s="4" t="s">
        <v>1188</v>
      </c>
      <c r="I688" s="6">
        <f>VLOOKUP(A688,'[1]【4】 框架Ratecard条目汇总'!$A:$L,12,0)</f>
        <v>370</v>
      </c>
    </row>
    <row r="689" ht="19" customHeight="1" spans="1:9">
      <c r="A689" s="4" t="s">
        <v>1750</v>
      </c>
      <c r="B689" s="4" t="s">
        <v>180</v>
      </c>
      <c r="C689" s="4" t="s">
        <v>1267</v>
      </c>
      <c r="D689" s="4" t="s">
        <v>1619</v>
      </c>
      <c r="E689" s="4" t="s">
        <v>1742</v>
      </c>
      <c r="F689" s="4" t="s">
        <v>1743</v>
      </c>
      <c r="G689" s="5" t="s">
        <v>1751</v>
      </c>
      <c r="H689" s="4" t="s">
        <v>1188</v>
      </c>
      <c r="I689" s="6">
        <f>VLOOKUP(A689,'[1]【4】 框架Ratecard条目汇总'!$A:$L,12,0)</f>
        <v>800</v>
      </c>
    </row>
    <row r="690" ht="19" customHeight="1" spans="1:9">
      <c r="A690" s="4" t="s">
        <v>1752</v>
      </c>
      <c r="B690" s="4" t="s">
        <v>180</v>
      </c>
      <c r="C690" s="4" t="s">
        <v>1267</v>
      </c>
      <c r="D690" s="4" t="s">
        <v>1619</v>
      </c>
      <c r="E690" s="4" t="s">
        <v>1742</v>
      </c>
      <c r="F690" s="4" t="s">
        <v>1743</v>
      </c>
      <c r="G690" s="5" t="s">
        <v>1753</v>
      </c>
      <c r="H690" s="4" t="s">
        <v>1188</v>
      </c>
      <c r="I690" s="6">
        <f>VLOOKUP(A690,'[1]【4】 框架Ratecard条目汇总'!$A:$L,12,0)</f>
        <v>850</v>
      </c>
    </row>
    <row r="691" ht="19" customHeight="1" spans="1:9">
      <c r="A691" s="4" t="s">
        <v>1754</v>
      </c>
      <c r="B691" s="4" t="s">
        <v>180</v>
      </c>
      <c r="C691" s="4" t="s">
        <v>1267</v>
      </c>
      <c r="D691" s="4" t="s">
        <v>1619</v>
      </c>
      <c r="E691" s="4" t="s">
        <v>1755</v>
      </c>
      <c r="F691" s="4" t="s">
        <v>1756</v>
      </c>
      <c r="G691" s="5" t="s">
        <v>1757</v>
      </c>
      <c r="H691" s="4" t="s">
        <v>1188</v>
      </c>
      <c r="I691" s="6">
        <f>VLOOKUP(A691,'[1]【4】 框架Ratecard条目汇总'!$A:$L,12,0)</f>
        <v>90</v>
      </c>
    </row>
    <row r="692" ht="19" customHeight="1" spans="1:9">
      <c r="A692" s="4" t="s">
        <v>1758</v>
      </c>
      <c r="B692" s="4" t="s">
        <v>180</v>
      </c>
      <c r="C692" s="4" t="s">
        <v>1267</v>
      </c>
      <c r="D692" s="4" t="s">
        <v>1759</v>
      </c>
      <c r="E692" s="4" t="s">
        <v>1760</v>
      </c>
      <c r="F692" s="4" t="s">
        <v>1761</v>
      </c>
      <c r="G692" s="7" t="s">
        <v>104</v>
      </c>
      <c r="H692" s="4" t="s">
        <v>1762</v>
      </c>
      <c r="I692" s="6">
        <f>VLOOKUP(A692,'[1]【4】 框架Ratecard条目汇总'!$A:$L,12,0)</f>
        <v>12</v>
      </c>
    </row>
    <row r="693" ht="19" customHeight="1" spans="1:9">
      <c r="A693" s="4" t="s">
        <v>1763</v>
      </c>
      <c r="B693" s="4" t="s">
        <v>180</v>
      </c>
      <c r="C693" s="4" t="s">
        <v>1267</v>
      </c>
      <c r="D693" s="4" t="s">
        <v>1759</v>
      </c>
      <c r="E693" s="4" t="s">
        <v>1760</v>
      </c>
      <c r="F693" s="4" t="s">
        <v>1764</v>
      </c>
      <c r="G693" s="7" t="s">
        <v>104</v>
      </c>
      <c r="H693" s="4" t="s">
        <v>1765</v>
      </c>
      <c r="I693" s="6">
        <f>VLOOKUP(A693,'[1]【4】 框架Ratecard条目汇总'!$A:$L,12,0)</f>
        <v>52</v>
      </c>
    </row>
    <row r="694" ht="19" customHeight="1" spans="1:9">
      <c r="A694" s="4" t="s">
        <v>1766</v>
      </c>
      <c r="B694" s="4" t="s">
        <v>180</v>
      </c>
      <c r="C694" s="4" t="s">
        <v>1267</v>
      </c>
      <c r="D694" s="4" t="s">
        <v>1759</v>
      </c>
      <c r="E694" s="4" t="s">
        <v>1760</v>
      </c>
      <c r="F694" s="4" t="s">
        <v>1767</v>
      </c>
      <c r="G694" s="7" t="s">
        <v>104</v>
      </c>
      <c r="H694" s="4" t="s">
        <v>1765</v>
      </c>
      <c r="I694" s="6">
        <f>VLOOKUP(A694,'[1]【4】 框架Ratecard条目汇总'!$A:$L,12,0)</f>
        <v>60</v>
      </c>
    </row>
    <row r="695" ht="19" customHeight="1" spans="1:9">
      <c r="A695" s="4" t="s">
        <v>1768</v>
      </c>
      <c r="B695" s="4" t="s">
        <v>180</v>
      </c>
      <c r="C695" s="4" t="s">
        <v>1267</v>
      </c>
      <c r="D695" s="4" t="s">
        <v>1759</v>
      </c>
      <c r="E695" s="4" t="s">
        <v>1760</v>
      </c>
      <c r="F695" s="4" t="s">
        <v>1769</v>
      </c>
      <c r="G695" s="7" t="s">
        <v>104</v>
      </c>
      <c r="H695" s="4" t="s">
        <v>1765</v>
      </c>
      <c r="I695" s="6">
        <f>VLOOKUP(A695,'[1]【4】 框架Ratecard条目汇总'!$A:$L,12,0)</f>
        <v>68</v>
      </c>
    </row>
    <row r="696" ht="19" customHeight="1" spans="1:9">
      <c r="A696" s="4" t="s">
        <v>1770</v>
      </c>
      <c r="B696" s="4" t="s">
        <v>180</v>
      </c>
      <c r="C696" s="4" t="s">
        <v>1267</v>
      </c>
      <c r="D696" s="4" t="s">
        <v>1759</v>
      </c>
      <c r="E696" s="4" t="s">
        <v>1760</v>
      </c>
      <c r="F696" s="4" t="s">
        <v>1771</v>
      </c>
      <c r="G696" s="7" t="s">
        <v>104</v>
      </c>
      <c r="H696" s="4" t="s">
        <v>1765</v>
      </c>
      <c r="I696" s="6">
        <f>VLOOKUP(A696,'[1]【4】 框架Ratecard条目汇总'!$A:$L,12,0)</f>
        <v>77</v>
      </c>
    </row>
    <row r="697" ht="19" customHeight="1" spans="1:9">
      <c r="A697" s="4" t="s">
        <v>1772</v>
      </c>
      <c r="B697" s="4" t="s">
        <v>180</v>
      </c>
      <c r="C697" s="4" t="s">
        <v>1267</v>
      </c>
      <c r="D697" s="4" t="s">
        <v>1759</v>
      </c>
      <c r="E697" s="4" t="s">
        <v>1760</v>
      </c>
      <c r="F697" s="4" t="s">
        <v>1773</v>
      </c>
      <c r="G697" s="7" t="s">
        <v>104</v>
      </c>
      <c r="H697" s="4" t="s">
        <v>1765</v>
      </c>
      <c r="I697" s="6">
        <f>VLOOKUP(A697,'[1]【4】 框架Ratecard条目汇总'!$A:$L,12,0)</f>
        <v>90</v>
      </c>
    </row>
    <row r="698" ht="19" customHeight="1" spans="1:9">
      <c r="A698" s="4" t="s">
        <v>1774</v>
      </c>
      <c r="B698" s="4" t="s">
        <v>180</v>
      </c>
      <c r="C698" s="4" t="s">
        <v>1267</v>
      </c>
      <c r="D698" s="4" t="s">
        <v>1759</v>
      </c>
      <c r="E698" s="4" t="s">
        <v>1760</v>
      </c>
      <c r="F698" s="4" t="s">
        <v>1775</v>
      </c>
      <c r="G698" s="7" t="s">
        <v>104</v>
      </c>
      <c r="H698" s="4" t="s">
        <v>1765</v>
      </c>
      <c r="I698" s="6">
        <f>VLOOKUP(A698,'[1]【4】 框架Ratecard条目汇总'!$A:$L,12,0)</f>
        <v>100</v>
      </c>
    </row>
    <row r="699" ht="19" customHeight="1" spans="1:9">
      <c r="A699" s="4" t="s">
        <v>1776</v>
      </c>
      <c r="B699" s="4" t="s">
        <v>180</v>
      </c>
      <c r="C699" s="4" t="s">
        <v>1267</v>
      </c>
      <c r="D699" s="4" t="s">
        <v>1759</v>
      </c>
      <c r="E699" s="4" t="s">
        <v>1760</v>
      </c>
      <c r="F699" s="4" t="s">
        <v>1777</v>
      </c>
      <c r="G699" s="7" t="s">
        <v>104</v>
      </c>
      <c r="H699" s="4" t="s">
        <v>1765</v>
      </c>
      <c r="I699" s="6">
        <f>VLOOKUP(A699,'[1]【4】 框架Ratecard条目汇总'!$A:$L,12,0)</f>
        <v>102</v>
      </c>
    </row>
    <row r="700" ht="19" customHeight="1" spans="1:9">
      <c r="A700" s="4" t="s">
        <v>1778</v>
      </c>
      <c r="B700" s="4" t="s">
        <v>180</v>
      </c>
      <c r="C700" s="4" t="s">
        <v>1267</v>
      </c>
      <c r="D700" s="4" t="s">
        <v>1759</v>
      </c>
      <c r="E700" s="4" t="s">
        <v>1760</v>
      </c>
      <c r="F700" s="4" t="s">
        <v>1779</v>
      </c>
      <c r="G700" s="7" t="s">
        <v>104</v>
      </c>
      <c r="H700" s="4" t="s">
        <v>1765</v>
      </c>
      <c r="I700" s="6">
        <f>VLOOKUP(A700,'[1]【4】 框架Ratecard条目汇总'!$A:$L,12,0)</f>
        <v>105</v>
      </c>
    </row>
    <row r="701" ht="19" customHeight="1" spans="1:9">
      <c r="A701" s="4" t="s">
        <v>1780</v>
      </c>
      <c r="B701" s="4" t="s">
        <v>180</v>
      </c>
      <c r="C701" s="4" t="s">
        <v>1267</v>
      </c>
      <c r="D701" s="4" t="s">
        <v>1759</v>
      </c>
      <c r="E701" s="4" t="s">
        <v>1760</v>
      </c>
      <c r="F701" s="4" t="s">
        <v>1781</v>
      </c>
      <c r="G701" s="7" t="s">
        <v>104</v>
      </c>
      <c r="H701" s="4" t="s">
        <v>1765</v>
      </c>
      <c r="I701" s="6">
        <f>VLOOKUP(A701,'[1]【4】 框架Ratecard条目汇总'!$A:$L,12,0)</f>
        <v>110</v>
      </c>
    </row>
    <row r="702" ht="19" customHeight="1" spans="1:9">
      <c r="A702" s="4" t="s">
        <v>1782</v>
      </c>
      <c r="B702" s="4" t="s">
        <v>180</v>
      </c>
      <c r="C702" s="4" t="s">
        <v>1267</v>
      </c>
      <c r="D702" s="4" t="s">
        <v>1759</v>
      </c>
      <c r="E702" s="4" t="s">
        <v>1760</v>
      </c>
      <c r="F702" s="4" t="s">
        <v>1783</v>
      </c>
      <c r="G702" s="5" t="s">
        <v>1784</v>
      </c>
      <c r="H702" s="4" t="s">
        <v>1785</v>
      </c>
      <c r="I702" s="6">
        <f>VLOOKUP(A702,'[1]【4】 框架Ratecard条目汇总'!$A:$L,12,0)</f>
        <v>1000</v>
      </c>
    </row>
    <row r="703" ht="19" customHeight="1" spans="1:9">
      <c r="A703" s="4" t="s">
        <v>1786</v>
      </c>
      <c r="B703" s="4" t="s">
        <v>180</v>
      </c>
      <c r="C703" s="4" t="s">
        <v>1267</v>
      </c>
      <c r="D703" s="4" t="s">
        <v>1759</v>
      </c>
      <c r="E703" s="4" t="s">
        <v>1760</v>
      </c>
      <c r="F703" s="4" t="s">
        <v>1783</v>
      </c>
      <c r="G703" s="5" t="s">
        <v>1787</v>
      </c>
      <c r="H703" s="4" t="s">
        <v>1785</v>
      </c>
      <c r="I703" s="6">
        <f>VLOOKUP(A703,'[1]【4】 框架Ratecard条目汇总'!$A:$L,12,0)</f>
        <v>1350</v>
      </c>
    </row>
    <row r="704" ht="19" customHeight="1" spans="1:9">
      <c r="A704" s="4" t="s">
        <v>1788</v>
      </c>
      <c r="B704" s="4" t="s">
        <v>180</v>
      </c>
      <c r="C704" s="4" t="s">
        <v>1267</v>
      </c>
      <c r="D704" s="4" t="s">
        <v>1759</v>
      </c>
      <c r="E704" s="4" t="s">
        <v>1760</v>
      </c>
      <c r="F704" s="4" t="s">
        <v>1783</v>
      </c>
      <c r="G704" s="5" t="s">
        <v>1789</v>
      </c>
      <c r="H704" s="4" t="s">
        <v>1785</v>
      </c>
      <c r="I704" s="6">
        <f>VLOOKUP(A704,'[1]【4】 框架Ratecard条目汇总'!$A:$L,12,0)</f>
        <v>1850</v>
      </c>
    </row>
    <row r="705" ht="19" customHeight="1" spans="1:9">
      <c r="A705" s="4" t="s">
        <v>1790</v>
      </c>
      <c r="B705" s="4" t="s">
        <v>180</v>
      </c>
      <c r="C705" s="4" t="s">
        <v>1267</v>
      </c>
      <c r="D705" s="4" t="s">
        <v>1759</v>
      </c>
      <c r="E705" s="4" t="s">
        <v>1760</v>
      </c>
      <c r="F705" s="4" t="s">
        <v>1783</v>
      </c>
      <c r="G705" s="5" t="s">
        <v>1791</v>
      </c>
      <c r="H705" s="4" t="s">
        <v>1785</v>
      </c>
      <c r="I705" s="6">
        <f>VLOOKUP(A705,'[1]【4】 框架Ratecard条目汇总'!$A:$L,12,0)</f>
        <v>2150</v>
      </c>
    </row>
    <row r="706" ht="19" customHeight="1" spans="1:9">
      <c r="A706" s="4" t="s">
        <v>1792</v>
      </c>
      <c r="B706" s="4" t="s">
        <v>180</v>
      </c>
      <c r="C706" s="4" t="s">
        <v>1267</v>
      </c>
      <c r="D706" s="4" t="s">
        <v>1759</v>
      </c>
      <c r="E706" s="4" t="s">
        <v>1760</v>
      </c>
      <c r="F706" s="4" t="s">
        <v>1783</v>
      </c>
      <c r="G706" s="5" t="s">
        <v>1793</v>
      </c>
      <c r="H706" s="4" t="s">
        <v>1785</v>
      </c>
      <c r="I706" s="6">
        <f>VLOOKUP(A706,'[1]【4】 框架Ratecard条目汇总'!$A:$L,12,0)</f>
        <v>2750</v>
      </c>
    </row>
    <row r="707" ht="19" customHeight="1" spans="1:9">
      <c r="A707" s="4" t="s">
        <v>1794</v>
      </c>
      <c r="B707" s="4" t="s">
        <v>180</v>
      </c>
      <c r="C707" s="4" t="s">
        <v>1267</v>
      </c>
      <c r="D707" s="4" t="s">
        <v>1759</v>
      </c>
      <c r="E707" s="4" t="s">
        <v>1795</v>
      </c>
      <c r="F707" s="4" t="s">
        <v>1796</v>
      </c>
      <c r="G707" s="5" t="s">
        <v>1797</v>
      </c>
      <c r="H707" s="4" t="s">
        <v>1188</v>
      </c>
      <c r="I707" s="6">
        <f>VLOOKUP(A707,'[1]【4】 框架Ratecard条目汇总'!$A:$L,12,0)</f>
        <v>290</v>
      </c>
    </row>
    <row r="708" ht="19" customHeight="1" spans="1:9">
      <c r="A708" s="4" t="s">
        <v>1798</v>
      </c>
      <c r="B708" s="4" t="s">
        <v>180</v>
      </c>
      <c r="C708" s="4" t="s">
        <v>1267</v>
      </c>
      <c r="D708" s="4" t="s">
        <v>1759</v>
      </c>
      <c r="E708" s="4" t="s">
        <v>1795</v>
      </c>
      <c r="F708" s="4" t="s">
        <v>1796</v>
      </c>
      <c r="G708" s="5" t="s">
        <v>1799</v>
      </c>
      <c r="H708" s="4" t="s">
        <v>1188</v>
      </c>
      <c r="I708" s="6">
        <f>VLOOKUP(A708,'[1]【4】 框架Ratecard条目汇总'!$A:$L,12,0)</f>
        <v>240</v>
      </c>
    </row>
    <row r="709" ht="19" customHeight="1" spans="1:9">
      <c r="A709" s="4" t="s">
        <v>1800</v>
      </c>
      <c r="B709" s="4" t="s">
        <v>180</v>
      </c>
      <c r="C709" s="4" t="s">
        <v>1267</v>
      </c>
      <c r="D709" s="4" t="s">
        <v>1759</v>
      </c>
      <c r="E709" s="4" t="s">
        <v>1795</v>
      </c>
      <c r="F709" s="4" t="s">
        <v>1801</v>
      </c>
      <c r="G709" s="5" t="s">
        <v>1797</v>
      </c>
      <c r="H709" s="4" t="s">
        <v>1188</v>
      </c>
      <c r="I709" s="6">
        <f>VLOOKUP(A709,'[1]【4】 框架Ratecard条目汇总'!$A:$L,12,0)</f>
        <v>180</v>
      </c>
    </row>
    <row r="710" ht="19" customHeight="1" spans="1:9">
      <c r="A710" s="4" t="s">
        <v>1802</v>
      </c>
      <c r="B710" s="4" t="s">
        <v>180</v>
      </c>
      <c r="C710" s="4" t="s">
        <v>1267</v>
      </c>
      <c r="D710" s="4" t="s">
        <v>1759</v>
      </c>
      <c r="E710" s="4" t="s">
        <v>1795</v>
      </c>
      <c r="F710" s="4" t="s">
        <v>1801</v>
      </c>
      <c r="G710" s="5" t="s">
        <v>1799</v>
      </c>
      <c r="H710" s="4" t="s">
        <v>1188</v>
      </c>
      <c r="I710" s="6">
        <f>VLOOKUP(A710,'[1]【4】 框架Ratecard条目汇总'!$A:$L,12,0)</f>
        <v>180</v>
      </c>
    </row>
    <row r="711" ht="19" customHeight="1" spans="1:9">
      <c r="A711" s="4" t="s">
        <v>1803</v>
      </c>
      <c r="B711" s="4" t="s">
        <v>180</v>
      </c>
      <c r="C711" s="4" t="s">
        <v>1267</v>
      </c>
      <c r="D711" s="4" t="s">
        <v>1759</v>
      </c>
      <c r="E711" s="4" t="s">
        <v>1795</v>
      </c>
      <c r="F711" s="4" t="s">
        <v>1804</v>
      </c>
      <c r="G711" s="7" t="s">
        <v>104</v>
      </c>
      <c r="H711" s="4" t="s">
        <v>1188</v>
      </c>
      <c r="I711" s="6">
        <f>VLOOKUP(A711,'[1]【4】 框架Ratecard条目汇总'!$A:$L,12,0)</f>
        <v>215</v>
      </c>
    </row>
    <row r="712" ht="19" customHeight="1" spans="1:9">
      <c r="A712" s="4" t="s">
        <v>1805</v>
      </c>
      <c r="B712" s="4" t="s">
        <v>180</v>
      </c>
      <c r="C712" s="4" t="s">
        <v>1267</v>
      </c>
      <c r="D712" s="4" t="s">
        <v>1759</v>
      </c>
      <c r="E712" s="4" t="s">
        <v>1806</v>
      </c>
      <c r="F712" s="4" t="s">
        <v>1806</v>
      </c>
      <c r="G712" s="7" t="s">
        <v>104</v>
      </c>
      <c r="H712" s="4" t="s">
        <v>1188</v>
      </c>
      <c r="I712" s="6">
        <f>VLOOKUP(A712,'[1]【4】 框架Ratecard条目汇总'!$A:$L,12,0)</f>
        <v>65</v>
      </c>
    </row>
    <row r="713" ht="19" customHeight="1" spans="1:9">
      <c r="A713" s="4" t="s">
        <v>1807</v>
      </c>
      <c r="B713" s="4" t="s">
        <v>180</v>
      </c>
      <c r="C713" s="4" t="s">
        <v>1267</v>
      </c>
      <c r="D713" s="4" t="s">
        <v>1808</v>
      </c>
      <c r="E713" s="4" t="s">
        <v>1808</v>
      </c>
      <c r="F713" s="4" t="s">
        <v>1809</v>
      </c>
      <c r="G713" s="5" t="s">
        <v>1810</v>
      </c>
      <c r="H713" s="4" t="s">
        <v>1603</v>
      </c>
      <c r="I713" s="6">
        <f>VLOOKUP(A713,'[1]【4】 框架Ratecard条目汇总'!$A:$L,12,0)</f>
        <v>350</v>
      </c>
    </row>
    <row r="714" ht="19" customHeight="1" spans="1:9">
      <c r="A714" s="4" t="s">
        <v>1811</v>
      </c>
      <c r="B714" s="4" t="s">
        <v>180</v>
      </c>
      <c r="C714" s="4" t="s">
        <v>1267</v>
      </c>
      <c r="D714" s="4" t="s">
        <v>1808</v>
      </c>
      <c r="E714" s="4" t="s">
        <v>1808</v>
      </c>
      <c r="F714" s="4" t="s">
        <v>1809</v>
      </c>
      <c r="G714" s="5" t="s">
        <v>1812</v>
      </c>
      <c r="H714" s="4" t="s">
        <v>1603</v>
      </c>
      <c r="I714" s="6">
        <f>VLOOKUP(A714,'[1]【4】 框架Ratecard条目汇总'!$A:$L,12,0)</f>
        <v>500</v>
      </c>
    </row>
    <row r="715" ht="19" customHeight="1" spans="1:9">
      <c r="A715" s="4" t="s">
        <v>1813</v>
      </c>
      <c r="B715" s="4" t="s">
        <v>180</v>
      </c>
      <c r="C715" s="4" t="s">
        <v>1267</v>
      </c>
      <c r="D715" s="4" t="s">
        <v>1808</v>
      </c>
      <c r="E715" s="4" t="s">
        <v>1808</v>
      </c>
      <c r="F715" s="4" t="s">
        <v>1809</v>
      </c>
      <c r="G715" s="5" t="s">
        <v>1814</v>
      </c>
      <c r="H715" s="4" t="s">
        <v>1603</v>
      </c>
      <c r="I715" s="6">
        <f>VLOOKUP(A715,'[1]【4】 框架Ratecard条目汇总'!$A:$L,12,0)</f>
        <v>600</v>
      </c>
    </row>
    <row r="716" ht="19" customHeight="1" spans="1:9">
      <c r="A716" s="4" t="s">
        <v>1815</v>
      </c>
      <c r="B716" s="4" t="s">
        <v>180</v>
      </c>
      <c r="C716" s="4" t="s">
        <v>1267</v>
      </c>
      <c r="D716" s="4" t="s">
        <v>1808</v>
      </c>
      <c r="E716" s="4" t="s">
        <v>1808</v>
      </c>
      <c r="F716" s="4" t="s">
        <v>1809</v>
      </c>
      <c r="G716" s="5" t="s">
        <v>1816</v>
      </c>
      <c r="H716" s="4" t="s">
        <v>1603</v>
      </c>
      <c r="I716" s="6">
        <f>VLOOKUP(A716,'[1]【4】 框架Ratecard条目汇总'!$A:$L,12,0)</f>
        <v>500</v>
      </c>
    </row>
    <row r="717" ht="19" customHeight="1" spans="1:9">
      <c r="A717" s="4" t="s">
        <v>1817</v>
      </c>
      <c r="B717" s="4" t="s">
        <v>180</v>
      </c>
      <c r="C717" s="4" t="s">
        <v>1267</v>
      </c>
      <c r="D717" s="4" t="s">
        <v>1808</v>
      </c>
      <c r="E717" s="4" t="s">
        <v>1808</v>
      </c>
      <c r="F717" s="4" t="s">
        <v>1809</v>
      </c>
      <c r="G717" s="5" t="s">
        <v>1818</v>
      </c>
      <c r="H717" s="4" t="s">
        <v>1603</v>
      </c>
      <c r="I717" s="6">
        <f>VLOOKUP(A717,'[1]【4】 框架Ratecard条目汇总'!$A:$L,12,0)</f>
        <v>300</v>
      </c>
    </row>
    <row r="718" ht="19" customHeight="1" spans="1:9">
      <c r="A718" s="4" t="s">
        <v>1819</v>
      </c>
      <c r="B718" s="4" t="s">
        <v>180</v>
      </c>
      <c r="C718" s="4" t="s">
        <v>1267</v>
      </c>
      <c r="D718" s="4" t="s">
        <v>1808</v>
      </c>
      <c r="E718" s="4" t="s">
        <v>1808</v>
      </c>
      <c r="F718" s="4" t="s">
        <v>1809</v>
      </c>
      <c r="G718" s="5" t="s">
        <v>1820</v>
      </c>
      <c r="H718" s="4" t="s">
        <v>1603</v>
      </c>
      <c r="I718" s="6">
        <f>VLOOKUP(A718,'[1]【4】 框架Ratecard条目汇总'!$A:$L,12,0)</f>
        <v>300</v>
      </c>
    </row>
    <row r="719" ht="19" customHeight="1" spans="1:9">
      <c r="A719" s="4" t="s">
        <v>1821</v>
      </c>
      <c r="B719" s="4" t="s">
        <v>180</v>
      </c>
      <c r="C719" s="4" t="s">
        <v>1267</v>
      </c>
      <c r="D719" s="4" t="s">
        <v>1808</v>
      </c>
      <c r="E719" s="4" t="s">
        <v>1808</v>
      </c>
      <c r="F719" s="4" t="s">
        <v>1809</v>
      </c>
      <c r="G719" s="5" t="s">
        <v>1822</v>
      </c>
      <c r="H719" s="4" t="s">
        <v>1603</v>
      </c>
      <c r="I719" s="6">
        <f>VLOOKUP(A719,'[1]【4】 框架Ratecard条目汇总'!$A:$L,12,0)</f>
        <v>1200</v>
      </c>
    </row>
    <row r="720" ht="19" customHeight="1" spans="1:9">
      <c r="A720" s="4" t="s">
        <v>1823</v>
      </c>
      <c r="B720" s="4" t="s">
        <v>180</v>
      </c>
      <c r="C720" s="4" t="s">
        <v>1267</v>
      </c>
      <c r="D720" s="4" t="s">
        <v>1808</v>
      </c>
      <c r="E720" s="4" t="s">
        <v>1808</v>
      </c>
      <c r="F720" s="4" t="s">
        <v>1809</v>
      </c>
      <c r="G720" s="5" t="s">
        <v>1824</v>
      </c>
      <c r="H720" s="4" t="s">
        <v>1603</v>
      </c>
      <c r="I720" s="6">
        <f>VLOOKUP(A720,'[1]【4】 框架Ratecard条目汇总'!$A:$L,12,0)</f>
        <v>600</v>
      </c>
    </row>
    <row r="721" ht="19" customHeight="1" spans="1:9">
      <c r="A721" s="4" t="s">
        <v>1825</v>
      </c>
      <c r="B721" s="4" t="s">
        <v>180</v>
      </c>
      <c r="C721" s="4" t="s">
        <v>1267</v>
      </c>
      <c r="D721" s="4" t="s">
        <v>1808</v>
      </c>
      <c r="E721" s="4" t="s">
        <v>1808</v>
      </c>
      <c r="F721" s="4" t="s">
        <v>1809</v>
      </c>
      <c r="G721" s="5" t="s">
        <v>1826</v>
      </c>
      <c r="H721" s="4" t="s">
        <v>1603</v>
      </c>
      <c r="I721" s="6">
        <f>VLOOKUP(A721,'[1]【4】 框架Ratecard条目汇总'!$A:$L,12,0)</f>
        <v>500</v>
      </c>
    </row>
    <row r="722" ht="19" customHeight="1" spans="1:9">
      <c r="A722" s="4" t="s">
        <v>1827</v>
      </c>
      <c r="B722" s="4" t="s">
        <v>180</v>
      </c>
      <c r="C722" s="4" t="s">
        <v>1267</v>
      </c>
      <c r="D722" s="4" t="s">
        <v>1808</v>
      </c>
      <c r="E722" s="4" t="s">
        <v>1808</v>
      </c>
      <c r="F722" s="4" t="s">
        <v>1809</v>
      </c>
      <c r="G722" s="5" t="s">
        <v>1828</v>
      </c>
      <c r="H722" s="4" t="s">
        <v>1603</v>
      </c>
      <c r="I722" s="6">
        <f>VLOOKUP(A722,'[1]【4】 框架Ratecard条目汇总'!$A:$L,12,0)</f>
        <v>400</v>
      </c>
    </row>
    <row r="723" ht="19" customHeight="1" spans="1:9">
      <c r="A723" s="4" t="s">
        <v>1829</v>
      </c>
      <c r="B723" s="4" t="s">
        <v>180</v>
      </c>
      <c r="C723" s="4" t="s">
        <v>1267</v>
      </c>
      <c r="D723" s="4" t="s">
        <v>1808</v>
      </c>
      <c r="E723" s="4" t="s">
        <v>1808</v>
      </c>
      <c r="F723" s="4" t="s">
        <v>1809</v>
      </c>
      <c r="G723" s="5" t="s">
        <v>1830</v>
      </c>
      <c r="H723" s="4" t="s">
        <v>1603</v>
      </c>
      <c r="I723" s="6">
        <f>VLOOKUP(A723,'[1]【4】 框架Ratecard条目汇总'!$A:$L,12,0)</f>
        <v>400</v>
      </c>
    </row>
    <row r="724" ht="19" customHeight="1" spans="1:9">
      <c r="A724" s="4" t="s">
        <v>1831</v>
      </c>
      <c r="B724" s="4" t="s">
        <v>180</v>
      </c>
      <c r="C724" s="4" t="s">
        <v>1267</v>
      </c>
      <c r="D724" s="4" t="s">
        <v>1808</v>
      </c>
      <c r="E724" s="4" t="s">
        <v>1808</v>
      </c>
      <c r="F724" s="4" t="s">
        <v>1832</v>
      </c>
      <c r="G724" s="5" t="s">
        <v>1833</v>
      </c>
      <c r="H724" s="4" t="s">
        <v>1603</v>
      </c>
      <c r="I724" s="6">
        <f>VLOOKUP(A724,'[1]【4】 框架Ratecard条目汇总'!$A:$L,12,0)</f>
        <v>200</v>
      </c>
    </row>
    <row r="725" ht="19" customHeight="1" spans="1:9">
      <c r="A725" s="4" t="s">
        <v>1834</v>
      </c>
      <c r="B725" s="4" t="s">
        <v>180</v>
      </c>
      <c r="C725" s="4" t="s">
        <v>1267</v>
      </c>
      <c r="D725" s="4" t="s">
        <v>1808</v>
      </c>
      <c r="E725" s="4" t="s">
        <v>1808</v>
      </c>
      <c r="F725" s="4" t="s">
        <v>1832</v>
      </c>
      <c r="G725" s="5" t="s">
        <v>1835</v>
      </c>
      <c r="H725" s="4" t="s">
        <v>1603</v>
      </c>
      <c r="I725" s="6">
        <f>VLOOKUP(A725,'[1]【4】 框架Ratecard条目汇总'!$A:$L,12,0)</f>
        <v>300</v>
      </c>
    </row>
    <row r="726" ht="19" customHeight="1" spans="1:9">
      <c r="A726" s="4" t="s">
        <v>1836</v>
      </c>
      <c r="B726" s="4" t="s">
        <v>180</v>
      </c>
      <c r="C726" s="4" t="s">
        <v>1267</v>
      </c>
      <c r="D726" s="4" t="s">
        <v>1808</v>
      </c>
      <c r="E726" s="4" t="s">
        <v>1808</v>
      </c>
      <c r="F726" s="4" t="s">
        <v>1832</v>
      </c>
      <c r="G726" s="5" t="s">
        <v>1837</v>
      </c>
      <c r="H726" s="4" t="s">
        <v>1603</v>
      </c>
      <c r="I726" s="6">
        <f>VLOOKUP(A726,'[1]【4】 框架Ratecard条目汇总'!$A:$L,12,0)</f>
        <v>300</v>
      </c>
    </row>
    <row r="727" ht="19" customHeight="1" spans="1:9">
      <c r="A727" s="4" t="s">
        <v>1838</v>
      </c>
      <c r="B727" s="4" t="s">
        <v>180</v>
      </c>
      <c r="C727" s="4" t="s">
        <v>1267</v>
      </c>
      <c r="D727" s="4" t="s">
        <v>1808</v>
      </c>
      <c r="E727" s="4" t="s">
        <v>1808</v>
      </c>
      <c r="F727" s="4" t="s">
        <v>1832</v>
      </c>
      <c r="G727" s="5" t="s">
        <v>1839</v>
      </c>
      <c r="H727" s="4" t="s">
        <v>1603</v>
      </c>
      <c r="I727" s="6">
        <f>VLOOKUP(A727,'[1]【4】 框架Ratecard条目汇总'!$A:$L,12,0)</f>
        <v>500</v>
      </c>
    </row>
    <row r="728" ht="19" customHeight="1" spans="1:9">
      <c r="A728" s="4" t="s">
        <v>1840</v>
      </c>
      <c r="B728" s="4" t="s">
        <v>180</v>
      </c>
      <c r="C728" s="4" t="s">
        <v>1267</v>
      </c>
      <c r="D728" s="4" t="s">
        <v>1808</v>
      </c>
      <c r="E728" s="4" t="s">
        <v>1808</v>
      </c>
      <c r="F728" s="4" t="s">
        <v>1832</v>
      </c>
      <c r="G728" s="5" t="s">
        <v>1841</v>
      </c>
      <c r="H728" s="4" t="s">
        <v>1603</v>
      </c>
      <c r="I728" s="6">
        <f>VLOOKUP(A728,'[1]【4】 框架Ratecard条目汇总'!$A:$L,12,0)</f>
        <v>200</v>
      </c>
    </row>
    <row r="729" ht="19" customHeight="1" spans="1:9">
      <c r="A729" s="4" t="s">
        <v>1842</v>
      </c>
      <c r="B729" s="4" t="s">
        <v>180</v>
      </c>
      <c r="C729" s="4" t="s">
        <v>1267</v>
      </c>
      <c r="D729" s="4" t="s">
        <v>1808</v>
      </c>
      <c r="E729" s="4" t="s">
        <v>1808</v>
      </c>
      <c r="F729" s="4" t="s">
        <v>1832</v>
      </c>
      <c r="G729" s="5" t="s">
        <v>1843</v>
      </c>
      <c r="H729" s="4" t="s">
        <v>1603</v>
      </c>
      <c r="I729" s="6">
        <f>VLOOKUP(A729,'[1]【4】 框架Ratecard条目汇总'!$A:$L,12,0)</f>
        <v>600</v>
      </c>
    </row>
    <row r="730" ht="19" customHeight="1" spans="1:9">
      <c r="A730" s="4" t="s">
        <v>1844</v>
      </c>
      <c r="B730" s="4" t="s">
        <v>180</v>
      </c>
      <c r="C730" s="4" t="s">
        <v>1267</v>
      </c>
      <c r="D730" s="4" t="s">
        <v>1808</v>
      </c>
      <c r="E730" s="4" t="s">
        <v>1808</v>
      </c>
      <c r="F730" s="4" t="s">
        <v>1832</v>
      </c>
      <c r="G730" s="5" t="s">
        <v>1845</v>
      </c>
      <c r="H730" s="4" t="s">
        <v>1603</v>
      </c>
      <c r="I730" s="6">
        <f>VLOOKUP(A730,'[1]【4】 框架Ratecard条目汇总'!$A:$L,12,0)</f>
        <v>500</v>
      </c>
    </row>
    <row r="731" ht="19" customHeight="1" spans="1:9">
      <c r="A731" s="4" t="s">
        <v>1846</v>
      </c>
      <c r="B731" s="4" t="s">
        <v>180</v>
      </c>
      <c r="C731" s="4" t="s">
        <v>1267</v>
      </c>
      <c r="D731" s="4" t="s">
        <v>1847</v>
      </c>
      <c r="E731" s="4" t="s">
        <v>1808</v>
      </c>
      <c r="F731" s="4" t="s">
        <v>1848</v>
      </c>
      <c r="G731" s="5" t="s">
        <v>1849</v>
      </c>
      <c r="H731" s="4" t="s">
        <v>1603</v>
      </c>
      <c r="I731" s="6">
        <f>VLOOKUP(A731,'[1]【4】 框架Ratecard条目汇总'!$A:$L,12,0)</f>
        <v>900</v>
      </c>
    </row>
    <row r="732" ht="19" customHeight="1" spans="1:9">
      <c r="A732" s="4" t="s">
        <v>1850</v>
      </c>
      <c r="B732" s="4" t="s">
        <v>180</v>
      </c>
      <c r="C732" s="4" t="s">
        <v>1267</v>
      </c>
      <c r="D732" s="4" t="s">
        <v>1847</v>
      </c>
      <c r="E732" s="4" t="s">
        <v>1808</v>
      </c>
      <c r="F732" s="4" t="s">
        <v>1851</v>
      </c>
      <c r="G732" s="5" t="s">
        <v>1852</v>
      </c>
      <c r="H732" s="4" t="s">
        <v>1603</v>
      </c>
      <c r="I732" s="6">
        <f>VLOOKUP(A732,'[1]【4】 框架Ratecard条目汇总'!$A:$L,12,0)</f>
        <v>1500</v>
      </c>
    </row>
    <row r="733" ht="19" customHeight="1" spans="1:9">
      <c r="A733" s="4" t="s">
        <v>1853</v>
      </c>
      <c r="B733" s="4" t="s">
        <v>180</v>
      </c>
      <c r="C733" s="4" t="s">
        <v>1267</v>
      </c>
      <c r="D733" s="4" t="s">
        <v>1847</v>
      </c>
      <c r="E733" s="4" t="s">
        <v>1808</v>
      </c>
      <c r="F733" s="4" t="s">
        <v>1832</v>
      </c>
      <c r="G733" s="5" t="s">
        <v>1854</v>
      </c>
      <c r="H733" s="4" t="s">
        <v>1603</v>
      </c>
      <c r="I733" s="6">
        <f>VLOOKUP(A733,'[1]【4】 框架Ratecard条目汇总'!$A:$L,12,0)</f>
        <v>1000</v>
      </c>
    </row>
    <row r="734" ht="19" customHeight="1" spans="1:9">
      <c r="A734" s="4" t="s">
        <v>1855</v>
      </c>
      <c r="B734" s="4" t="s">
        <v>180</v>
      </c>
      <c r="C734" s="4" t="s">
        <v>1267</v>
      </c>
      <c r="D734" s="4" t="s">
        <v>1847</v>
      </c>
      <c r="E734" s="4" t="s">
        <v>1808</v>
      </c>
      <c r="F734" s="4" t="s">
        <v>1832</v>
      </c>
      <c r="G734" s="5" t="s">
        <v>1856</v>
      </c>
      <c r="H734" s="4" t="s">
        <v>1603</v>
      </c>
      <c r="I734" s="6">
        <f>VLOOKUP(A734,'[1]【4】 框架Ratecard条目汇总'!$A:$L,12,0)</f>
        <v>1000</v>
      </c>
    </row>
    <row r="735" ht="19" customHeight="1" spans="1:9">
      <c r="A735" s="4" t="s">
        <v>1857</v>
      </c>
      <c r="B735" s="4" t="s">
        <v>180</v>
      </c>
      <c r="C735" s="4" t="s">
        <v>1267</v>
      </c>
      <c r="D735" s="4" t="s">
        <v>1847</v>
      </c>
      <c r="E735" s="4" t="s">
        <v>1808</v>
      </c>
      <c r="F735" s="4" t="s">
        <v>1832</v>
      </c>
      <c r="G735" s="5" t="s">
        <v>1858</v>
      </c>
      <c r="H735" s="4" t="s">
        <v>1603</v>
      </c>
      <c r="I735" s="6">
        <f>VLOOKUP(A735,'[1]【4】 框架Ratecard条目汇总'!$A:$L,12,0)</f>
        <v>600</v>
      </c>
    </row>
    <row r="736" ht="19" customHeight="1" spans="1:9">
      <c r="A736" s="4" t="s">
        <v>1859</v>
      </c>
      <c r="B736" s="4" t="s">
        <v>180</v>
      </c>
      <c r="C736" s="4" t="s">
        <v>1860</v>
      </c>
      <c r="D736" s="4" t="s">
        <v>1861</v>
      </c>
      <c r="E736" s="4" t="s">
        <v>1862</v>
      </c>
      <c r="F736" s="4" t="s">
        <v>1863</v>
      </c>
      <c r="G736" s="5" t="s">
        <v>1864</v>
      </c>
      <c r="H736" s="4" t="s">
        <v>1865</v>
      </c>
      <c r="I736" s="6">
        <f>VLOOKUP(A736,'[1]【4】 框架Ratecard条目汇总'!$A:$L,12,0)</f>
        <v>800</v>
      </c>
    </row>
    <row r="737" ht="19" customHeight="1" spans="1:9">
      <c r="A737" s="4" t="s">
        <v>1866</v>
      </c>
      <c r="B737" s="4" t="s">
        <v>180</v>
      </c>
      <c r="C737" s="4" t="s">
        <v>1860</v>
      </c>
      <c r="D737" s="4" t="s">
        <v>1861</v>
      </c>
      <c r="E737" s="4" t="s">
        <v>1862</v>
      </c>
      <c r="F737" s="4" t="s">
        <v>1867</v>
      </c>
      <c r="G737" s="5" t="s">
        <v>1868</v>
      </c>
      <c r="H737" s="4" t="s">
        <v>1865</v>
      </c>
      <c r="I737" s="6">
        <f>VLOOKUP(A737,'[1]【4】 框架Ratecard条目汇总'!$A:$L,12,0)</f>
        <v>600</v>
      </c>
    </row>
    <row r="738" ht="19" customHeight="1" spans="1:9">
      <c r="A738" s="4" t="s">
        <v>1869</v>
      </c>
      <c r="B738" s="4" t="s">
        <v>180</v>
      </c>
      <c r="C738" s="4" t="s">
        <v>1860</v>
      </c>
      <c r="D738" s="4" t="s">
        <v>1861</v>
      </c>
      <c r="E738" s="4" t="s">
        <v>1870</v>
      </c>
      <c r="F738" s="4" t="s">
        <v>1871</v>
      </c>
      <c r="G738" s="5" t="s">
        <v>1872</v>
      </c>
      <c r="H738" s="4" t="s">
        <v>1873</v>
      </c>
      <c r="I738" s="6">
        <f>VLOOKUP(A738,'[1]【4】 框架Ratecard条目汇总'!$A:$L,12,0)</f>
        <v>300</v>
      </c>
    </row>
    <row r="739" ht="19" customHeight="1" spans="1:9">
      <c r="A739" s="4" t="s">
        <v>1874</v>
      </c>
      <c r="B739" s="4" t="s">
        <v>180</v>
      </c>
      <c r="C739" s="4" t="s">
        <v>1860</v>
      </c>
      <c r="D739" s="4" t="s">
        <v>1861</v>
      </c>
      <c r="E739" s="4" t="s">
        <v>1870</v>
      </c>
      <c r="F739" s="4" t="s">
        <v>1875</v>
      </c>
      <c r="G739" s="5" t="s">
        <v>1876</v>
      </c>
      <c r="H739" s="4" t="s">
        <v>1873</v>
      </c>
      <c r="I739" s="6">
        <f>VLOOKUP(A739,'[1]【4】 框架Ratecard条目汇总'!$A:$L,12,0)</f>
        <v>535</v>
      </c>
    </row>
    <row r="740" ht="19" customHeight="1" spans="1:9">
      <c r="A740" s="4" t="s">
        <v>1877</v>
      </c>
      <c r="B740" s="4" t="s">
        <v>180</v>
      </c>
      <c r="C740" s="4" t="s">
        <v>1860</v>
      </c>
      <c r="D740" s="4" t="s">
        <v>1861</v>
      </c>
      <c r="E740" s="4" t="s">
        <v>1870</v>
      </c>
      <c r="F740" s="4" t="s">
        <v>1878</v>
      </c>
      <c r="G740" s="5" t="s">
        <v>1872</v>
      </c>
      <c r="H740" s="4" t="s">
        <v>1873</v>
      </c>
      <c r="I740" s="6">
        <f>VLOOKUP(A740,'[1]【4】 框架Ratecard条目汇总'!$A:$L,12,0)</f>
        <v>500</v>
      </c>
    </row>
    <row r="741" ht="19" customHeight="1" spans="1:9">
      <c r="A741" s="4" t="s">
        <v>1879</v>
      </c>
      <c r="B741" s="4" t="s">
        <v>180</v>
      </c>
      <c r="C741" s="4" t="s">
        <v>1860</v>
      </c>
      <c r="D741" s="4" t="s">
        <v>1861</v>
      </c>
      <c r="E741" s="4" t="s">
        <v>1870</v>
      </c>
      <c r="F741" s="4" t="s">
        <v>1880</v>
      </c>
      <c r="G741" s="5" t="s">
        <v>1872</v>
      </c>
      <c r="H741" s="4" t="s">
        <v>1873</v>
      </c>
      <c r="I741" s="6">
        <f>VLOOKUP(A741,'[1]【4】 框架Ratecard条目汇总'!$A:$L,12,0)</f>
        <v>400</v>
      </c>
    </row>
    <row r="742" ht="19" customHeight="1" spans="1:9">
      <c r="A742" s="4" t="s">
        <v>1881</v>
      </c>
      <c r="B742" s="4" t="s">
        <v>180</v>
      </c>
      <c r="C742" s="4" t="s">
        <v>1860</v>
      </c>
      <c r="D742" s="4" t="s">
        <v>1861</v>
      </c>
      <c r="E742" s="4" t="s">
        <v>1870</v>
      </c>
      <c r="F742" s="4" t="s">
        <v>1882</v>
      </c>
      <c r="G742" s="5" t="s">
        <v>1872</v>
      </c>
      <c r="H742" s="4" t="s">
        <v>1873</v>
      </c>
      <c r="I742" s="6">
        <f>VLOOKUP(A742,'[1]【4】 框架Ratecard条目汇总'!$A:$L,12,0)</f>
        <v>300</v>
      </c>
    </row>
    <row r="743" ht="19" customHeight="1" spans="1:9">
      <c r="A743" s="4" t="s">
        <v>1883</v>
      </c>
      <c r="B743" s="4" t="s">
        <v>180</v>
      </c>
      <c r="C743" s="4" t="s">
        <v>1860</v>
      </c>
      <c r="D743" s="4" t="s">
        <v>1861</v>
      </c>
      <c r="E743" s="4" t="s">
        <v>1884</v>
      </c>
      <c r="F743" s="4" t="s">
        <v>1885</v>
      </c>
      <c r="G743" s="5" t="s">
        <v>1886</v>
      </c>
      <c r="H743" s="4" t="s">
        <v>1887</v>
      </c>
      <c r="I743" s="6">
        <f>VLOOKUP(A743,'[1]【4】 框架Ratecard条目汇总'!$A:$L,12,0)</f>
        <v>300</v>
      </c>
    </row>
    <row r="744" ht="19" customHeight="1" spans="1:9">
      <c r="A744" s="4" t="s">
        <v>1888</v>
      </c>
      <c r="B744" s="4" t="s">
        <v>180</v>
      </c>
      <c r="C744" s="4" t="s">
        <v>1860</v>
      </c>
      <c r="D744" s="4" t="s">
        <v>1861</v>
      </c>
      <c r="E744" s="4" t="s">
        <v>1884</v>
      </c>
      <c r="F744" s="4" t="s">
        <v>1889</v>
      </c>
      <c r="G744" s="5" t="s">
        <v>1890</v>
      </c>
      <c r="H744" s="4" t="s">
        <v>1887</v>
      </c>
      <c r="I744" s="6">
        <f>VLOOKUP(A744,'[1]【4】 框架Ratecard条目汇总'!$A:$L,12,0)</f>
        <v>600</v>
      </c>
    </row>
    <row r="745" ht="19" customHeight="1" spans="1:9">
      <c r="A745" s="4" t="s">
        <v>1891</v>
      </c>
      <c r="B745" s="4" t="s">
        <v>180</v>
      </c>
      <c r="C745" s="4" t="s">
        <v>1860</v>
      </c>
      <c r="D745" s="4" t="s">
        <v>1861</v>
      </c>
      <c r="E745" s="4" t="s">
        <v>1884</v>
      </c>
      <c r="F745" s="4" t="s">
        <v>1892</v>
      </c>
      <c r="G745" s="5" t="s">
        <v>1893</v>
      </c>
      <c r="H745" s="4" t="s">
        <v>1887</v>
      </c>
      <c r="I745" s="6">
        <f>VLOOKUP(A745,'[1]【4】 框架Ratecard条目汇总'!$A:$L,12,0)</f>
        <v>800</v>
      </c>
    </row>
    <row r="746" ht="19" customHeight="1" spans="1:9">
      <c r="A746" s="4" t="s">
        <v>1894</v>
      </c>
      <c r="B746" s="4" t="s">
        <v>180</v>
      </c>
      <c r="C746" s="4" t="s">
        <v>1860</v>
      </c>
      <c r="D746" s="4" t="s">
        <v>1861</v>
      </c>
      <c r="E746" s="4" t="s">
        <v>1884</v>
      </c>
      <c r="F746" s="4" t="s">
        <v>1895</v>
      </c>
      <c r="G746" s="5" t="s">
        <v>1896</v>
      </c>
      <c r="H746" s="4" t="s">
        <v>1887</v>
      </c>
      <c r="I746" s="6">
        <f>VLOOKUP(A746,'[1]【4】 框架Ratecard条目汇总'!$A:$L,12,0)</f>
        <v>290</v>
      </c>
    </row>
    <row r="747" ht="19" customHeight="1" spans="1:9">
      <c r="A747" s="4" t="s">
        <v>1897</v>
      </c>
      <c r="B747" s="4" t="s">
        <v>180</v>
      </c>
      <c r="C747" s="4" t="s">
        <v>1860</v>
      </c>
      <c r="D747" s="4" t="s">
        <v>1861</v>
      </c>
      <c r="E747" s="4" t="s">
        <v>1884</v>
      </c>
      <c r="F747" s="4" t="s">
        <v>1898</v>
      </c>
      <c r="G747" s="5" t="s">
        <v>1899</v>
      </c>
      <c r="H747" s="4" t="s">
        <v>1887</v>
      </c>
      <c r="I747" s="6">
        <f>VLOOKUP(A747,'[1]【4】 框架Ratecard条目汇总'!$A:$L,12,0)</f>
        <v>375</v>
      </c>
    </row>
    <row r="748" ht="19" customHeight="1" spans="1:9">
      <c r="A748" s="4" t="s">
        <v>1900</v>
      </c>
      <c r="B748" s="4" t="s">
        <v>180</v>
      </c>
      <c r="C748" s="4" t="s">
        <v>1860</v>
      </c>
      <c r="D748" s="4" t="s">
        <v>1861</v>
      </c>
      <c r="E748" s="4" t="s">
        <v>1884</v>
      </c>
      <c r="F748" s="4" t="s">
        <v>1901</v>
      </c>
      <c r="G748" s="5" t="s">
        <v>1902</v>
      </c>
      <c r="H748" s="4" t="s">
        <v>1887</v>
      </c>
      <c r="I748" s="6">
        <f>VLOOKUP(A748,'[1]【4】 框架Ratecard条目汇总'!$A:$L,12,0)</f>
        <v>500</v>
      </c>
    </row>
    <row r="749" ht="19" customHeight="1" spans="1:9">
      <c r="A749" s="4" t="s">
        <v>1903</v>
      </c>
      <c r="B749" s="4" t="s">
        <v>180</v>
      </c>
      <c r="C749" s="4" t="s">
        <v>1860</v>
      </c>
      <c r="D749" s="4" t="s">
        <v>1861</v>
      </c>
      <c r="E749" s="4" t="s">
        <v>1884</v>
      </c>
      <c r="F749" s="4" t="s">
        <v>1904</v>
      </c>
      <c r="G749" s="5" t="s">
        <v>1905</v>
      </c>
      <c r="H749" s="4" t="s">
        <v>1887</v>
      </c>
      <c r="I749" s="6">
        <f>VLOOKUP(A749,'[1]【4】 框架Ratecard条目汇总'!$A:$L,12,0)</f>
        <v>675</v>
      </c>
    </row>
    <row r="750" ht="19" customHeight="1" spans="1:9">
      <c r="A750" s="4" t="s">
        <v>1906</v>
      </c>
      <c r="B750" s="4" t="s">
        <v>180</v>
      </c>
      <c r="C750" s="4" t="s">
        <v>1860</v>
      </c>
      <c r="D750" s="4" t="s">
        <v>1861</v>
      </c>
      <c r="E750" s="4" t="s">
        <v>1884</v>
      </c>
      <c r="F750" s="4" t="s">
        <v>1907</v>
      </c>
      <c r="G750" s="5" t="s">
        <v>1908</v>
      </c>
      <c r="H750" s="4" t="s">
        <v>1887</v>
      </c>
      <c r="I750" s="6">
        <f>VLOOKUP(A750,'[1]【4】 框架Ratecard条目汇总'!$A:$L,12,0)</f>
        <v>1100</v>
      </c>
    </row>
    <row r="751" ht="19" customHeight="1" spans="1:9">
      <c r="A751" s="4" t="s">
        <v>1909</v>
      </c>
      <c r="B751" s="4" t="s">
        <v>180</v>
      </c>
      <c r="C751" s="4" t="s">
        <v>1860</v>
      </c>
      <c r="D751" s="4" t="s">
        <v>1861</v>
      </c>
      <c r="E751" s="4" t="s">
        <v>1910</v>
      </c>
      <c r="F751" s="4" t="s">
        <v>1911</v>
      </c>
      <c r="G751" s="5" t="s">
        <v>1912</v>
      </c>
      <c r="H751" s="4" t="s">
        <v>1865</v>
      </c>
      <c r="I751" s="6">
        <f>VLOOKUP(A751,'[1]【4】 框架Ratecard条目汇总'!$A:$L,12,0)</f>
        <v>2350</v>
      </c>
    </row>
    <row r="752" ht="19" customHeight="1" spans="1:9">
      <c r="A752" s="4" t="s">
        <v>1913</v>
      </c>
      <c r="B752" s="4" t="s">
        <v>180</v>
      </c>
      <c r="C752" s="4" t="s">
        <v>1860</v>
      </c>
      <c r="D752" s="4" t="s">
        <v>1861</v>
      </c>
      <c r="E752" s="4" t="s">
        <v>1910</v>
      </c>
      <c r="F752" s="4" t="s">
        <v>1911</v>
      </c>
      <c r="G752" s="5" t="s">
        <v>1914</v>
      </c>
      <c r="H752" s="4" t="s">
        <v>1915</v>
      </c>
      <c r="I752" s="6">
        <f>VLOOKUP(A752,'[1]【4】 框架Ratecard条目汇总'!$A:$L,12,0)</f>
        <v>1510</v>
      </c>
    </row>
    <row r="753" ht="19" customHeight="1" spans="1:9">
      <c r="A753" s="4" t="s">
        <v>1916</v>
      </c>
      <c r="B753" s="4" t="s">
        <v>180</v>
      </c>
      <c r="C753" s="4" t="s">
        <v>1860</v>
      </c>
      <c r="D753" s="4" t="s">
        <v>1861</v>
      </c>
      <c r="E753" s="4" t="s">
        <v>1910</v>
      </c>
      <c r="F753" s="4" t="s">
        <v>1917</v>
      </c>
      <c r="G753" s="5" t="s">
        <v>1918</v>
      </c>
      <c r="H753" s="4" t="s">
        <v>1887</v>
      </c>
      <c r="I753" s="6">
        <f>VLOOKUP(A753,'[1]【4】 框架Ratecard条目汇总'!$A:$L,12,0)</f>
        <v>900</v>
      </c>
    </row>
    <row r="754" ht="19" customHeight="1" spans="1:9">
      <c r="A754" s="4" t="s">
        <v>1919</v>
      </c>
      <c r="B754" s="4" t="s">
        <v>180</v>
      </c>
      <c r="C754" s="4" t="s">
        <v>1860</v>
      </c>
      <c r="D754" s="4" t="s">
        <v>1861</v>
      </c>
      <c r="E754" s="4" t="s">
        <v>1910</v>
      </c>
      <c r="F754" s="4" t="s">
        <v>1920</v>
      </c>
      <c r="G754" s="5" t="s">
        <v>1921</v>
      </c>
      <c r="H754" s="4" t="s">
        <v>1887</v>
      </c>
      <c r="I754" s="6">
        <f>VLOOKUP(A754,'[1]【4】 框架Ratecard条目汇总'!$A:$L,12,0)</f>
        <v>1400</v>
      </c>
    </row>
    <row r="755" ht="19" customHeight="1" spans="1:9">
      <c r="A755" s="4" t="s">
        <v>1922</v>
      </c>
      <c r="B755" s="4" t="s">
        <v>180</v>
      </c>
      <c r="C755" s="4" t="s">
        <v>1860</v>
      </c>
      <c r="D755" s="4" t="s">
        <v>1861</v>
      </c>
      <c r="E755" s="4" t="s">
        <v>1910</v>
      </c>
      <c r="F755" s="4" t="s">
        <v>1923</v>
      </c>
      <c r="G755" s="5" t="s">
        <v>1924</v>
      </c>
      <c r="H755" s="4" t="s">
        <v>1887</v>
      </c>
      <c r="I755" s="6">
        <f>VLOOKUP(A755,'[1]【4】 框架Ratecard条目汇总'!$A:$L,12,0)</f>
        <v>2250</v>
      </c>
    </row>
    <row r="756" ht="19" customHeight="1" spans="1:9">
      <c r="A756" s="4" t="s">
        <v>1925</v>
      </c>
      <c r="B756" s="4" t="s">
        <v>180</v>
      </c>
      <c r="C756" s="4" t="s">
        <v>1860</v>
      </c>
      <c r="D756" s="4" t="s">
        <v>1861</v>
      </c>
      <c r="E756" s="4" t="s">
        <v>1910</v>
      </c>
      <c r="F756" s="4" t="s">
        <v>1926</v>
      </c>
      <c r="G756" s="5" t="s">
        <v>1927</v>
      </c>
      <c r="H756" s="4" t="s">
        <v>1865</v>
      </c>
      <c r="I756" s="6">
        <f>VLOOKUP(A756,'[1]【4】 框架Ratecard条目汇总'!$A:$L,12,0)</f>
        <v>2000</v>
      </c>
    </row>
    <row r="757" ht="19" customHeight="1" spans="1:9">
      <c r="A757" s="4" t="s">
        <v>1928</v>
      </c>
      <c r="B757" s="4" t="s">
        <v>180</v>
      </c>
      <c r="C757" s="4" t="s">
        <v>1860</v>
      </c>
      <c r="D757" s="4" t="s">
        <v>1861</v>
      </c>
      <c r="E757" s="4" t="s">
        <v>1910</v>
      </c>
      <c r="F757" s="4" t="s">
        <v>1929</v>
      </c>
      <c r="G757" s="5" t="s">
        <v>1927</v>
      </c>
      <c r="H757" s="4" t="s">
        <v>1865</v>
      </c>
      <c r="I757" s="6">
        <f>VLOOKUP(A757,'[1]【4】 框架Ratecard条目汇总'!$A:$L,12,0)</f>
        <v>3550</v>
      </c>
    </row>
    <row r="758" ht="19" customHeight="1" spans="1:9">
      <c r="A758" s="4" t="s">
        <v>1930</v>
      </c>
      <c r="B758" s="4" t="s">
        <v>180</v>
      </c>
      <c r="C758" s="4" t="s">
        <v>1860</v>
      </c>
      <c r="D758" s="4" t="s">
        <v>1861</v>
      </c>
      <c r="E758" s="4" t="s">
        <v>1910</v>
      </c>
      <c r="F758" s="4" t="s">
        <v>1931</v>
      </c>
      <c r="G758" s="5" t="s">
        <v>1927</v>
      </c>
      <c r="H758" s="4" t="s">
        <v>1865</v>
      </c>
      <c r="I758" s="6">
        <f>VLOOKUP(A758,'[1]【4】 框架Ratecard条目汇总'!$A:$L,12,0)</f>
        <v>5500</v>
      </c>
    </row>
    <row r="759" ht="19" customHeight="1" spans="1:9">
      <c r="A759" s="4" t="s">
        <v>1932</v>
      </c>
      <c r="B759" s="4" t="s">
        <v>180</v>
      </c>
      <c r="C759" s="4" t="s">
        <v>1860</v>
      </c>
      <c r="D759" s="4" t="s">
        <v>1861</v>
      </c>
      <c r="E759" s="4" t="s">
        <v>1910</v>
      </c>
      <c r="F759" s="4" t="s">
        <v>1933</v>
      </c>
      <c r="G759" s="5" t="s">
        <v>1927</v>
      </c>
      <c r="H759" s="4" t="s">
        <v>1865</v>
      </c>
      <c r="I759" s="6">
        <f>VLOOKUP(A759,'[1]【4】 框架Ratecard条目汇总'!$A:$L,12,0)</f>
        <v>3350</v>
      </c>
    </row>
    <row r="760" ht="19" customHeight="1" spans="1:9">
      <c r="A760" s="4" t="s">
        <v>1934</v>
      </c>
      <c r="B760" s="4" t="s">
        <v>180</v>
      </c>
      <c r="C760" s="4" t="s">
        <v>1860</v>
      </c>
      <c r="D760" s="4" t="s">
        <v>1861</v>
      </c>
      <c r="E760" s="4" t="s">
        <v>1910</v>
      </c>
      <c r="F760" s="4" t="s">
        <v>1935</v>
      </c>
      <c r="G760" s="5" t="s">
        <v>1927</v>
      </c>
      <c r="H760" s="4" t="s">
        <v>1865</v>
      </c>
      <c r="I760" s="6">
        <f>VLOOKUP(A760,'[1]【4】 框架Ratecard条目汇总'!$A:$L,12,0)</f>
        <v>5000</v>
      </c>
    </row>
    <row r="761" ht="19" customHeight="1" spans="1:9">
      <c r="A761" s="4" t="s">
        <v>1936</v>
      </c>
      <c r="B761" s="4" t="s">
        <v>180</v>
      </c>
      <c r="C761" s="4" t="s">
        <v>1860</v>
      </c>
      <c r="D761" s="4" t="s">
        <v>1861</v>
      </c>
      <c r="E761" s="4" t="s">
        <v>1910</v>
      </c>
      <c r="F761" s="4" t="s">
        <v>1937</v>
      </c>
      <c r="G761" s="5" t="s">
        <v>1927</v>
      </c>
      <c r="H761" s="4" t="s">
        <v>1865</v>
      </c>
      <c r="I761" s="6">
        <f>VLOOKUP(A761,'[1]【4】 框架Ratecard条目汇总'!$A:$L,12,0)</f>
        <v>7700</v>
      </c>
    </row>
    <row r="762" ht="19" customHeight="1" spans="1:9">
      <c r="A762" s="4" t="s">
        <v>1938</v>
      </c>
      <c r="B762" s="4" t="s">
        <v>180</v>
      </c>
      <c r="C762" s="4" t="s">
        <v>1860</v>
      </c>
      <c r="D762" s="4" t="s">
        <v>1861</v>
      </c>
      <c r="E762" s="4" t="s">
        <v>1910</v>
      </c>
      <c r="F762" s="4" t="s">
        <v>1939</v>
      </c>
      <c r="G762" s="5" t="s">
        <v>1940</v>
      </c>
      <c r="H762" s="4" t="s">
        <v>1887</v>
      </c>
      <c r="I762" s="6">
        <f>VLOOKUP(A762,'[1]【4】 框架Ratecard条目汇总'!$A:$L,12,0)</f>
        <v>1200</v>
      </c>
    </row>
    <row r="763" ht="19" customHeight="1" spans="1:9">
      <c r="A763" s="4" t="s">
        <v>1941</v>
      </c>
      <c r="B763" s="4" t="s">
        <v>180</v>
      </c>
      <c r="C763" s="4" t="s">
        <v>1860</v>
      </c>
      <c r="D763" s="4" t="s">
        <v>1861</v>
      </c>
      <c r="E763" s="4" t="s">
        <v>1910</v>
      </c>
      <c r="F763" s="4" t="s">
        <v>1942</v>
      </c>
      <c r="G763" s="5" t="s">
        <v>1943</v>
      </c>
      <c r="H763" s="4" t="s">
        <v>1887</v>
      </c>
      <c r="I763" s="6">
        <f>VLOOKUP(A763,'[1]【4】 框架Ratecard条目汇总'!$A:$L,12,0)</f>
        <v>2600</v>
      </c>
    </row>
    <row r="764" ht="19" customHeight="1" spans="1:9">
      <c r="A764" s="4" t="s">
        <v>1944</v>
      </c>
      <c r="B764" s="4" t="s">
        <v>180</v>
      </c>
      <c r="C764" s="4" t="s">
        <v>1860</v>
      </c>
      <c r="D764" s="4" t="s">
        <v>1861</v>
      </c>
      <c r="E764" s="4" t="s">
        <v>1910</v>
      </c>
      <c r="F764" s="4" t="s">
        <v>1945</v>
      </c>
      <c r="G764" s="5" t="s">
        <v>1943</v>
      </c>
      <c r="H764" s="4" t="s">
        <v>1887</v>
      </c>
      <c r="I764" s="6">
        <f>VLOOKUP(A764,'[1]【4】 框架Ratecard条目汇总'!$A:$L,12,0)</f>
        <v>4000</v>
      </c>
    </row>
    <row r="765" ht="19" customHeight="1" spans="1:9">
      <c r="A765" s="4" t="s">
        <v>1946</v>
      </c>
      <c r="B765" s="4" t="s">
        <v>180</v>
      </c>
      <c r="C765" s="4" t="s">
        <v>1860</v>
      </c>
      <c r="D765" s="4" t="s">
        <v>1861</v>
      </c>
      <c r="E765" s="4" t="s">
        <v>1910</v>
      </c>
      <c r="F765" s="4" t="s">
        <v>1947</v>
      </c>
      <c r="G765" s="5" t="s">
        <v>1948</v>
      </c>
      <c r="H765" s="4" t="s">
        <v>1865</v>
      </c>
      <c r="I765" s="6">
        <f>VLOOKUP(A765,'[1]【4】 框架Ratecard条目汇总'!$A:$L,12,0)</f>
        <v>800</v>
      </c>
    </row>
    <row r="766" ht="19" customHeight="1" spans="1:9">
      <c r="A766" s="4" t="s">
        <v>1949</v>
      </c>
      <c r="B766" s="4" t="s">
        <v>180</v>
      </c>
      <c r="C766" s="4" t="s">
        <v>1860</v>
      </c>
      <c r="D766" s="4" t="s">
        <v>1861</v>
      </c>
      <c r="E766" s="4" t="s">
        <v>1910</v>
      </c>
      <c r="F766" s="4" t="s">
        <v>1950</v>
      </c>
      <c r="G766" s="5" t="s">
        <v>1951</v>
      </c>
      <c r="H766" s="4" t="s">
        <v>1865</v>
      </c>
      <c r="I766" s="6">
        <f>VLOOKUP(A766,'[1]【4】 框架Ratecard条目汇总'!$A:$L,12,0)</f>
        <v>1000</v>
      </c>
    </row>
    <row r="767" ht="19" customHeight="1" spans="1:9">
      <c r="A767" s="4" t="s">
        <v>1952</v>
      </c>
      <c r="B767" s="4" t="s">
        <v>180</v>
      </c>
      <c r="C767" s="4" t="s">
        <v>1860</v>
      </c>
      <c r="D767" s="4" t="s">
        <v>1861</v>
      </c>
      <c r="E767" s="4" t="s">
        <v>1910</v>
      </c>
      <c r="F767" s="4" t="s">
        <v>1953</v>
      </c>
      <c r="G767" s="5" t="s">
        <v>1954</v>
      </c>
      <c r="H767" s="4" t="s">
        <v>1887</v>
      </c>
      <c r="I767" s="6">
        <f>VLOOKUP(A767,'[1]【4】 框架Ratecard条目汇总'!$A:$L,12,0)</f>
        <v>1100</v>
      </c>
    </row>
    <row r="768" ht="19" customHeight="1" spans="1:9">
      <c r="A768" s="4" t="s">
        <v>1955</v>
      </c>
      <c r="B768" s="4" t="s">
        <v>180</v>
      </c>
      <c r="C768" s="4" t="s">
        <v>1860</v>
      </c>
      <c r="D768" s="4" t="s">
        <v>1861</v>
      </c>
      <c r="E768" s="4" t="s">
        <v>1910</v>
      </c>
      <c r="F768" s="4" t="s">
        <v>1956</v>
      </c>
      <c r="G768" s="5" t="s">
        <v>1957</v>
      </c>
      <c r="H768" s="4" t="s">
        <v>1865</v>
      </c>
      <c r="I768" s="6">
        <f>VLOOKUP(A768,'[1]【4】 框架Ratecard条目汇总'!$A:$L,12,0)</f>
        <v>1500</v>
      </c>
    </row>
    <row r="769" ht="19" customHeight="1" spans="1:9">
      <c r="A769" s="4" t="s">
        <v>1958</v>
      </c>
      <c r="B769" s="4" t="s">
        <v>180</v>
      </c>
      <c r="C769" s="4" t="s">
        <v>1860</v>
      </c>
      <c r="D769" s="4" t="s">
        <v>1861</v>
      </c>
      <c r="E769" s="4" t="s">
        <v>1910</v>
      </c>
      <c r="F769" s="4" t="s">
        <v>1959</v>
      </c>
      <c r="G769" s="5" t="s">
        <v>1957</v>
      </c>
      <c r="H769" s="4" t="s">
        <v>1865</v>
      </c>
      <c r="I769" s="6">
        <f>VLOOKUP(A769,'[1]【4】 框架Ratecard条目汇总'!$A:$L,12,0)</f>
        <v>1000</v>
      </c>
    </row>
    <row r="770" ht="19" customHeight="1" spans="1:9">
      <c r="A770" s="4" t="s">
        <v>1960</v>
      </c>
      <c r="B770" s="4" t="s">
        <v>180</v>
      </c>
      <c r="C770" s="4" t="s">
        <v>1860</v>
      </c>
      <c r="D770" s="4" t="s">
        <v>1861</v>
      </c>
      <c r="E770" s="4" t="s">
        <v>1910</v>
      </c>
      <c r="F770" s="4" t="s">
        <v>1961</v>
      </c>
      <c r="G770" s="5" t="s">
        <v>1962</v>
      </c>
      <c r="H770" s="4" t="s">
        <v>1865</v>
      </c>
      <c r="I770" s="6">
        <f>VLOOKUP(A770,'[1]【4】 框架Ratecard条目汇总'!$A:$L,12,0)</f>
        <v>1200</v>
      </c>
    </row>
    <row r="771" ht="19" customHeight="1" spans="1:9">
      <c r="A771" s="4" t="s">
        <v>1963</v>
      </c>
      <c r="B771" s="4" t="s">
        <v>180</v>
      </c>
      <c r="C771" s="4" t="s">
        <v>1860</v>
      </c>
      <c r="D771" s="4" t="s">
        <v>1861</v>
      </c>
      <c r="E771" s="4" t="s">
        <v>1910</v>
      </c>
      <c r="F771" s="4" t="s">
        <v>1964</v>
      </c>
      <c r="G771" s="5" t="s">
        <v>1965</v>
      </c>
      <c r="H771" s="4" t="s">
        <v>1865</v>
      </c>
      <c r="I771" s="6">
        <f>VLOOKUP(A771,'[1]【4】 框架Ratecard条目汇总'!$A:$L,12,0)</f>
        <v>1000</v>
      </c>
    </row>
    <row r="772" ht="19" customHeight="1" spans="1:9">
      <c r="A772" s="4" t="s">
        <v>1966</v>
      </c>
      <c r="B772" s="4" t="s">
        <v>180</v>
      </c>
      <c r="C772" s="4" t="s">
        <v>1860</v>
      </c>
      <c r="D772" s="4" t="s">
        <v>1861</v>
      </c>
      <c r="E772" s="4" t="s">
        <v>1910</v>
      </c>
      <c r="F772" s="4" t="s">
        <v>1967</v>
      </c>
      <c r="G772" s="5" t="s">
        <v>1968</v>
      </c>
      <c r="H772" s="4" t="s">
        <v>1865</v>
      </c>
      <c r="I772" s="6">
        <f>VLOOKUP(A772,'[1]【4】 框架Ratecard条目汇总'!$A:$L,12,0)</f>
        <v>1000</v>
      </c>
    </row>
    <row r="773" ht="19" customHeight="1" spans="1:9">
      <c r="A773" s="4" t="s">
        <v>1969</v>
      </c>
      <c r="B773" s="4" t="s">
        <v>180</v>
      </c>
      <c r="C773" s="4" t="s">
        <v>1860</v>
      </c>
      <c r="D773" s="4" t="s">
        <v>1861</v>
      </c>
      <c r="E773" s="4" t="s">
        <v>1910</v>
      </c>
      <c r="F773" s="4" t="s">
        <v>1970</v>
      </c>
      <c r="G773" s="5" t="s">
        <v>1971</v>
      </c>
      <c r="H773" s="4" t="s">
        <v>1865</v>
      </c>
      <c r="I773" s="6">
        <f>VLOOKUP(A773,'[1]【4】 框架Ratecard条目汇总'!$A:$L,12,0)</f>
        <v>900</v>
      </c>
    </row>
    <row r="774" ht="19" customHeight="1" spans="1:9">
      <c r="A774" s="4" t="s">
        <v>1972</v>
      </c>
      <c r="B774" s="4" t="s">
        <v>180</v>
      </c>
      <c r="C774" s="4" t="s">
        <v>1860</v>
      </c>
      <c r="D774" s="4" t="s">
        <v>1861</v>
      </c>
      <c r="E774" s="4" t="s">
        <v>1910</v>
      </c>
      <c r="F774" s="4" t="s">
        <v>1973</v>
      </c>
      <c r="G774" s="5" t="s">
        <v>1965</v>
      </c>
      <c r="H774" s="4" t="s">
        <v>1865</v>
      </c>
      <c r="I774" s="6">
        <f>VLOOKUP(A774,'[1]【4】 框架Ratecard条目汇总'!$A:$L,12,0)</f>
        <v>800</v>
      </c>
    </row>
    <row r="775" ht="19" customHeight="1" spans="1:9">
      <c r="A775" s="4" t="s">
        <v>1974</v>
      </c>
      <c r="B775" s="4" t="s">
        <v>180</v>
      </c>
      <c r="C775" s="4" t="s">
        <v>1860</v>
      </c>
      <c r="D775" s="4" t="s">
        <v>1861</v>
      </c>
      <c r="E775" s="4" t="s">
        <v>1910</v>
      </c>
      <c r="F775" s="4" t="s">
        <v>1975</v>
      </c>
      <c r="G775" s="5" t="s">
        <v>1976</v>
      </c>
      <c r="H775" s="4" t="s">
        <v>1865</v>
      </c>
      <c r="I775" s="6">
        <f>VLOOKUP(A775,'[1]【4】 框架Ratecard条目汇总'!$A:$L,12,0)</f>
        <v>1500</v>
      </c>
    </row>
    <row r="776" ht="19" customHeight="1" spans="1:9">
      <c r="A776" s="4" t="s">
        <v>1977</v>
      </c>
      <c r="B776" s="4" t="s">
        <v>180</v>
      </c>
      <c r="C776" s="4" t="s">
        <v>1860</v>
      </c>
      <c r="D776" s="4" t="s">
        <v>1861</v>
      </c>
      <c r="E776" s="4" t="s">
        <v>1910</v>
      </c>
      <c r="F776" s="4" t="s">
        <v>1978</v>
      </c>
      <c r="G776" s="5" t="s">
        <v>1979</v>
      </c>
      <c r="H776" s="4" t="s">
        <v>1865</v>
      </c>
      <c r="I776" s="6">
        <f>VLOOKUP(A776,'[1]【4】 框架Ratecard条目汇总'!$A:$L,12,0)</f>
        <v>900</v>
      </c>
    </row>
    <row r="777" ht="19" customHeight="1" spans="1:9">
      <c r="A777" s="4" t="s">
        <v>1980</v>
      </c>
      <c r="B777" s="4" t="s">
        <v>180</v>
      </c>
      <c r="C777" s="4" t="s">
        <v>1860</v>
      </c>
      <c r="D777" s="4" t="s">
        <v>1861</v>
      </c>
      <c r="E777" s="4" t="s">
        <v>1910</v>
      </c>
      <c r="F777" s="4" t="s">
        <v>1981</v>
      </c>
      <c r="G777" s="5" t="s">
        <v>1982</v>
      </c>
      <c r="H777" s="4" t="s">
        <v>1865</v>
      </c>
      <c r="I777" s="6">
        <f>VLOOKUP(A777,'[1]【4】 框架Ratecard条目汇总'!$A:$L,12,0)</f>
        <v>350</v>
      </c>
    </row>
    <row r="778" ht="19" customHeight="1" spans="1:9">
      <c r="A778" s="4" t="s">
        <v>1983</v>
      </c>
      <c r="B778" s="4" t="s">
        <v>180</v>
      </c>
      <c r="C778" s="4" t="s">
        <v>1860</v>
      </c>
      <c r="D778" s="4" t="s">
        <v>1861</v>
      </c>
      <c r="E778" s="4" t="s">
        <v>1910</v>
      </c>
      <c r="F778" s="4" t="s">
        <v>1984</v>
      </c>
      <c r="G778" s="5" t="s">
        <v>1985</v>
      </c>
      <c r="H778" s="4" t="s">
        <v>1986</v>
      </c>
      <c r="I778" s="6">
        <f>VLOOKUP(A778,'[1]【4】 框架Ratecard条目汇总'!$A:$L,12,0)</f>
        <v>0.1</v>
      </c>
    </row>
    <row r="779" ht="19" customHeight="1" spans="1:9">
      <c r="A779" s="4" t="s">
        <v>1987</v>
      </c>
      <c r="B779" s="4" t="s">
        <v>180</v>
      </c>
      <c r="C779" s="4" t="s">
        <v>1860</v>
      </c>
      <c r="D779" s="4" t="s">
        <v>1861</v>
      </c>
      <c r="E779" s="4" t="s">
        <v>1910</v>
      </c>
      <c r="F779" s="4" t="s">
        <v>1988</v>
      </c>
      <c r="G779" s="5" t="s">
        <v>1989</v>
      </c>
      <c r="H779" s="4" t="s">
        <v>1865</v>
      </c>
      <c r="I779" s="6">
        <f>VLOOKUP(A779,'[1]【4】 框架Ratecard条目汇总'!$A:$L,12,0)</f>
        <v>800</v>
      </c>
    </row>
    <row r="780" ht="19" customHeight="1" spans="1:9">
      <c r="A780" s="4" t="s">
        <v>1990</v>
      </c>
      <c r="B780" s="4" t="s">
        <v>180</v>
      </c>
      <c r="C780" s="4" t="s">
        <v>1860</v>
      </c>
      <c r="D780" s="4" t="s">
        <v>1861</v>
      </c>
      <c r="E780" s="4" t="s">
        <v>1991</v>
      </c>
      <c r="F780" s="4" t="s">
        <v>1992</v>
      </c>
      <c r="G780" s="5" t="s">
        <v>1993</v>
      </c>
      <c r="H780" s="4" t="s">
        <v>1865</v>
      </c>
      <c r="I780" s="6">
        <f>VLOOKUP(A780,'[1]【4】 框架Ratecard条目汇总'!$A:$L,12,0)</f>
        <v>1400</v>
      </c>
    </row>
    <row r="781" ht="19" customHeight="1" spans="1:9">
      <c r="A781" s="4" t="s">
        <v>1994</v>
      </c>
      <c r="B781" s="4" t="s">
        <v>180</v>
      </c>
      <c r="C781" s="4" t="s">
        <v>1860</v>
      </c>
      <c r="D781" s="4" t="s">
        <v>1861</v>
      </c>
      <c r="E781" s="4" t="s">
        <v>1991</v>
      </c>
      <c r="F781" s="4" t="s">
        <v>1995</v>
      </c>
      <c r="G781" s="5" t="s">
        <v>1993</v>
      </c>
      <c r="H781" s="4" t="s">
        <v>1865</v>
      </c>
      <c r="I781" s="6">
        <f>VLOOKUP(A781,'[1]【4】 框架Ratecard条目汇总'!$A:$L,12,0)</f>
        <v>1900</v>
      </c>
    </row>
    <row r="782" ht="19" customHeight="1" spans="1:9">
      <c r="A782" s="4" t="s">
        <v>1996</v>
      </c>
      <c r="B782" s="4" t="s">
        <v>180</v>
      </c>
      <c r="C782" s="4" t="s">
        <v>1860</v>
      </c>
      <c r="D782" s="4" t="s">
        <v>1861</v>
      </c>
      <c r="E782" s="4" t="s">
        <v>1991</v>
      </c>
      <c r="F782" s="4" t="s">
        <v>1997</v>
      </c>
      <c r="G782" s="5" t="s">
        <v>1993</v>
      </c>
      <c r="H782" s="4" t="s">
        <v>1865</v>
      </c>
      <c r="I782" s="6">
        <f>VLOOKUP(A782,'[1]【4】 框架Ratecard条目汇总'!$A:$L,12,0)</f>
        <v>2500</v>
      </c>
    </row>
    <row r="783" ht="19" customHeight="1" spans="1:9">
      <c r="A783" s="4" t="s">
        <v>1998</v>
      </c>
      <c r="B783" s="4" t="s">
        <v>180</v>
      </c>
      <c r="C783" s="4" t="s">
        <v>1860</v>
      </c>
      <c r="D783" s="4" t="s">
        <v>1861</v>
      </c>
      <c r="E783" s="4" t="s">
        <v>1991</v>
      </c>
      <c r="F783" s="4" t="s">
        <v>1999</v>
      </c>
      <c r="G783" s="5" t="s">
        <v>2000</v>
      </c>
      <c r="H783" s="4" t="s">
        <v>1865</v>
      </c>
      <c r="I783" s="6">
        <f>VLOOKUP(A783,'[1]【4】 框架Ratecard条目汇总'!$A:$L,12,0)</f>
        <v>1500</v>
      </c>
    </row>
    <row r="784" ht="19" customHeight="1" spans="1:9">
      <c r="A784" s="4" t="s">
        <v>2001</v>
      </c>
      <c r="B784" s="4" t="s">
        <v>180</v>
      </c>
      <c r="C784" s="4" t="s">
        <v>1860</v>
      </c>
      <c r="D784" s="4" t="s">
        <v>1861</v>
      </c>
      <c r="E784" s="4" t="s">
        <v>1991</v>
      </c>
      <c r="F784" s="4" t="s">
        <v>2002</v>
      </c>
      <c r="G784" s="5" t="s">
        <v>2003</v>
      </c>
      <c r="H784" s="4" t="s">
        <v>1865</v>
      </c>
      <c r="I784" s="6">
        <f>VLOOKUP(A784,'[1]【4】 框架Ratecard条目汇总'!$A:$L,12,0)</f>
        <v>800</v>
      </c>
    </row>
    <row r="785" ht="19" customHeight="1" spans="1:9">
      <c r="A785" s="4" t="s">
        <v>2004</v>
      </c>
      <c r="B785" s="4" t="s">
        <v>180</v>
      </c>
      <c r="C785" s="4" t="s">
        <v>1860</v>
      </c>
      <c r="D785" s="4" t="s">
        <v>1861</v>
      </c>
      <c r="E785" s="4" t="s">
        <v>1991</v>
      </c>
      <c r="F785" s="4" t="s">
        <v>2005</v>
      </c>
      <c r="G785" s="5" t="s">
        <v>2006</v>
      </c>
      <c r="H785" s="4" t="s">
        <v>1865</v>
      </c>
      <c r="I785" s="6">
        <f>VLOOKUP(A785,'[1]【4】 框架Ratecard条目汇总'!$A:$L,12,0)</f>
        <v>1350</v>
      </c>
    </row>
    <row r="786" ht="19" customHeight="1" spans="1:9">
      <c r="A786" s="4" t="s">
        <v>2007</v>
      </c>
      <c r="B786" s="4" t="s">
        <v>180</v>
      </c>
      <c r="C786" s="4" t="s">
        <v>1860</v>
      </c>
      <c r="D786" s="4" t="s">
        <v>1861</v>
      </c>
      <c r="E786" s="4" t="s">
        <v>1991</v>
      </c>
      <c r="F786" s="4" t="s">
        <v>2008</v>
      </c>
      <c r="G786" s="5" t="s">
        <v>2009</v>
      </c>
      <c r="H786" s="4" t="s">
        <v>1865</v>
      </c>
      <c r="I786" s="6">
        <f>VLOOKUP(A786,'[1]【4】 框架Ratecard条目汇总'!$A:$L,12,0)</f>
        <v>1100</v>
      </c>
    </row>
    <row r="787" ht="19" customHeight="1" spans="1:9">
      <c r="A787" s="4" t="s">
        <v>2010</v>
      </c>
      <c r="B787" s="4" t="s">
        <v>180</v>
      </c>
      <c r="C787" s="4" t="s">
        <v>2011</v>
      </c>
      <c r="D787" s="8" t="s">
        <v>2012</v>
      </c>
      <c r="E787" s="9" t="s">
        <v>2013</v>
      </c>
      <c r="F787" s="10" t="s">
        <v>2014</v>
      </c>
      <c r="G787" s="5" t="s">
        <v>2015</v>
      </c>
      <c r="H787" s="4" t="s">
        <v>803</v>
      </c>
      <c r="I787" s="6">
        <f>VLOOKUP(A787,'[1]【4】 框架Ratecard条目汇总'!$A:$L,12,0)</f>
        <v>65</v>
      </c>
    </row>
    <row r="788" ht="19" customHeight="1" spans="1:9">
      <c r="A788" s="4" t="s">
        <v>2016</v>
      </c>
      <c r="B788" s="4" t="s">
        <v>180</v>
      </c>
      <c r="C788" s="4" t="s">
        <v>2011</v>
      </c>
      <c r="D788" s="8" t="s">
        <v>2012</v>
      </c>
      <c r="E788" s="9" t="s">
        <v>2017</v>
      </c>
      <c r="F788" s="10" t="s">
        <v>2018</v>
      </c>
      <c r="G788" s="5" t="s">
        <v>2019</v>
      </c>
      <c r="H788" s="4" t="s">
        <v>803</v>
      </c>
      <c r="I788" s="6">
        <f>VLOOKUP(A788,'[1]【4】 框架Ratecard条目汇总'!$A:$L,12,0)</f>
        <v>110</v>
      </c>
    </row>
    <row r="789" ht="19" customHeight="1" spans="1:9">
      <c r="A789" s="4" t="s">
        <v>2020</v>
      </c>
      <c r="B789" s="4" t="s">
        <v>180</v>
      </c>
      <c r="C789" s="4" t="s">
        <v>99</v>
      </c>
      <c r="D789" s="4" t="s">
        <v>1884</v>
      </c>
      <c r="E789" s="4" t="s">
        <v>2021</v>
      </c>
      <c r="F789" s="4" t="s">
        <v>2021</v>
      </c>
      <c r="G789" s="5" t="s">
        <v>2022</v>
      </c>
      <c r="H789" s="4" t="s">
        <v>1865</v>
      </c>
      <c r="I789" s="6">
        <f>VLOOKUP(A789,'[1]【4】 框架Ratecard条目汇总'!$A:$L,12,0)</f>
        <v>500</v>
      </c>
    </row>
    <row r="790" ht="19" customHeight="1" spans="1:9">
      <c r="A790" s="4" t="s">
        <v>2023</v>
      </c>
      <c r="B790" s="4" t="s">
        <v>180</v>
      </c>
      <c r="C790" s="4" t="s">
        <v>99</v>
      </c>
      <c r="D790" s="4" t="s">
        <v>1884</v>
      </c>
      <c r="E790" s="4" t="s">
        <v>2024</v>
      </c>
      <c r="F790" s="4" t="s">
        <v>2025</v>
      </c>
      <c r="G790" s="5" t="s">
        <v>2026</v>
      </c>
      <c r="H790" s="4" t="s">
        <v>1865</v>
      </c>
      <c r="I790" s="6">
        <f>VLOOKUP(A790,'[1]【4】 框架Ratecard条目汇总'!$A:$L,12,0)</f>
        <v>584</v>
      </c>
    </row>
    <row r="791" ht="19" customHeight="1" spans="1:9">
      <c r="A791" s="4" t="s">
        <v>2027</v>
      </c>
      <c r="B791" s="4" t="s">
        <v>180</v>
      </c>
      <c r="C791" s="4" t="s">
        <v>99</v>
      </c>
      <c r="D791" s="4" t="s">
        <v>1884</v>
      </c>
      <c r="E791" s="4" t="s">
        <v>2028</v>
      </c>
      <c r="F791" s="4" t="s">
        <v>2029</v>
      </c>
      <c r="G791" s="5" t="s">
        <v>2026</v>
      </c>
      <c r="H791" s="4" t="s">
        <v>1865</v>
      </c>
      <c r="I791" s="6">
        <f>VLOOKUP(A791,'[1]【4】 框架Ratecard条目汇总'!$A:$L,12,0)</f>
        <v>800</v>
      </c>
    </row>
    <row r="792" ht="19" customHeight="1" spans="1:9">
      <c r="A792" s="4" t="s">
        <v>2030</v>
      </c>
      <c r="B792" s="4" t="s">
        <v>180</v>
      </c>
      <c r="C792" s="4" t="s">
        <v>99</v>
      </c>
      <c r="D792" s="4" t="s">
        <v>1884</v>
      </c>
      <c r="E792" s="4" t="s">
        <v>2031</v>
      </c>
      <c r="F792" s="4" t="s">
        <v>2025</v>
      </c>
      <c r="G792" s="5" t="s">
        <v>2026</v>
      </c>
      <c r="H792" s="4" t="s">
        <v>1865</v>
      </c>
      <c r="I792" s="6">
        <f>VLOOKUP(A792,'[1]【4】 框架Ratecard条目汇总'!$A:$L,12,0)</f>
        <v>930</v>
      </c>
    </row>
    <row r="793" ht="19" customHeight="1" spans="1:9">
      <c r="A793" s="4" t="s">
        <v>2032</v>
      </c>
      <c r="B793" s="4" t="s">
        <v>180</v>
      </c>
      <c r="C793" s="4" t="s">
        <v>99</v>
      </c>
      <c r="D793" s="4" t="s">
        <v>1884</v>
      </c>
      <c r="E793" s="4" t="s">
        <v>2033</v>
      </c>
      <c r="F793" s="4" t="s">
        <v>2029</v>
      </c>
      <c r="G793" s="5" t="s">
        <v>2026</v>
      </c>
      <c r="H793" s="4" t="s">
        <v>1865</v>
      </c>
      <c r="I793" s="6">
        <f>VLOOKUP(A793,'[1]【4】 框架Ratecard条目汇总'!$A:$L,12,0)</f>
        <v>1200</v>
      </c>
    </row>
    <row r="794" ht="19" customHeight="1" spans="1:9">
      <c r="A794" s="4" t="s">
        <v>2034</v>
      </c>
      <c r="B794" s="4" t="s">
        <v>180</v>
      </c>
      <c r="C794" s="4" t="s">
        <v>99</v>
      </c>
      <c r="D794" s="4" t="s">
        <v>2035</v>
      </c>
      <c r="E794" s="4" t="s">
        <v>2036</v>
      </c>
      <c r="F794" s="4" t="s">
        <v>2037</v>
      </c>
      <c r="G794" s="5" t="s">
        <v>2038</v>
      </c>
      <c r="H794" s="4" t="s">
        <v>2039</v>
      </c>
      <c r="I794" s="6">
        <f>VLOOKUP(A794,'[1]【4】 框架Ratecard条目汇总'!$A:$L,12,0)</f>
        <v>375</v>
      </c>
    </row>
    <row r="795" ht="19" customHeight="1" spans="1:9">
      <c r="A795" s="4" t="s">
        <v>2040</v>
      </c>
      <c r="B795" s="4" t="s">
        <v>180</v>
      </c>
      <c r="C795" s="4" t="s">
        <v>99</v>
      </c>
      <c r="D795" s="4" t="s">
        <v>2035</v>
      </c>
      <c r="E795" s="4" t="s">
        <v>2036</v>
      </c>
      <c r="F795" s="4" t="s">
        <v>2037</v>
      </c>
      <c r="G795" s="5" t="s">
        <v>2041</v>
      </c>
      <c r="H795" s="4" t="s">
        <v>1259</v>
      </c>
      <c r="I795" s="6">
        <f>VLOOKUP(A795,'[1]【4】 框架Ratecard条目汇总'!$A:$L,12,0)</f>
        <v>5</v>
      </c>
    </row>
    <row r="796" ht="19" customHeight="1" spans="1:9">
      <c r="A796" s="4" t="s">
        <v>2042</v>
      </c>
      <c r="B796" s="4" t="s">
        <v>180</v>
      </c>
      <c r="C796" s="4" t="s">
        <v>99</v>
      </c>
      <c r="D796" s="4" t="s">
        <v>2035</v>
      </c>
      <c r="E796" s="4" t="s">
        <v>2036</v>
      </c>
      <c r="F796" s="4" t="s">
        <v>2043</v>
      </c>
      <c r="G796" s="5" t="s">
        <v>2038</v>
      </c>
      <c r="H796" s="4" t="s">
        <v>2039</v>
      </c>
      <c r="I796" s="6">
        <f>VLOOKUP(A796,'[1]【4】 框架Ratecard条目汇总'!$A:$L,12,0)</f>
        <v>925</v>
      </c>
    </row>
    <row r="797" ht="19" customHeight="1" spans="1:9">
      <c r="A797" s="4" t="s">
        <v>2044</v>
      </c>
      <c r="B797" s="4" t="s">
        <v>180</v>
      </c>
      <c r="C797" s="4" t="s">
        <v>99</v>
      </c>
      <c r="D797" s="4" t="s">
        <v>2035</v>
      </c>
      <c r="E797" s="4" t="s">
        <v>2036</v>
      </c>
      <c r="F797" s="4" t="s">
        <v>2043</v>
      </c>
      <c r="G797" s="5" t="s">
        <v>2041</v>
      </c>
      <c r="H797" s="4" t="s">
        <v>1259</v>
      </c>
      <c r="I797" s="6">
        <f>VLOOKUP(A797,'[1]【4】 框架Ratecard条目汇总'!$A:$L,12,0)</f>
        <v>10</v>
      </c>
    </row>
    <row r="798" ht="19" customHeight="1" spans="1:9">
      <c r="A798" s="4" t="s">
        <v>2045</v>
      </c>
      <c r="B798" s="4" t="s">
        <v>180</v>
      </c>
      <c r="C798" s="4" t="s">
        <v>99</v>
      </c>
      <c r="D798" s="4" t="s">
        <v>2035</v>
      </c>
      <c r="E798" s="4" t="s">
        <v>2046</v>
      </c>
      <c r="F798" s="4" t="s">
        <v>2047</v>
      </c>
      <c r="G798" s="5" t="s">
        <v>2038</v>
      </c>
      <c r="H798" s="4" t="s">
        <v>2039</v>
      </c>
      <c r="I798" s="6">
        <f>VLOOKUP(A798,'[1]【4】 框架Ratecard条目汇总'!$A:$L,12,0)</f>
        <v>285</v>
      </c>
    </row>
    <row r="799" ht="19" customHeight="1" spans="1:9">
      <c r="A799" s="4" t="s">
        <v>2048</v>
      </c>
      <c r="B799" s="4" t="s">
        <v>180</v>
      </c>
      <c r="C799" s="4" t="s">
        <v>99</v>
      </c>
      <c r="D799" s="4" t="s">
        <v>2035</v>
      </c>
      <c r="E799" s="4" t="s">
        <v>2046</v>
      </c>
      <c r="F799" s="4" t="s">
        <v>2047</v>
      </c>
      <c r="G799" s="5" t="s">
        <v>2041</v>
      </c>
      <c r="H799" s="4" t="s">
        <v>1259</v>
      </c>
      <c r="I799" s="6">
        <f>VLOOKUP(A799,'[1]【4】 框架Ratecard条目汇总'!$A:$L,12,0)</f>
        <v>4</v>
      </c>
    </row>
    <row r="800" ht="19" customHeight="1" spans="1:9">
      <c r="A800" s="4" t="s">
        <v>2049</v>
      </c>
      <c r="B800" s="4" t="s">
        <v>180</v>
      </c>
      <c r="C800" s="4" t="s">
        <v>99</v>
      </c>
      <c r="D800" s="4" t="s">
        <v>2035</v>
      </c>
      <c r="E800" s="4" t="s">
        <v>2050</v>
      </c>
      <c r="F800" s="4" t="s">
        <v>2051</v>
      </c>
      <c r="G800" s="5" t="s">
        <v>2038</v>
      </c>
      <c r="H800" s="4" t="s">
        <v>2039</v>
      </c>
      <c r="I800" s="6">
        <f>VLOOKUP(A800,'[1]【4】 框架Ratecard条目汇总'!$A:$L,12,0)</f>
        <v>500</v>
      </c>
    </row>
    <row r="801" ht="19" customHeight="1" spans="1:9">
      <c r="A801" s="4" t="s">
        <v>2052</v>
      </c>
      <c r="B801" s="4" t="s">
        <v>180</v>
      </c>
      <c r="C801" s="4" t="s">
        <v>99</v>
      </c>
      <c r="D801" s="4" t="s">
        <v>2035</v>
      </c>
      <c r="E801" s="4" t="s">
        <v>2050</v>
      </c>
      <c r="F801" s="4" t="s">
        <v>2051</v>
      </c>
      <c r="G801" s="5" t="s">
        <v>2041</v>
      </c>
      <c r="H801" s="4" t="s">
        <v>1259</v>
      </c>
      <c r="I801" s="6">
        <f>VLOOKUP(A801,'[1]【4】 框架Ratecard条目汇总'!$A:$L,12,0)</f>
        <v>6</v>
      </c>
    </row>
    <row r="802" ht="19" customHeight="1" spans="1:9">
      <c r="A802" s="4" t="s">
        <v>2053</v>
      </c>
      <c r="B802" s="4" t="s">
        <v>180</v>
      </c>
      <c r="C802" s="4" t="s">
        <v>99</v>
      </c>
      <c r="D802" s="4" t="s">
        <v>2035</v>
      </c>
      <c r="E802" s="4" t="s">
        <v>2054</v>
      </c>
      <c r="F802" s="4" t="s">
        <v>2054</v>
      </c>
      <c r="G802" s="5" t="s">
        <v>2038</v>
      </c>
      <c r="H802" s="4" t="s">
        <v>2039</v>
      </c>
      <c r="I802" s="6">
        <f>VLOOKUP(A802,'[1]【4】 框架Ratecard条目汇总'!$A:$L,12,0)</f>
        <v>700</v>
      </c>
    </row>
    <row r="803" ht="19" customHeight="1" spans="1:9">
      <c r="A803" s="4" t="s">
        <v>2055</v>
      </c>
      <c r="B803" s="4" t="s">
        <v>180</v>
      </c>
      <c r="C803" s="4" t="s">
        <v>99</v>
      </c>
      <c r="D803" s="4" t="s">
        <v>2035</v>
      </c>
      <c r="E803" s="4" t="s">
        <v>2054</v>
      </c>
      <c r="F803" s="4" t="s">
        <v>2054</v>
      </c>
      <c r="G803" s="5" t="s">
        <v>2041</v>
      </c>
      <c r="H803" s="4" t="s">
        <v>1259</v>
      </c>
      <c r="I803" s="6">
        <f>VLOOKUP(A803,'[1]【4】 框架Ratecard条目汇总'!$A:$L,12,0)</f>
        <v>8</v>
      </c>
    </row>
    <row r="804" ht="19" customHeight="1" spans="1:9">
      <c r="A804" s="4" t="s">
        <v>2056</v>
      </c>
      <c r="B804" s="4" t="s">
        <v>180</v>
      </c>
      <c r="C804" s="4" t="s">
        <v>99</v>
      </c>
      <c r="D804" s="4" t="s">
        <v>2035</v>
      </c>
      <c r="E804" s="4" t="s">
        <v>2057</v>
      </c>
      <c r="F804" s="4" t="s">
        <v>2057</v>
      </c>
      <c r="G804" s="5" t="s">
        <v>2038</v>
      </c>
      <c r="H804" s="4" t="s">
        <v>2039</v>
      </c>
      <c r="I804" s="6">
        <f>VLOOKUP(A804,'[1]【4】 框架Ratecard条目汇总'!$A:$L,12,0)</f>
        <v>850</v>
      </c>
    </row>
    <row r="805" ht="19" customHeight="1" spans="1:9">
      <c r="A805" s="4" t="s">
        <v>2058</v>
      </c>
      <c r="B805" s="4" t="s">
        <v>180</v>
      </c>
      <c r="C805" s="4" t="s">
        <v>99</v>
      </c>
      <c r="D805" s="4" t="s">
        <v>2035</v>
      </c>
      <c r="E805" s="4" t="s">
        <v>2057</v>
      </c>
      <c r="F805" s="4" t="s">
        <v>2057</v>
      </c>
      <c r="G805" s="5" t="s">
        <v>2041</v>
      </c>
      <c r="H805" s="4" t="s">
        <v>1259</v>
      </c>
      <c r="I805" s="6">
        <f>VLOOKUP(A805,'[1]【4】 框架Ratecard条目汇总'!$A:$L,12,0)</f>
        <v>10</v>
      </c>
    </row>
    <row r="806" ht="19" customHeight="1" spans="1:9">
      <c r="A806" s="4" t="s">
        <v>2059</v>
      </c>
      <c r="B806" s="4" t="s">
        <v>180</v>
      </c>
      <c r="C806" s="4" t="s">
        <v>99</v>
      </c>
      <c r="D806" s="4" t="s">
        <v>2060</v>
      </c>
      <c r="E806" s="4" t="s">
        <v>2036</v>
      </c>
      <c r="F806" s="4" t="s">
        <v>2037</v>
      </c>
      <c r="G806" s="5" t="s">
        <v>2061</v>
      </c>
      <c r="H806" s="4" t="s">
        <v>2062</v>
      </c>
      <c r="I806" s="6">
        <f>VLOOKUP(A806,'[1]【4】 框架Ratecard条目汇总'!$A:$L,12,0)</f>
        <v>900</v>
      </c>
    </row>
    <row r="807" ht="19" customHeight="1" spans="1:9">
      <c r="A807" s="4" t="s">
        <v>2063</v>
      </c>
      <c r="B807" s="4" t="s">
        <v>180</v>
      </c>
      <c r="C807" s="4" t="s">
        <v>99</v>
      </c>
      <c r="D807" s="4" t="s">
        <v>2060</v>
      </c>
      <c r="E807" s="4" t="s">
        <v>2036</v>
      </c>
      <c r="F807" s="4" t="s">
        <v>2037</v>
      </c>
      <c r="G807" s="5" t="s">
        <v>2064</v>
      </c>
      <c r="H807" s="4" t="s">
        <v>2065</v>
      </c>
      <c r="I807" s="6">
        <f>VLOOKUP(A807,'[1]【4】 框架Ratecard条目汇总'!$A:$L,12,0)</f>
        <v>57</v>
      </c>
    </row>
    <row r="808" ht="19" customHeight="1" spans="1:9">
      <c r="A808" s="4" t="s">
        <v>2066</v>
      </c>
      <c r="B808" s="4" t="s">
        <v>180</v>
      </c>
      <c r="C808" s="4" t="s">
        <v>99</v>
      </c>
      <c r="D808" s="4" t="s">
        <v>2060</v>
      </c>
      <c r="E808" s="4" t="s">
        <v>2036</v>
      </c>
      <c r="F808" s="4" t="s">
        <v>2037</v>
      </c>
      <c r="G808" s="5" t="s">
        <v>2067</v>
      </c>
      <c r="H808" s="4" t="s">
        <v>1259</v>
      </c>
      <c r="I808" s="6">
        <f>VLOOKUP(A808,'[1]【4】 框架Ratecard条目汇总'!$A:$L,12,0)</f>
        <v>5.2</v>
      </c>
    </row>
    <row r="809" ht="19" customHeight="1" spans="1:9">
      <c r="A809" s="4" t="s">
        <v>2068</v>
      </c>
      <c r="B809" s="4" t="s">
        <v>180</v>
      </c>
      <c r="C809" s="4" t="s">
        <v>99</v>
      </c>
      <c r="D809" s="4" t="s">
        <v>2060</v>
      </c>
      <c r="E809" s="4" t="s">
        <v>2036</v>
      </c>
      <c r="F809" s="4" t="s">
        <v>2043</v>
      </c>
      <c r="G809" s="5" t="s">
        <v>2061</v>
      </c>
      <c r="H809" s="4" t="s">
        <v>2062</v>
      </c>
      <c r="I809" s="6">
        <f>VLOOKUP(A809,'[1]【4】 框架Ratecard条目汇总'!$A:$L,12,0)</f>
        <v>2100</v>
      </c>
    </row>
    <row r="810" ht="19" customHeight="1" spans="1:9">
      <c r="A810" s="4" t="s">
        <v>2069</v>
      </c>
      <c r="B810" s="4" t="s">
        <v>180</v>
      </c>
      <c r="C810" s="4" t="s">
        <v>99</v>
      </c>
      <c r="D810" s="4" t="s">
        <v>2060</v>
      </c>
      <c r="E810" s="4" t="s">
        <v>2036</v>
      </c>
      <c r="F810" s="4" t="s">
        <v>2043</v>
      </c>
      <c r="G810" s="5" t="s">
        <v>2064</v>
      </c>
      <c r="H810" s="4" t="s">
        <v>2065</v>
      </c>
      <c r="I810" s="6">
        <f>VLOOKUP(A810,'[1]【4】 框架Ratecard条目汇总'!$A:$L,12,0)</f>
        <v>150</v>
      </c>
    </row>
    <row r="811" ht="19" customHeight="1" spans="1:9">
      <c r="A811" s="4" t="s">
        <v>2070</v>
      </c>
      <c r="B811" s="4" t="s">
        <v>180</v>
      </c>
      <c r="C811" s="4" t="s">
        <v>99</v>
      </c>
      <c r="D811" s="4" t="s">
        <v>2060</v>
      </c>
      <c r="E811" s="4" t="s">
        <v>2036</v>
      </c>
      <c r="F811" s="4" t="s">
        <v>2043</v>
      </c>
      <c r="G811" s="5" t="s">
        <v>2067</v>
      </c>
      <c r="H811" s="4" t="s">
        <v>1259</v>
      </c>
      <c r="I811" s="6">
        <f>VLOOKUP(A811,'[1]【4】 框架Ratecard条目汇总'!$A:$L,12,0)</f>
        <v>11</v>
      </c>
    </row>
    <row r="812" ht="19" customHeight="1" spans="1:9">
      <c r="A812" s="4" t="s">
        <v>2071</v>
      </c>
      <c r="B812" s="4" t="s">
        <v>180</v>
      </c>
      <c r="C812" s="4" t="s">
        <v>99</v>
      </c>
      <c r="D812" s="4" t="s">
        <v>2060</v>
      </c>
      <c r="E812" s="4" t="s">
        <v>2046</v>
      </c>
      <c r="F812" s="4" t="s">
        <v>2047</v>
      </c>
      <c r="G812" s="5" t="s">
        <v>2061</v>
      </c>
      <c r="H812" s="4" t="s">
        <v>2062</v>
      </c>
      <c r="I812" s="6">
        <f>VLOOKUP(A812,'[1]【4】 框架Ratecard条目汇总'!$A:$L,12,0)</f>
        <v>725</v>
      </c>
    </row>
    <row r="813" ht="19" customHeight="1" spans="1:9">
      <c r="A813" s="4" t="s">
        <v>2072</v>
      </c>
      <c r="B813" s="4" t="s">
        <v>180</v>
      </c>
      <c r="C813" s="4" t="s">
        <v>99</v>
      </c>
      <c r="D813" s="4" t="s">
        <v>2060</v>
      </c>
      <c r="E813" s="4" t="s">
        <v>2046</v>
      </c>
      <c r="F813" s="4" t="s">
        <v>2047</v>
      </c>
      <c r="G813" s="5" t="s">
        <v>2064</v>
      </c>
      <c r="H813" s="4" t="s">
        <v>2065</v>
      </c>
      <c r="I813" s="6">
        <f>VLOOKUP(A813,'[1]【4】 框架Ratecard条目汇总'!$A:$L,12,0)</f>
        <v>50</v>
      </c>
    </row>
    <row r="814" ht="19" customHeight="1" spans="1:9">
      <c r="A814" s="4" t="s">
        <v>2073</v>
      </c>
      <c r="B814" s="4" t="s">
        <v>180</v>
      </c>
      <c r="C814" s="4" t="s">
        <v>99</v>
      </c>
      <c r="D814" s="4" t="s">
        <v>2060</v>
      </c>
      <c r="E814" s="4" t="s">
        <v>2046</v>
      </c>
      <c r="F814" s="4" t="s">
        <v>2047</v>
      </c>
      <c r="G814" s="5" t="s">
        <v>2067</v>
      </c>
      <c r="H814" s="4" t="s">
        <v>1259</v>
      </c>
      <c r="I814" s="6">
        <f>VLOOKUP(A814,'[1]【4】 框架Ratecard条目汇总'!$A:$L,12,0)</f>
        <v>5</v>
      </c>
    </row>
    <row r="815" ht="19" customHeight="1" spans="1:9">
      <c r="A815" s="4" t="s">
        <v>2074</v>
      </c>
      <c r="B815" s="4" t="s">
        <v>180</v>
      </c>
      <c r="C815" s="4" t="s">
        <v>99</v>
      </c>
      <c r="D815" s="4" t="s">
        <v>2060</v>
      </c>
      <c r="E815" s="4" t="s">
        <v>2050</v>
      </c>
      <c r="F815" s="4" t="s">
        <v>2051</v>
      </c>
      <c r="G815" s="5" t="s">
        <v>2061</v>
      </c>
      <c r="H815" s="4" t="s">
        <v>2062</v>
      </c>
      <c r="I815" s="6">
        <f>VLOOKUP(A815,'[1]【4】 框架Ratecard条目汇总'!$A:$L,12,0)</f>
        <v>1050</v>
      </c>
    </row>
    <row r="816" ht="19" customHeight="1" spans="1:9">
      <c r="A816" s="4" t="s">
        <v>2075</v>
      </c>
      <c r="B816" s="4" t="s">
        <v>180</v>
      </c>
      <c r="C816" s="4" t="s">
        <v>99</v>
      </c>
      <c r="D816" s="4" t="s">
        <v>2060</v>
      </c>
      <c r="E816" s="4" t="s">
        <v>2050</v>
      </c>
      <c r="F816" s="4" t="s">
        <v>2051</v>
      </c>
      <c r="G816" s="5" t="s">
        <v>2064</v>
      </c>
      <c r="H816" s="4" t="s">
        <v>2065</v>
      </c>
      <c r="I816" s="6">
        <f>VLOOKUP(A816,'[1]【4】 框架Ratecard条目汇总'!$A:$L,12,0)</f>
        <v>80</v>
      </c>
    </row>
    <row r="817" ht="19" customHeight="1" spans="1:9">
      <c r="A817" s="4" t="s">
        <v>2076</v>
      </c>
      <c r="B817" s="4" t="s">
        <v>180</v>
      </c>
      <c r="C817" s="4" t="s">
        <v>99</v>
      </c>
      <c r="D817" s="4" t="s">
        <v>2060</v>
      </c>
      <c r="E817" s="4" t="s">
        <v>2050</v>
      </c>
      <c r="F817" s="4" t="s">
        <v>2051</v>
      </c>
      <c r="G817" s="5" t="s">
        <v>2067</v>
      </c>
      <c r="H817" s="4" t="s">
        <v>1259</v>
      </c>
      <c r="I817" s="6">
        <f>VLOOKUP(A817,'[1]【4】 框架Ratecard条目汇总'!$A:$L,12,0)</f>
        <v>7.5</v>
      </c>
    </row>
    <row r="818" ht="19" customHeight="1" spans="1:9">
      <c r="A818" s="4" t="s">
        <v>2077</v>
      </c>
      <c r="B818" s="4" t="s">
        <v>180</v>
      </c>
      <c r="C818" s="4" t="s">
        <v>99</v>
      </c>
      <c r="D818" s="4" t="s">
        <v>2060</v>
      </c>
      <c r="E818" s="4" t="s">
        <v>2078</v>
      </c>
      <c r="F818" s="4" t="s">
        <v>2054</v>
      </c>
      <c r="G818" s="5" t="s">
        <v>2061</v>
      </c>
      <c r="H818" s="4" t="s">
        <v>2062</v>
      </c>
      <c r="I818" s="6">
        <f>VLOOKUP(A818,'[1]【4】 框架Ratecard条目汇总'!$A:$L,12,0)</f>
        <v>1400</v>
      </c>
    </row>
    <row r="819" ht="19" customHeight="1" spans="1:9">
      <c r="A819" s="4" t="s">
        <v>2079</v>
      </c>
      <c r="B819" s="4" t="s">
        <v>180</v>
      </c>
      <c r="C819" s="4" t="s">
        <v>99</v>
      </c>
      <c r="D819" s="4" t="s">
        <v>2060</v>
      </c>
      <c r="E819" s="4" t="s">
        <v>2078</v>
      </c>
      <c r="F819" s="4" t="s">
        <v>2054</v>
      </c>
      <c r="G819" s="5" t="s">
        <v>2064</v>
      </c>
      <c r="H819" s="4" t="s">
        <v>2065</v>
      </c>
      <c r="I819" s="6">
        <f>VLOOKUP(A819,'[1]【4】 框架Ratecard条目汇总'!$A:$L,12,0)</f>
        <v>85</v>
      </c>
    </row>
    <row r="820" ht="19" customHeight="1" spans="1:9">
      <c r="A820" s="4" t="s">
        <v>2080</v>
      </c>
      <c r="B820" s="4" t="s">
        <v>180</v>
      </c>
      <c r="C820" s="4" t="s">
        <v>99</v>
      </c>
      <c r="D820" s="4" t="s">
        <v>2060</v>
      </c>
      <c r="E820" s="4" t="s">
        <v>2078</v>
      </c>
      <c r="F820" s="4" t="s">
        <v>2054</v>
      </c>
      <c r="G820" s="5" t="s">
        <v>2067</v>
      </c>
      <c r="H820" s="4" t="s">
        <v>1259</v>
      </c>
      <c r="I820" s="6">
        <f>VLOOKUP(A820,'[1]【4】 框架Ratecard条目汇总'!$A:$L,12,0)</f>
        <v>8.5</v>
      </c>
    </row>
    <row r="821" ht="19" customHeight="1" spans="1:9">
      <c r="A821" s="4" t="s">
        <v>137</v>
      </c>
      <c r="B821" s="4" t="s">
        <v>180</v>
      </c>
      <c r="C821" s="4" t="s">
        <v>99</v>
      </c>
      <c r="D821" s="4" t="s">
        <v>2060</v>
      </c>
      <c r="E821" s="4" t="s">
        <v>2081</v>
      </c>
      <c r="F821" s="4" t="s">
        <v>2057</v>
      </c>
      <c r="G821" s="5" t="s">
        <v>2061</v>
      </c>
      <c r="H821" s="4" t="s">
        <v>2062</v>
      </c>
      <c r="I821" s="6">
        <f>VLOOKUP(A821,'[1]【4】 框架Ratecard条目汇总'!$A:$L,12,0)</f>
        <v>1600</v>
      </c>
    </row>
    <row r="822" ht="19" customHeight="1" spans="1:9">
      <c r="A822" s="4" t="s">
        <v>139</v>
      </c>
      <c r="B822" s="4" t="s">
        <v>180</v>
      </c>
      <c r="C822" s="4" t="s">
        <v>99</v>
      </c>
      <c r="D822" s="4" t="s">
        <v>2060</v>
      </c>
      <c r="E822" s="4" t="s">
        <v>2081</v>
      </c>
      <c r="F822" s="4" t="s">
        <v>2057</v>
      </c>
      <c r="G822" s="5" t="s">
        <v>2064</v>
      </c>
      <c r="H822" s="4" t="s">
        <v>2065</v>
      </c>
      <c r="I822" s="6">
        <f>VLOOKUP(A822,'[1]【4】 框架Ratecard条目汇总'!$A:$L,12,0)</f>
        <v>110</v>
      </c>
    </row>
    <row r="823" ht="19" customHeight="1" spans="1:9">
      <c r="A823" s="4" t="s">
        <v>141</v>
      </c>
      <c r="B823" s="4" t="s">
        <v>180</v>
      </c>
      <c r="C823" s="4" t="s">
        <v>99</v>
      </c>
      <c r="D823" s="4" t="s">
        <v>2060</v>
      </c>
      <c r="E823" s="4" t="s">
        <v>2081</v>
      </c>
      <c r="F823" s="4" t="s">
        <v>2057</v>
      </c>
      <c r="G823" s="5" t="s">
        <v>2067</v>
      </c>
      <c r="H823" s="4" t="s">
        <v>1259</v>
      </c>
      <c r="I823" s="6">
        <f>VLOOKUP(A823,'[1]【4】 框架Ratecard条目汇总'!$A:$L,12,0)</f>
        <v>10</v>
      </c>
    </row>
    <row r="824" ht="19" customHeight="1" spans="1:9">
      <c r="A824" s="4" t="s">
        <v>154</v>
      </c>
      <c r="B824" s="4" t="s">
        <v>2082</v>
      </c>
      <c r="C824" s="4" t="s">
        <v>100</v>
      </c>
      <c r="D824" s="4" t="s">
        <v>2083</v>
      </c>
      <c r="E824" s="4" t="s">
        <v>2083</v>
      </c>
      <c r="F824" s="4" t="s">
        <v>2083</v>
      </c>
      <c r="G824" s="5" t="s">
        <v>2084</v>
      </c>
      <c r="H824" s="4" t="s">
        <v>1865</v>
      </c>
      <c r="I824" s="6" t="str">
        <f>VLOOKUP(A824,'[1]【4】 框架Ratecard条目汇总'!$A:$L,12,0)</f>
        <v>据实结算</v>
      </c>
    </row>
    <row r="825" ht="19" customHeight="1" spans="1:9">
      <c r="A825" s="4" t="s">
        <v>2085</v>
      </c>
      <c r="B825" s="4" t="s">
        <v>2082</v>
      </c>
      <c r="C825" s="4" t="s">
        <v>100</v>
      </c>
      <c r="D825" s="4" t="s">
        <v>2086</v>
      </c>
      <c r="E825" s="4" t="s">
        <v>2086</v>
      </c>
      <c r="F825" s="4" t="s">
        <v>2087</v>
      </c>
      <c r="G825" s="5" t="s">
        <v>2088</v>
      </c>
      <c r="H825" s="4" t="s">
        <v>2089</v>
      </c>
      <c r="I825" s="6" t="str">
        <f>VLOOKUP(A825,'[1]【4】 框架Ratecard条目汇总'!$A:$L,12,0)</f>
        <v>据实结算</v>
      </c>
    </row>
    <row r="826" ht="19" customHeight="1" spans="1:9">
      <c r="A826" s="4" t="s">
        <v>151</v>
      </c>
      <c r="B826" s="4" t="s">
        <v>2082</v>
      </c>
      <c r="C826" s="4" t="s">
        <v>100</v>
      </c>
      <c r="D826" s="4" t="s">
        <v>2086</v>
      </c>
      <c r="E826" s="4" t="s">
        <v>2086</v>
      </c>
      <c r="F826" s="4" t="s">
        <v>2090</v>
      </c>
      <c r="G826" s="5" t="s">
        <v>2091</v>
      </c>
      <c r="H826" s="4" t="s">
        <v>2089</v>
      </c>
      <c r="I826" s="6" t="str">
        <f>VLOOKUP(A826,'[1]【4】 框架Ratecard条目汇总'!$A:$L,12,0)</f>
        <v>据实结算</v>
      </c>
    </row>
    <row r="827" ht="19" customHeight="1" spans="1:9">
      <c r="A827" s="4" t="s">
        <v>144</v>
      </c>
      <c r="B827" s="4" t="s">
        <v>2082</v>
      </c>
      <c r="C827" s="4" t="s">
        <v>100</v>
      </c>
      <c r="D827" s="4" t="s">
        <v>2092</v>
      </c>
      <c r="E827" s="4" t="s">
        <v>2092</v>
      </c>
      <c r="F827" s="4" t="s">
        <v>2092</v>
      </c>
      <c r="G827" s="5" t="s">
        <v>2093</v>
      </c>
      <c r="H827" s="4" t="s">
        <v>2094</v>
      </c>
      <c r="I827" s="6" t="str">
        <f>VLOOKUP(A827,'[1]【4】 框架Ratecard条目汇总'!$A:$L,12,0)</f>
        <v>据实结算</v>
      </c>
    </row>
    <row r="828" ht="19" customHeight="1" spans="1:9">
      <c r="A828" s="4" t="s">
        <v>146</v>
      </c>
      <c r="B828" s="4" t="s">
        <v>2082</v>
      </c>
      <c r="C828" s="4" t="s">
        <v>100</v>
      </c>
      <c r="D828" s="4" t="s">
        <v>2092</v>
      </c>
      <c r="E828" s="4" t="s">
        <v>2092</v>
      </c>
      <c r="F828" s="4" t="s">
        <v>2092</v>
      </c>
      <c r="G828" s="5" t="s">
        <v>2095</v>
      </c>
      <c r="H828" s="4" t="s">
        <v>2094</v>
      </c>
      <c r="I828" s="6" t="str">
        <f>VLOOKUP(A828,'[1]【4】 框架Ratecard条目汇总'!$A:$L,12,0)</f>
        <v>据实结算</v>
      </c>
    </row>
    <row r="829" ht="19" customHeight="1" spans="1:9">
      <c r="A829" s="4" t="s">
        <v>148</v>
      </c>
      <c r="B829" s="4" t="s">
        <v>2082</v>
      </c>
      <c r="C829" s="4" t="s">
        <v>100</v>
      </c>
      <c r="D829" s="4" t="s">
        <v>2096</v>
      </c>
      <c r="E829" s="4" t="s">
        <v>2096</v>
      </c>
      <c r="F829" s="4" t="s">
        <v>2096</v>
      </c>
      <c r="G829" s="5" t="s">
        <v>2097</v>
      </c>
      <c r="H829" s="4" t="s">
        <v>2094</v>
      </c>
      <c r="I829" s="6" t="str">
        <f>VLOOKUP(A829,'[1]【4】 框架Ratecard条目汇总'!$A:$L,12,0)</f>
        <v>据实结算</v>
      </c>
    </row>
    <row r="830" ht="19" customHeight="1" spans="1:9">
      <c r="A830" s="4" t="s">
        <v>2098</v>
      </c>
      <c r="B830" s="4" t="s">
        <v>2082</v>
      </c>
      <c r="C830" s="4" t="s">
        <v>2099</v>
      </c>
      <c r="D830" s="4" t="s">
        <v>2100</v>
      </c>
      <c r="E830" s="4" t="s">
        <v>2100</v>
      </c>
      <c r="F830" s="4" t="s">
        <v>2101</v>
      </c>
      <c r="G830" s="5"/>
      <c r="H830" s="4" t="s">
        <v>171</v>
      </c>
      <c r="I830" s="6" t="str">
        <f>VLOOKUP(A830,'[1]【4】 框架Ratecard条目汇总'!$A:$L,12,0)</f>
        <v>据实结算</v>
      </c>
    </row>
    <row r="831" ht="19" customHeight="1" spans="1:9">
      <c r="A831" s="4" t="s">
        <v>2102</v>
      </c>
      <c r="B831" s="4" t="s">
        <v>2082</v>
      </c>
      <c r="C831" s="4" t="s">
        <v>2099</v>
      </c>
      <c r="D831" s="4" t="s">
        <v>2103</v>
      </c>
      <c r="E831" s="4" t="s">
        <v>2103</v>
      </c>
      <c r="F831" s="4" t="s">
        <v>2104</v>
      </c>
      <c r="G831" s="5"/>
      <c r="H831" s="4" t="s">
        <v>171</v>
      </c>
      <c r="I831" s="6" t="str">
        <f>VLOOKUP(A831,'[1]【4】 框架Ratecard条目汇总'!$A:$L,12,0)</f>
        <v>据实结算</v>
      </c>
    </row>
    <row r="832" ht="19" customHeight="1" spans="1:9">
      <c r="A832" s="4" t="s">
        <v>2105</v>
      </c>
      <c r="B832" s="4" t="s">
        <v>2082</v>
      </c>
      <c r="C832" s="4" t="s">
        <v>2106</v>
      </c>
      <c r="D832" s="4" t="s">
        <v>2107</v>
      </c>
      <c r="E832" s="4" t="s">
        <v>2107</v>
      </c>
      <c r="F832" s="4" t="s">
        <v>2108</v>
      </c>
      <c r="G832" s="7"/>
      <c r="H832" s="4" t="s">
        <v>171</v>
      </c>
      <c r="I832" s="6" t="str">
        <f>VLOOKUP(A832,'[1]【4】 框架Ratecard条目汇总'!$A:$L,12,0)</f>
        <v>据实结算</v>
      </c>
    </row>
    <row r="833" ht="19" customHeight="1" spans="1:9">
      <c r="A833" s="4" t="s">
        <v>2109</v>
      </c>
      <c r="B833" s="4" t="s">
        <v>2082</v>
      </c>
      <c r="C833" s="4" t="s">
        <v>2106</v>
      </c>
      <c r="D833" s="4" t="s">
        <v>2110</v>
      </c>
      <c r="E833" s="4" t="s">
        <v>2110</v>
      </c>
      <c r="F833" s="4" t="s">
        <v>2111</v>
      </c>
      <c r="G833" s="7"/>
      <c r="H833" s="4" t="s">
        <v>171</v>
      </c>
      <c r="I833" s="6" t="str">
        <f>VLOOKUP(A833,'[1]【4】 框架Ratecard条目汇总'!$A:$L,12,0)</f>
        <v>据实结算</v>
      </c>
    </row>
    <row r="834" ht="19" customHeight="1" spans="1:9">
      <c r="A834" s="4" t="s">
        <v>2112</v>
      </c>
      <c r="B834" s="4" t="s">
        <v>2082</v>
      </c>
      <c r="C834" s="4" t="s">
        <v>2106</v>
      </c>
      <c r="D834" s="4" t="s">
        <v>2110</v>
      </c>
      <c r="E834" s="4" t="s">
        <v>2110</v>
      </c>
      <c r="F834" s="4" t="s">
        <v>2113</v>
      </c>
      <c r="G834" s="7"/>
      <c r="H834" s="4" t="s">
        <v>171</v>
      </c>
      <c r="I834" s="6" t="str">
        <f>VLOOKUP(A834,'[1]【4】 框架Ratecard条目汇总'!$A:$L,12,0)</f>
        <v>据实结算</v>
      </c>
    </row>
    <row r="835" ht="19" customHeight="1" spans="1:9">
      <c r="A835" s="4" t="s">
        <v>164</v>
      </c>
      <c r="B835" s="4" t="s">
        <v>180</v>
      </c>
      <c r="C835" s="4" t="s">
        <v>101</v>
      </c>
      <c r="D835" s="4" t="s">
        <v>2114</v>
      </c>
      <c r="E835" s="4" t="s">
        <v>2115</v>
      </c>
      <c r="F835" s="4" t="s">
        <v>2116</v>
      </c>
      <c r="G835" s="5" t="s">
        <v>2117</v>
      </c>
      <c r="H835" s="4" t="s">
        <v>171</v>
      </c>
      <c r="I835" s="6">
        <v>0.08</v>
      </c>
    </row>
    <row r="836" ht="83" customHeight="1" spans="1:9">
      <c r="A836" s="4" t="s">
        <v>165</v>
      </c>
      <c r="B836" s="4" t="s">
        <v>180</v>
      </c>
      <c r="C836" s="4" t="s">
        <v>101</v>
      </c>
      <c r="D836" s="4" t="s">
        <v>2114</v>
      </c>
      <c r="E836" s="4" t="s">
        <v>2115</v>
      </c>
      <c r="F836" s="4" t="s">
        <v>2118</v>
      </c>
      <c r="G836" s="11" t="s">
        <v>2119</v>
      </c>
      <c r="H836" s="4" t="s">
        <v>171</v>
      </c>
      <c r="I836" s="6">
        <f>VLOOKUP(A836,'[1]【4】 框架Ratecard条目汇总'!$A:$L,12,0)</f>
        <v>0.07</v>
      </c>
    </row>
    <row r="837" ht="83" customHeight="1" spans="1:9">
      <c r="A837" s="4" t="s">
        <v>166</v>
      </c>
      <c r="B837" s="4" t="s">
        <v>180</v>
      </c>
      <c r="C837" s="4" t="s">
        <v>101</v>
      </c>
      <c r="D837" s="4" t="s">
        <v>2114</v>
      </c>
      <c r="E837" s="4" t="s">
        <v>2115</v>
      </c>
      <c r="F837" s="4" t="s">
        <v>2120</v>
      </c>
      <c r="G837" s="11" t="s">
        <v>2121</v>
      </c>
      <c r="H837" s="4" t="s">
        <v>171</v>
      </c>
      <c r="I837" s="6">
        <f>VLOOKUP(A837,'[1]【4】 框架Ratecard条目汇总'!$A:$L,12,0)</f>
        <v>0.06</v>
      </c>
    </row>
    <row r="838" ht="19" customHeight="1" spans="1:9">
      <c r="A838" s="4" t="s">
        <v>167</v>
      </c>
      <c r="B838" s="4" t="s">
        <v>180</v>
      </c>
      <c r="C838" s="4" t="s">
        <v>101</v>
      </c>
      <c r="D838" s="4" t="s">
        <v>2122</v>
      </c>
      <c r="E838" s="4" t="s">
        <v>2123</v>
      </c>
      <c r="F838" s="4" t="s">
        <v>2124</v>
      </c>
      <c r="G838" s="11" t="s">
        <v>2125</v>
      </c>
      <c r="H838" s="4" t="s">
        <v>171</v>
      </c>
      <c r="I838" s="6">
        <f>VLOOKUP(A838,'[1]【4】 框架Ratecard条目汇总'!$A:$L,12,0)</f>
        <v>0.06</v>
      </c>
    </row>
  </sheetData>
  <pageMargins left="0.7" right="0.7" top="0.75" bottom="0.75" header="0.3" footer="0.3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【1】 报作规范操作说明</vt:lpstr>
      <vt:lpstr>【2】 报价汇总</vt:lpstr>
      <vt:lpstr>【3】 报价结算清单</vt:lpstr>
      <vt:lpstr>【4】 框架Ratecard条目汇总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yml</cp:lastModifiedBy>
  <dcterms:created xsi:type="dcterms:W3CDTF">2025-12-24T20:05:00Z</dcterms:created>
  <dcterms:modified xsi:type="dcterms:W3CDTF">2026-01-19T11:45:13Z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377CF978554D4C4A85D12CEF21489629_13</vt:lpwstr>
  </property>
  <property fmtid="{D5CDD505-2E9C-101B-9397-08002B2CF9AE}" pid="4" name="CalculationRule">
    <vt:i4>0</vt:i4>
  </property>
</Properties>
</file>