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anlih\Desktop\2021年6月22日滴滴封闭会议\"/>
    </mc:Choice>
  </mc:AlternateContent>
  <xr:revisionPtr revIDLastSave="0" documentId="13_ncr:1_{753BF89F-65F9-46F0-B421-CC8C9857AF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19" l="1"/>
  <c r="J30" i="19" s="1"/>
  <c r="J33" i="19" s="1"/>
  <c r="J8" i="19"/>
  <c r="J5" i="19"/>
  <c r="J6" i="19"/>
  <c r="J7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1" i="19"/>
  <c r="J32" i="19"/>
  <c r="J4" i="19"/>
  <c r="J34" i="19" l="1"/>
  <c r="J35" i="19" l="1"/>
  <c r="J36" i="19" s="1"/>
</calcChain>
</file>

<file path=xl/sharedStrings.xml><?xml version="1.0" encoding="utf-8"?>
<sst xmlns="http://schemas.openxmlformats.org/spreadsheetml/2006/main" count="94" uniqueCount="56">
  <si>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</si>
  <si>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</si>
  <si>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</si>
  <si>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</si>
  <si>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</si>
  <si>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</si>
  <si>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</si>
  <si>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</si>
  <si>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</si>
  <si>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</si>
  <si>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</si>
  <si>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</si>
  <si>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项目预算表</t>
    <phoneticPr fontId="12" type="noConversion"/>
  </si>
  <si>
    <t>会场租赁</t>
    <phoneticPr fontId="12" type="noConversion"/>
  </si>
  <si>
    <t>22日午餐</t>
    <phoneticPr fontId="12" type="noConversion"/>
  </si>
  <si>
    <t>22日晚餐</t>
    <phoneticPr fontId="12" type="noConversion"/>
  </si>
  <si>
    <t>23日午餐</t>
    <phoneticPr fontId="12" type="noConversion"/>
  </si>
  <si>
    <t>23日晚餐</t>
    <phoneticPr fontId="12" type="noConversion"/>
  </si>
  <si>
    <t>酒店费用</t>
    <phoneticPr fontId="12" type="noConversion"/>
  </si>
  <si>
    <t>打印机租赁</t>
    <phoneticPr fontId="12" type="noConversion"/>
  </si>
  <si>
    <t>其他杂费</t>
    <phoneticPr fontId="12" type="noConversion"/>
  </si>
  <si>
    <t>房间费用</t>
    <phoneticPr fontId="12" type="noConversion"/>
  </si>
  <si>
    <t>外置光驱</t>
    <phoneticPr fontId="12" type="noConversion"/>
  </si>
  <si>
    <t>现场支持人员</t>
    <phoneticPr fontId="12" type="noConversion"/>
  </si>
  <si>
    <t>24日晚餐</t>
    <phoneticPr fontId="12" type="noConversion"/>
  </si>
  <si>
    <t>24日午餐</t>
    <phoneticPr fontId="12" type="noConversion"/>
  </si>
  <si>
    <t>路伟</t>
    <phoneticPr fontId="12" type="noConversion"/>
  </si>
  <si>
    <t>22、23、24日三天</t>
    <phoneticPr fontId="12" type="noConversion"/>
  </si>
  <si>
    <t>茶歇</t>
    <phoneticPr fontId="12" type="noConversion"/>
  </si>
  <si>
    <t>咖啡+茶+点心+果盘</t>
    <phoneticPr fontId="12" type="noConversion"/>
  </si>
  <si>
    <t>元/人</t>
    <phoneticPr fontId="12" type="noConversion"/>
  </si>
  <si>
    <t>元/天</t>
    <phoneticPr fontId="12" type="noConversion"/>
  </si>
  <si>
    <t>兼职劳务费</t>
    <phoneticPr fontId="12" type="noConversion"/>
  </si>
  <si>
    <t>快递费用</t>
    <phoneticPr fontId="12" type="noConversion"/>
  </si>
  <si>
    <t>元/项</t>
    <phoneticPr fontId="12" type="noConversion"/>
  </si>
  <si>
    <t>张俊飞</t>
    <phoneticPr fontId="12" type="noConversion"/>
  </si>
  <si>
    <t>金曦，周墨澄</t>
    <phoneticPr fontId="12" type="noConversion"/>
  </si>
  <si>
    <t>于春香房费差价</t>
    <phoneticPr fontId="12" type="noConversion"/>
  </si>
  <si>
    <t>刘应心、张泽星、左益芳、孙博华房费差价</t>
    <phoneticPr fontId="12" type="noConversion"/>
  </si>
  <si>
    <t>元/间</t>
    <phoneticPr fontId="12" type="noConversion"/>
  </si>
  <si>
    <t>白天全天+晚上到凌晨12:00</t>
    <phoneticPr fontId="12" type="noConversion"/>
  </si>
  <si>
    <t>白天全天+晚上到凌晨02:00</t>
    <phoneticPr fontId="12" type="noConversion"/>
  </si>
  <si>
    <t>白天全天+晚上到凌晨01:50</t>
    <phoneticPr fontId="12" type="noConversion"/>
  </si>
  <si>
    <t>邵恬恬23、24日两天</t>
    <phoneticPr fontId="12" type="noConversion"/>
  </si>
  <si>
    <t>金曦29日房费</t>
    <phoneticPr fontId="12" type="noConversion"/>
  </si>
  <si>
    <t>29日工作人员费用</t>
    <phoneticPr fontId="12" type="noConversion"/>
  </si>
  <si>
    <t>30日工作人员费用</t>
    <phoneticPr fontId="12" type="noConversion"/>
  </si>
  <si>
    <t>餐费</t>
    <phoneticPr fontId="12" type="noConversion"/>
  </si>
  <si>
    <t>30日凌晨打印时饮料</t>
    <phoneticPr fontId="12" type="noConversion"/>
  </si>
  <si>
    <t>打印费用</t>
    <phoneticPr fontId="12" type="noConversion"/>
  </si>
  <si>
    <t>30日凌晨打印费用</t>
    <phoneticPr fontId="12" type="noConversion"/>
  </si>
  <si>
    <t>交通费用</t>
    <phoneticPr fontId="12" type="noConversion"/>
  </si>
  <si>
    <t>大兴机场-打印店-中关村酒店交通费</t>
    <phoneticPr fontId="12" type="noConversion"/>
  </si>
  <si>
    <t>29-30日费用明细</t>
    <phoneticPr fontId="12" type="noConversion"/>
  </si>
  <si>
    <t>房费</t>
    <phoneticPr fontId="12" type="noConversion"/>
  </si>
  <si>
    <t>陶老师房费差价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</si>
</sst>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0" fontId="1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0" fontId="1" fillId="3" borderId="1" xfId="0" applyNumberFormat="1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6"/>
  <sheetViews>
    <sheetView tabSelected="1" topLeftCell="A22" workbookViewId="0">
      <selection activeCell="J36" sqref="J36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36" t="s">
        <v>12</v>
      </c>
      <c r="C2" s="37"/>
      <c r="D2" s="37"/>
      <c r="E2" s="37"/>
      <c r="F2" s="38"/>
      <c r="G2" s="37"/>
      <c r="H2" s="37"/>
      <c r="I2" s="37"/>
      <c r="J2" s="37"/>
      <c r="K2" s="39"/>
    </row>
    <row r="3" spans="2:11" s="3" customFormat="1" ht="31.05" customHeight="1">
      <c r="B3" s="10" t="s">
        <v>7</v>
      </c>
      <c r="C3" s="40" t="s">
        <v>8</v>
      </c>
      <c r="D3" s="40"/>
      <c r="E3" s="40"/>
      <c r="F3" s="11" t="s">
        <v>0</v>
      </c>
      <c r="G3" s="11" t="s">
        <v>1</v>
      </c>
      <c r="H3" s="9" t="s">
        <v>2</v>
      </c>
      <c r="I3" s="13" t="s">
        <v>3</v>
      </c>
      <c r="J3" s="14" t="s">
        <v>4</v>
      </c>
      <c r="K3" s="15" t="s">
        <v>5</v>
      </c>
    </row>
    <row r="4" spans="2:11" s="3" customFormat="1" ht="31.05" customHeight="1">
      <c r="B4" s="46" t="s">
        <v>18</v>
      </c>
      <c r="C4" s="45" t="s">
        <v>21</v>
      </c>
      <c r="D4" s="45"/>
      <c r="E4" s="45"/>
      <c r="F4" s="16">
        <v>1</v>
      </c>
      <c r="G4" s="11" t="s">
        <v>39</v>
      </c>
      <c r="H4" s="9">
        <v>2.5</v>
      </c>
      <c r="I4" s="13">
        <v>668</v>
      </c>
      <c r="J4" s="14">
        <f>F4*H4*I4</f>
        <v>1670</v>
      </c>
      <c r="K4" s="17" t="s">
        <v>36</v>
      </c>
    </row>
    <row r="5" spans="2:11" s="3" customFormat="1" ht="31.05" customHeight="1">
      <c r="B5" s="47"/>
      <c r="C5" s="45" t="s">
        <v>21</v>
      </c>
      <c r="D5" s="45"/>
      <c r="E5" s="45"/>
      <c r="F5" s="16">
        <v>1</v>
      </c>
      <c r="G5" s="21" t="s">
        <v>39</v>
      </c>
      <c r="H5" s="12">
        <v>1</v>
      </c>
      <c r="I5" s="13">
        <v>668</v>
      </c>
      <c r="J5" s="14">
        <f t="shared" ref="J5:J32" si="0">F5*H5*I5</f>
        <v>668</v>
      </c>
      <c r="K5" s="17" t="s">
        <v>35</v>
      </c>
    </row>
    <row r="6" spans="2:11" s="3" customFormat="1" ht="31.05" customHeight="1">
      <c r="B6" s="47"/>
      <c r="C6" s="45" t="s">
        <v>21</v>
      </c>
      <c r="D6" s="45"/>
      <c r="E6" s="45"/>
      <c r="F6" s="16">
        <v>1</v>
      </c>
      <c r="G6" s="21" t="s">
        <v>39</v>
      </c>
      <c r="H6" s="12">
        <v>2</v>
      </c>
      <c r="I6" s="13">
        <v>668</v>
      </c>
      <c r="J6" s="14">
        <f t="shared" si="0"/>
        <v>1336</v>
      </c>
      <c r="K6" s="17" t="s">
        <v>26</v>
      </c>
    </row>
    <row r="7" spans="2:11" s="3" customFormat="1" ht="31.05" customHeight="1">
      <c r="B7" s="47"/>
      <c r="C7" s="45" t="s">
        <v>21</v>
      </c>
      <c r="D7" s="45"/>
      <c r="E7" s="45"/>
      <c r="F7" s="16">
        <v>4</v>
      </c>
      <c r="G7" s="21" t="s">
        <v>39</v>
      </c>
      <c r="H7" s="9">
        <v>3</v>
      </c>
      <c r="I7" s="13">
        <v>168</v>
      </c>
      <c r="J7" s="14">
        <f t="shared" si="0"/>
        <v>2016</v>
      </c>
      <c r="K7" s="17" t="s">
        <v>38</v>
      </c>
    </row>
    <row r="8" spans="2:11" s="3" customFormat="1" ht="31.05" customHeight="1">
      <c r="B8" s="47"/>
      <c r="C8" s="32" t="s">
        <v>54</v>
      </c>
      <c r="D8" s="32"/>
      <c r="E8" s="32"/>
      <c r="F8" s="26">
        <v>1</v>
      </c>
      <c r="G8" s="27" t="s">
        <v>39</v>
      </c>
      <c r="H8" s="28">
        <v>4</v>
      </c>
      <c r="I8" s="29">
        <v>168</v>
      </c>
      <c r="J8" s="30">
        <f t="shared" si="0"/>
        <v>672</v>
      </c>
      <c r="K8" s="31" t="s">
        <v>55</v>
      </c>
    </row>
    <row r="9" spans="2:11" s="3" customFormat="1" ht="31.05" customHeight="1">
      <c r="B9" s="47"/>
      <c r="C9" s="45" t="s">
        <v>21</v>
      </c>
      <c r="D9" s="45"/>
      <c r="E9" s="45"/>
      <c r="F9" s="16">
        <v>1</v>
      </c>
      <c r="G9" s="21" t="s">
        <v>39</v>
      </c>
      <c r="H9" s="20">
        <v>1</v>
      </c>
      <c r="I9" s="13">
        <v>68</v>
      </c>
      <c r="J9" s="14">
        <f t="shared" si="0"/>
        <v>68</v>
      </c>
      <c r="K9" s="17" t="s">
        <v>37</v>
      </c>
    </row>
    <row r="10" spans="2:11" s="3" customFormat="1" ht="22.2" customHeight="1">
      <c r="B10" s="47"/>
      <c r="C10" s="41" t="s">
        <v>13</v>
      </c>
      <c r="D10" s="41"/>
      <c r="E10" s="41"/>
      <c r="F10" s="22">
        <v>1</v>
      </c>
      <c r="G10" s="23" t="s">
        <v>31</v>
      </c>
      <c r="H10" s="24">
        <v>1</v>
      </c>
      <c r="I10" s="25">
        <v>12600</v>
      </c>
      <c r="J10" s="14">
        <f t="shared" si="0"/>
        <v>12600</v>
      </c>
      <c r="K10" s="17" t="s">
        <v>40</v>
      </c>
    </row>
    <row r="11" spans="2:11" s="3" customFormat="1" ht="22.2" customHeight="1">
      <c r="B11" s="47"/>
      <c r="C11" s="41" t="s">
        <v>28</v>
      </c>
      <c r="D11" s="41"/>
      <c r="E11" s="41"/>
      <c r="F11" s="22">
        <v>20</v>
      </c>
      <c r="G11" s="23" t="s">
        <v>30</v>
      </c>
      <c r="H11" s="24">
        <v>1</v>
      </c>
      <c r="I11" s="25">
        <v>30</v>
      </c>
      <c r="J11" s="14">
        <f t="shared" si="0"/>
        <v>600</v>
      </c>
      <c r="K11" s="17" t="s">
        <v>29</v>
      </c>
    </row>
    <row r="12" spans="2:11" s="3" customFormat="1" ht="22.2" customHeight="1">
      <c r="B12" s="47"/>
      <c r="C12" s="41" t="s">
        <v>13</v>
      </c>
      <c r="D12" s="41"/>
      <c r="E12" s="41"/>
      <c r="F12" s="22">
        <v>1</v>
      </c>
      <c r="G12" s="23" t="s">
        <v>31</v>
      </c>
      <c r="H12" s="24">
        <v>1</v>
      </c>
      <c r="I12" s="25">
        <v>12600</v>
      </c>
      <c r="J12" s="14">
        <f t="shared" si="0"/>
        <v>12600</v>
      </c>
      <c r="K12" s="17" t="s">
        <v>41</v>
      </c>
    </row>
    <row r="13" spans="2:11" s="3" customFormat="1" ht="22.2" customHeight="1">
      <c r="B13" s="47"/>
      <c r="C13" s="41" t="s">
        <v>28</v>
      </c>
      <c r="D13" s="41"/>
      <c r="E13" s="41"/>
      <c r="F13" s="22">
        <v>20</v>
      </c>
      <c r="G13" s="23" t="s">
        <v>30</v>
      </c>
      <c r="H13" s="24">
        <v>1</v>
      </c>
      <c r="I13" s="25">
        <v>30</v>
      </c>
      <c r="J13" s="14">
        <f t="shared" si="0"/>
        <v>600</v>
      </c>
      <c r="K13" s="17" t="s">
        <v>29</v>
      </c>
    </row>
    <row r="14" spans="2:11" s="3" customFormat="1" ht="22.2" customHeight="1">
      <c r="B14" s="47"/>
      <c r="C14" s="41" t="s">
        <v>13</v>
      </c>
      <c r="D14" s="41"/>
      <c r="E14" s="41"/>
      <c r="F14" s="22">
        <v>1</v>
      </c>
      <c r="G14" s="23" t="s">
        <v>31</v>
      </c>
      <c r="H14" s="24">
        <v>1</v>
      </c>
      <c r="I14" s="25">
        <v>12600</v>
      </c>
      <c r="J14" s="14">
        <f t="shared" si="0"/>
        <v>12600</v>
      </c>
      <c r="K14" s="17" t="s">
        <v>42</v>
      </c>
    </row>
    <row r="15" spans="2:11" s="3" customFormat="1" ht="22.2" customHeight="1">
      <c r="B15" s="47"/>
      <c r="C15" s="41" t="s">
        <v>28</v>
      </c>
      <c r="D15" s="41"/>
      <c r="E15" s="41"/>
      <c r="F15" s="22">
        <v>20</v>
      </c>
      <c r="G15" s="23" t="s">
        <v>30</v>
      </c>
      <c r="H15" s="24">
        <v>1</v>
      </c>
      <c r="I15" s="25">
        <v>30</v>
      </c>
      <c r="J15" s="14">
        <f t="shared" si="0"/>
        <v>600</v>
      </c>
      <c r="K15" s="17" t="s">
        <v>29</v>
      </c>
    </row>
    <row r="16" spans="2:11" s="3" customFormat="1" ht="20.55" customHeight="1">
      <c r="B16" s="47"/>
      <c r="C16" s="41" t="s">
        <v>14</v>
      </c>
      <c r="D16" s="41"/>
      <c r="E16" s="41"/>
      <c r="F16" s="23">
        <v>20</v>
      </c>
      <c r="G16" s="23" t="s">
        <v>30</v>
      </c>
      <c r="H16" s="24">
        <v>1</v>
      </c>
      <c r="I16" s="25">
        <v>148</v>
      </c>
      <c r="J16" s="14">
        <f t="shared" si="0"/>
        <v>2960</v>
      </c>
      <c r="K16" s="15"/>
    </row>
    <row r="17" spans="2:11" s="3" customFormat="1" ht="20.55" customHeight="1">
      <c r="B17" s="47"/>
      <c r="C17" s="41" t="s">
        <v>15</v>
      </c>
      <c r="D17" s="41"/>
      <c r="E17" s="41"/>
      <c r="F17" s="23">
        <v>20</v>
      </c>
      <c r="G17" s="23" t="s">
        <v>30</v>
      </c>
      <c r="H17" s="24">
        <v>1</v>
      </c>
      <c r="I17" s="25">
        <v>146.69999999999999</v>
      </c>
      <c r="J17" s="14">
        <f t="shared" si="0"/>
        <v>2934</v>
      </c>
      <c r="K17" s="15"/>
    </row>
    <row r="18" spans="2:11" s="3" customFormat="1" ht="22.2" customHeight="1">
      <c r="B18" s="47"/>
      <c r="C18" s="41" t="s">
        <v>16</v>
      </c>
      <c r="D18" s="41"/>
      <c r="E18" s="41"/>
      <c r="F18" s="22">
        <v>20</v>
      </c>
      <c r="G18" s="23" t="s">
        <v>30</v>
      </c>
      <c r="H18" s="24">
        <v>1</v>
      </c>
      <c r="I18" s="25">
        <v>151.30000000000001</v>
      </c>
      <c r="J18" s="14">
        <f t="shared" si="0"/>
        <v>3026</v>
      </c>
      <c r="K18" s="17"/>
    </row>
    <row r="19" spans="2:11" s="3" customFormat="1" ht="22.2" customHeight="1">
      <c r="B19" s="47"/>
      <c r="C19" s="41" t="s">
        <v>17</v>
      </c>
      <c r="D19" s="41"/>
      <c r="E19" s="24"/>
      <c r="F19" s="22">
        <v>20</v>
      </c>
      <c r="G19" s="23" t="s">
        <v>30</v>
      </c>
      <c r="H19" s="24">
        <v>1</v>
      </c>
      <c r="I19" s="25">
        <v>148.6</v>
      </c>
      <c r="J19" s="14">
        <f t="shared" si="0"/>
        <v>2972</v>
      </c>
      <c r="K19" s="17"/>
    </row>
    <row r="20" spans="2:11" s="3" customFormat="1" ht="22.2" customHeight="1">
      <c r="B20" s="47"/>
      <c r="C20" s="41" t="s">
        <v>25</v>
      </c>
      <c r="D20" s="41"/>
      <c r="E20" s="24"/>
      <c r="F20" s="22">
        <v>12</v>
      </c>
      <c r="G20" s="23" t="s">
        <v>30</v>
      </c>
      <c r="H20" s="24">
        <v>1</v>
      </c>
      <c r="I20" s="25">
        <v>146.75</v>
      </c>
      <c r="J20" s="14">
        <f t="shared" si="0"/>
        <v>1761</v>
      </c>
      <c r="K20" s="17"/>
    </row>
    <row r="21" spans="2:11" s="3" customFormat="1" ht="22.2" customHeight="1">
      <c r="B21" s="48"/>
      <c r="C21" s="41" t="s">
        <v>24</v>
      </c>
      <c r="D21" s="41"/>
      <c r="E21" s="24"/>
      <c r="F21" s="22">
        <v>12</v>
      </c>
      <c r="G21" s="23" t="s">
        <v>30</v>
      </c>
      <c r="H21" s="24">
        <v>1</v>
      </c>
      <c r="I21" s="25">
        <v>157</v>
      </c>
      <c r="J21" s="14">
        <f t="shared" si="0"/>
        <v>1884</v>
      </c>
      <c r="K21" s="17"/>
    </row>
    <row r="22" spans="2:11" s="3" customFormat="1" ht="22.2" customHeight="1">
      <c r="B22" s="45" t="s">
        <v>20</v>
      </c>
      <c r="C22" s="42" t="s">
        <v>23</v>
      </c>
      <c r="D22" s="43"/>
      <c r="E22" s="44"/>
      <c r="F22" s="16">
        <v>1</v>
      </c>
      <c r="G22" s="11" t="s">
        <v>31</v>
      </c>
      <c r="H22" s="11">
        <v>3</v>
      </c>
      <c r="I22" s="13">
        <v>600</v>
      </c>
      <c r="J22" s="14">
        <f t="shared" si="0"/>
        <v>1800</v>
      </c>
      <c r="K22" s="17" t="s">
        <v>27</v>
      </c>
    </row>
    <row r="23" spans="2:11" s="3" customFormat="1" ht="22.2" customHeight="1">
      <c r="B23" s="45"/>
      <c r="C23" s="42" t="s">
        <v>32</v>
      </c>
      <c r="D23" s="43"/>
      <c r="E23" s="44"/>
      <c r="F23" s="16">
        <v>1</v>
      </c>
      <c r="G23" s="21" t="s">
        <v>31</v>
      </c>
      <c r="H23" s="21">
        <v>2</v>
      </c>
      <c r="I23" s="13">
        <v>500</v>
      </c>
      <c r="J23" s="14">
        <f t="shared" si="0"/>
        <v>1000</v>
      </c>
      <c r="K23" s="17" t="s">
        <v>43</v>
      </c>
    </row>
    <row r="24" spans="2:11" s="3" customFormat="1" ht="22.2" customHeight="1">
      <c r="B24" s="45"/>
      <c r="C24" s="42" t="s">
        <v>22</v>
      </c>
      <c r="D24" s="43"/>
      <c r="E24" s="44"/>
      <c r="F24" s="16">
        <v>1</v>
      </c>
      <c r="G24" s="11" t="s">
        <v>34</v>
      </c>
      <c r="H24" s="11">
        <v>1</v>
      </c>
      <c r="I24" s="13">
        <v>199</v>
      </c>
      <c r="J24" s="14">
        <f t="shared" si="0"/>
        <v>199</v>
      </c>
      <c r="K24" s="17"/>
    </row>
    <row r="25" spans="2:11" s="3" customFormat="1" ht="22.2" customHeight="1">
      <c r="B25" s="45"/>
      <c r="C25" s="42" t="s">
        <v>19</v>
      </c>
      <c r="D25" s="43"/>
      <c r="E25" s="44"/>
      <c r="F25" s="16">
        <v>1</v>
      </c>
      <c r="G25" s="11" t="s">
        <v>31</v>
      </c>
      <c r="H25" s="11">
        <v>2</v>
      </c>
      <c r="I25" s="13">
        <v>400</v>
      </c>
      <c r="J25" s="14">
        <f t="shared" si="0"/>
        <v>800</v>
      </c>
      <c r="K25" s="17"/>
    </row>
    <row r="26" spans="2:11" s="3" customFormat="1" ht="22.2" customHeight="1">
      <c r="B26" s="45"/>
      <c r="C26" s="42" t="s">
        <v>33</v>
      </c>
      <c r="D26" s="43"/>
      <c r="E26" s="44"/>
      <c r="F26" s="16">
        <v>1</v>
      </c>
      <c r="G26" s="21" t="s">
        <v>34</v>
      </c>
      <c r="H26" s="21">
        <v>1</v>
      </c>
      <c r="I26" s="13">
        <v>32.299999999999997</v>
      </c>
      <c r="J26" s="14">
        <f t="shared" si="0"/>
        <v>32.299999999999997</v>
      </c>
      <c r="K26" s="17"/>
    </row>
    <row r="27" spans="2:11" s="3" customFormat="1" ht="22.2" customHeight="1">
      <c r="B27" s="32" t="s">
        <v>53</v>
      </c>
      <c r="C27" s="32" t="s">
        <v>21</v>
      </c>
      <c r="D27" s="32"/>
      <c r="E27" s="32"/>
      <c r="F27" s="26">
        <v>1</v>
      </c>
      <c r="G27" s="27" t="s">
        <v>39</v>
      </c>
      <c r="H27" s="28">
        <v>1</v>
      </c>
      <c r="I27" s="29">
        <v>406</v>
      </c>
      <c r="J27" s="30">
        <f t="shared" si="0"/>
        <v>406</v>
      </c>
      <c r="K27" s="31" t="s">
        <v>44</v>
      </c>
    </row>
    <row r="28" spans="2:11" s="3" customFormat="1" ht="22.2" customHeight="1">
      <c r="B28" s="32"/>
      <c r="C28" s="32" t="s">
        <v>47</v>
      </c>
      <c r="D28" s="32"/>
      <c r="E28" s="32"/>
      <c r="F28" s="26">
        <v>1</v>
      </c>
      <c r="G28" s="27" t="s">
        <v>30</v>
      </c>
      <c r="H28" s="28">
        <v>1</v>
      </c>
      <c r="I28" s="29">
        <v>45</v>
      </c>
      <c r="J28" s="30">
        <f t="shared" si="0"/>
        <v>45</v>
      </c>
      <c r="K28" s="31" t="s">
        <v>48</v>
      </c>
    </row>
    <row r="29" spans="2:11" s="3" customFormat="1" ht="22.2" customHeight="1">
      <c r="B29" s="32"/>
      <c r="C29" s="32" t="s">
        <v>49</v>
      </c>
      <c r="D29" s="32"/>
      <c r="E29" s="32"/>
      <c r="F29" s="26">
        <v>1</v>
      </c>
      <c r="G29" s="27" t="s">
        <v>30</v>
      </c>
      <c r="H29" s="28">
        <v>1</v>
      </c>
      <c r="I29" s="29">
        <v>170</v>
      </c>
      <c r="J29" s="30">
        <f t="shared" si="0"/>
        <v>170</v>
      </c>
      <c r="K29" s="31" t="s">
        <v>50</v>
      </c>
    </row>
    <row r="30" spans="2:11" s="3" customFormat="1" ht="22.2" customHeight="1">
      <c r="B30" s="32"/>
      <c r="C30" s="32" t="s">
        <v>51</v>
      </c>
      <c r="D30" s="32"/>
      <c r="E30" s="32"/>
      <c r="F30" s="26">
        <v>1</v>
      </c>
      <c r="G30" s="27" t="s">
        <v>30</v>
      </c>
      <c r="H30" s="28">
        <v>1</v>
      </c>
      <c r="I30" s="29">
        <f>441.99+414</f>
        <v>855.99</v>
      </c>
      <c r="J30" s="30">
        <f t="shared" si="0"/>
        <v>855.99</v>
      </c>
      <c r="K30" s="31" t="s">
        <v>52</v>
      </c>
    </row>
    <row r="31" spans="2:11" s="3" customFormat="1" ht="22.2" customHeight="1">
      <c r="B31" s="32"/>
      <c r="C31" s="33" t="s">
        <v>23</v>
      </c>
      <c r="D31" s="34"/>
      <c r="E31" s="35"/>
      <c r="F31" s="26">
        <v>1</v>
      </c>
      <c r="G31" s="27" t="s">
        <v>31</v>
      </c>
      <c r="H31" s="27">
        <v>1</v>
      </c>
      <c r="I31" s="29">
        <v>600</v>
      </c>
      <c r="J31" s="30">
        <f t="shared" si="0"/>
        <v>600</v>
      </c>
      <c r="K31" s="31" t="s">
        <v>45</v>
      </c>
    </row>
    <row r="32" spans="2:11" s="3" customFormat="1" ht="22.2" customHeight="1">
      <c r="B32" s="32"/>
      <c r="C32" s="33" t="s">
        <v>23</v>
      </c>
      <c r="D32" s="34"/>
      <c r="E32" s="35"/>
      <c r="F32" s="26">
        <v>1</v>
      </c>
      <c r="G32" s="27" t="s">
        <v>31</v>
      </c>
      <c r="H32" s="27">
        <v>1</v>
      </c>
      <c r="I32" s="29">
        <v>300</v>
      </c>
      <c r="J32" s="30">
        <f t="shared" si="0"/>
        <v>300</v>
      </c>
      <c r="K32" s="31" t="s">
        <v>46</v>
      </c>
    </row>
    <row r="33" spans="2:11" s="3" customFormat="1" ht="22.2" customHeight="1">
      <c r="B33" s="51" t="s">
        <v>9</v>
      </c>
      <c r="C33" s="45"/>
      <c r="D33" s="45"/>
      <c r="E33" s="45"/>
      <c r="F33" s="45"/>
      <c r="G33" s="45"/>
      <c r="H33" s="45"/>
      <c r="I33" s="45"/>
      <c r="J33" s="14">
        <f>SUM(J4:J32)</f>
        <v>67775.290000000008</v>
      </c>
      <c r="K33" s="17"/>
    </row>
    <row r="34" spans="2:11" s="4" customFormat="1" ht="22.2" customHeight="1">
      <c r="B34" s="52" t="s">
        <v>10</v>
      </c>
      <c r="C34" s="40"/>
      <c r="D34" s="40"/>
      <c r="E34" s="40"/>
      <c r="F34" s="40"/>
      <c r="G34" s="40"/>
      <c r="H34" s="40"/>
      <c r="I34" s="40"/>
      <c r="J34" s="14">
        <f>J33*0.1</f>
        <v>6777.5290000000014</v>
      </c>
      <c r="K34" s="17"/>
    </row>
    <row r="35" spans="2:11" s="4" customFormat="1" ht="22.2" customHeight="1">
      <c r="B35" s="53" t="s">
        <v>11</v>
      </c>
      <c r="C35" s="54"/>
      <c r="D35" s="54"/>
      <c r="E35" s="54"/>
      <c r="F35" s="54"/>
      <c r="G35" s="54"/>
      <c r="H35" s="54"/>
      <c r="I35" s="54"/>
      <c r="J35" s="14">
        <f>(J33+J34)*0.06</f>
        <v>4473.16914</v>
      </c>
      <c r="K35" s="17"/>
    </row>
    <row r="36" spans="2:11" s="5" customFormat="1" ht="22.2" customHeight="1" thickBot="1">
      <c r="B36" s="49" t="s">
        <v>6</v>
      </c>
      <c r="C36" s="50"/>
      <c r="D36" s="50"/>
      <c r="E36" s="50"/>
      <c r="F36" s="50"/>
      <c r="G36" s="50"/>
      <c r="H36" s="50"/>
      <c r="I36" s="50"/>
      <c r="J36" s="18">
        <f>SUM(J33:J35)</f>
        <v>79025.988140000001</v>
      </c>
      <c r="K36" s="19"/>
    </row>
  </sheetData>
  <mergeCells count="38">
    <mergeCell ref="B36:I36"/>
    <mergeCell ref="C10:E10"/>
    <mergeCell ref="C18:E18"/>
    <mergeCell ref="C24:E24"/>
    <mergeCell ref="B33:I33"/>
    <mergeCell ref="B34:I34"/>
    <mergeCell ref="B35:I35"/>
    <mergeCell ref="C25:E25"/>
    <mergeCell ref="C19:D19"/>
    <mergeCell ref="C17:E17"/>
    <mergeCell ref="C11:E11"/>
    <mergeCell ref="C13:E13"/>
    <mergeCell ref="C15:E15"/>
    <mergeCell ref="C23:E23"/>
    <mergeCell ref="C26:E26"/>
    <mergeCell ref="B2:K2"/>
    <mergeCell ref="C3:E3"/>
    <mergeCell ref="C16:E16"/>
    <mergeCell ref="C22:E22"/>
    <mergeCell ref="C4:E4"/>
    <mergeCell ref="C7:E7"/>
    <mergeCell ref="C12:E12"/>
    <mergeCell ref="C14:E14"/>
    <mergeCell ref="C20:D20"/>
    <mergeCell ref="C21:D21"/>
    <mergeCell ref="B4:B21"/>
    <mergeCell ref="C5:E5"/>
    <mergeCell ref="C6:E6"/>
    <mergeCell ref="C9:E9"/>
    <mergeCell ref="B22:B26"/>
    <mergeCell ref="C8:E8"/>
    <mergeCell ref="B27:B32"/>
    <mergeCell ref="C27:E27"/>
    <mergeCell ref="C31:E31"/>
    <mergeCell ref="C32:E32"/>
    <mergeCell ref="C28:E28"/>
    <mergeCell ref="C29:E29"/>
    <mergeCell ref="C30:E30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2021-06-03T01:46:36Z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