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 tabRatio="395"/>
  </bookViews>
  <sheets>
    <sheet name="结算-地接社" sheetId="18" r:id="rId1"/>
  </sheets>
  <definedNames>
    <definedName name="_xlnm.Print_Area" localSheetId="0">'结算-地接社'!$A$1:$G$52</definedName>
    <definedName name="_xlnm.Print_Titles" localSheetId="0">'结算-地接社'!$9:$9</definedName>
  </definedNames>
  <calcPr calcId="144525"/>
</workbook>
</file>

<file path=xl/sharedStrings.xml><?xml version="1.0" encoding="utf-8"?>
<sst xmlns="http://schemas.openxmlformats.org/spreadsheetml/2006/main" count="97" uniqueCount="81">
  <si>
    <t>先声药业会务服务报价表 先声药业会务服务结算单-地接社</t>
  </si>
  <si>
    <t>项目名称：0526 成都 王欣2305-3256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</si>
  <si>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</si>
  <si>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</si>
  <si>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活动时间：5月26日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</si>
  <si>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</si>
  <si>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</si>
  <si>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活动地点：成都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</si>
  <si>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</si>
  <si>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</si>
  <si>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实际参加人数：拟参加人数：6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</si>
  <si>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</si>
  <si>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</si>
  <si>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</si>
  <si>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</si>
  <si>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</si>
  <si>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</si>
  <si>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</si>
  <si>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</si>
  <si>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</si>
  <si>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</si>
  <si>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</si>
  <si>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</si>
  <si>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</si>
  <si>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</si>
  <si>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</si>
  <si>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</si>
  <si>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小车</t>
  </si>
  <si>
    <t>周五晚（锦江宾馆市区）</t>
  </si>
  <si>
    <t>周六晚</t>
  </si>
  <si>
    <t>陪同人员</t>
  </si>
  <si>
    <t>跟会服务人员</t>
  </si>
  <si>
    <t>含餐补及交通补贴</t>
  </si>
  <si>
    <t>小车合计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</si>
  <si>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</si>
  <si>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</si>
  <si>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人身意外险</t>
  </si>
  <si>
    <t>保额30w，3天</t>
  </si>
  <si>
    <t>接机牌</t>
  </si>
  <si>
    <t>40cm*60cm，KT板</t>
  </si>
  <si>
    <t>40cm*60cm，PVC板</t>
  </si>
  <si>
    <t>车头牌</t>
  </si>
  <si>
    <t>40cm*30cm，KT板</t>
  </si>
  <si>
    <t>40cm*30cm，PVC板</t>
  </si>
  <si>
    <t>签到背景板</t>
  </si>
  <si>
    <t>4m*3m，黑底喷绘布，桁架+喷绘，含人工运费，按平方报价</t>
  </si>
  <si>
    <t>门型展架1</t>
  </si>
  <si>
    <t>1.2m*2m</t>
  </si>
  <si>
    <t>门型展架2</t>
  </si>
  <si>
    <t>0.8m*1.8m</t>
  </si>
  <si>
    <t>横幅</t>
  </si>
  <si>
    <t>10m*0.67m</t>
  </si>
  <si>
    <t>讲台花</t>
  </si>
  <si>
    <t>直径60cm</t>
  </si>
  <si>
    <t>讲台贴-全包</t>
  </si>
  <si>
    <t>正面100cm*70cm*123cm</t>
  </si>
  <si>
    <t>日程单页</t>
  </si>
  <si>
    <t>A4，157g铜版纸</t>
  </si>
  <si>
    <t>普通A4打印</t>
  </si>
  <si>
    <t>按页数报价</t>
  </si>
  <si>
    <t>普通A4彩印</t>
  </si>
  <si>
    <t>物料设计费（延展设计）</t>
  </si>
  <si>
    <t>背景板/日程单页/席卡/讲台贴/胸卡</t>
  </si>
  <si>
    <t>主持人手卡</t>
  </si>
  <si>
    <t>10cm*4.7cm，珠光纸300g</t>
  </si>
  <si>
    <t>胸卡</t>
  </si>
  <si>
    <t>卡+挂绳，pvc，橄榄扣，涤纶带，8*12cm</t>
  </si>
  <si>
    <t>席卡</t>
  </si>
  <si>
    <t>250g铜版纸</t>
  </si>
  <si>
    <t>欢迎卡</t>
  </si>
  <si>
    <t>切换器 含控台人员</t>
  </si>
  <si>
    <t>半天或全天会议含彩排</t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</si>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</sst>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  <numFmt numFmtId="178" formatCode="0.00_ "/>
  </numFmts>
  <fonts count="33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sz val="9"/>
      <color rgb="FFFF0000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1" borderId="4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5" borderId="50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1" applyNumberFormat="0" applyFill="0" applyAlignment="0" applyProtection="0">
      <alignment vertical="center"/>
    </xf>
    <xf numFmtId="0" fontId="25" fillId="0" borderId="51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5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19" borderId="53" applyNumberFormat="0" applyAlignment="0" applyProtection="0">
      <alignment vertical="center"/>
    </xf>
    <xf numFmtId="0" fontId="27" fillId="19" borderId="49" applyNumberFormat="0" applyAlignment="0" applyProtection="0">
      <alignment vertical="center"/>
    </xf>
    <xf numFmtId="0" fontId="28" fillId="20" borderId="54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0" borderId="55" applyNumberFormat="0" applyFill="0" applyAlignment="0" applyProtection="0">
      <alignment vertical="center"/>
    </xf>
    <xf numFmtId="0" fontId="30" fillId="0" borderId="56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123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5" borderId="12" xfId="0" applyFont="1" applyFill="1" applyBorder="1" applyAlignment="1">
      <alignment horizontal="right" vertical="center" wrapText="1"/>
    </xf>
    <xf numFmtId="0" fontId="9" fillId="5" borderId="13" xfId="0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1" fillId="5" borderId="15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19" xfId="49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30" xfId="0" applyFont="1" applyFill="1" applyBorder="1" applyAlignment="1">
      <alignment horizontal="left" vertical="center" wrapText="1"/>
    </xf>
    <xf numFmtId="4" fontId="1" fillId="0" borderId="16" xfId="0" applyNumberFormat="1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1" fillId="7" borderId="1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vertical="center"/>
    </xf>
    <xf numFmtId="9" fontId="2" fillId="2" borderId="34" xfId="0" applyNumberFormat="1" applyFont="1" applyFill="1" applyBorder="1" applyAlignment="1">
      <alignment horizontal="center" vertical="center"/>
    </xf>
    <xf numFmtId="9" fontId="2" fillId="2" borderId="35" xfId="0" applyNumberFormat="1" applyFont="1" applyFill="1" applyBorder="1" applyAlignment="1">
      <alignment horizontal="center" vertical="center"/>
    </xf>
    <xf numFmtId="9" fontId="2" fillId="2" borderId="36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right" vertical="center" wrapText="1"/>
    </xf>
    <xf numFmtId="0" fontId="2" fillId="5" borderId="13" xfId="0" applyFont="1" applyFill="1" applyBorder="1" applyAlignment="1">
      <alignment horizontal="right" vertical="center" wrapText="1"/>
    </xf>
    <xf numFmtId="176" fontId="2" fillId="5" borderId="23" xfId="0" applyNumberFormat="1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8" fillId="0" borderId="32" xfId="0" applyFont="1" applyBorder="1" applyAlignment="1">
      <alignment vertical="center" wrapText="1"/>
    </xf>
    <xf numFmtId="0" fontId="1" fillId="0" borderId="33" xfId="0" applyFont="1" applyBorder="1" applyAlignment="1">
      <alignment vertical="center"/>
    </xf>
    <xf numFmtId="10" fontId="2" fillId="2" borderId="34" xfId="0" applyNumberFormat="1" applyFont="1" applyFill="1" applyBorder="1" applyAlignment="1">
      <alignment horizontal="center" vertical="center"/>
    </xf>
    <xf numFmtId="10" fontId="2" fillId="2" borderId="35" xfId="0" applyNumberFormat="1" applyFont="1" applyFill="1" applyBorder="1" applyAlignment="1">
      <alignment horizontal="center" vertical="center"/>
    </xf>
    <xf numFmtId="10" fontId="2" fillId="2" borderId="36" xfId="0" applyNumberFormat="1" applyFont="1" applyFill="1" applyBorder="1" applyAlignment="1">
      <alignment horizontal="center" vertical="center"/>
    </xf>
    <xf numFmtId="176" fontId="1" fillId="0" borderId="37" xfId="0" applyNumberFormat="1" applyFont="1" applyBorder="1" applyAlignment="1">
      <alignment horizontal="center" vertical="center"/>
    </xf>
    <xf numFmtId="177" fontId="1" fillId="2" borderId="8" xfId="0" applyNumberFormat="1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right" vertical="center" wrapText="1"/>
    </xf>
    <xf numFmtId="178" fontId="2" fillId="9" borderId="39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2" fillId="4" borderId="40" xfId="0" applyFont="1" applyFill="1" applyBorder="1" applyAlignment="1">
      <alignment horizontal="left" vertical="center"/>
    </xf>
    <xf numFmtId="0" fontId="11" fillId="0" borderId="1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0" fillId="5" borderId="13" xfId="0" applyFont="1" applyFill="1" applyBorder="1" applyAlignment="1">
      <alignment vertical="center" wrapText="1"/>
    </xf>
    <xf numFmtId="0" fontId="10" fillId="5" borderId="41" xfId="0" applyFont="1" applyFill="1" applyBorder="1" applyAlignment="1">
      <alignment vertical="center" wrapText="1"/>
    </xf>
    <xf numFmtId="0" fontId="2" fillId="6" borderId="40" xfId="0" applyFont="1" applyFill="1" applyBorder="1" applyAlignment="1">
      <alignment horizontal="left" vertical="center"/>
    </xf>
    <xf numFmtId="0" fontId="1" fillId="0" borderId="17" xfId="49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" fillId="0" borderId="42" xfId="49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1" fillId="0" borderId="9" xfId="49" applyFont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vertical="center"/>
    </xf>
    <xf numFmtId="0" fontId="2" fillId="5" borderId="13" xfId="0" applyFont="1" applyFill="1" applyBorder="1" applyAlignment="1">
      <alignment vertical="center" wrapText="1"/>
    </xf>
    <xf numFmtId="0" fontId="2" fillId="5" borderId="41" xfId="0" applyFont="1" applyFill="1" applyBorder="1" applyAlignment="1">
      <alignment vertical="center" wrapText="1"/>
    </xf>
    <xf numFmtId="0" fontId="2" fillId="8" borderId="40" xfId="0" applyFont="1" applyFill="1" applyBorder="1" applyAlignment="1">
      <alignment horizontal="left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3906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52"/>
  <sheetViews>
    <sheetView tabSelected="1" zoomScale="85" zoomScaleNormal="85" topLeftCell="A2" workbookViewId="0">
      <selection activeCell="M11" sqref="M11"/>
    </sheetView>
  </sheetViews>
  <sheetFormatPr defaultColWidth="9" defaultRowHeight="12.5"/>
  <cols>
    <col min="1" max="1" width="7.25" style="3" customWidth="1"/>
    <col min="2" max="2" width="9.875" style="3" customWidth="1"/>
    <col min="3" max="3" width="39.1916666666667" style="4" customWidth="1"/>
    <col min="4" max="4" width="7.83333333333333" style="5" customWidth="1"/>
    <col min="5" max="6" width="5.25" style="5" customWidth="1"/>
    <col min="7" max="7" width="11.6583333333333" style="5" customWidth="1"/>
    <col min="8" max="8" width="7.25" style="5" customWidth="1"/>
    <col min="9" max="9" width="8.75" style="3" customWidth="1"/>
    <col min="10" max="10" width="5.25" style="3" customWidth="1"/>
    <col min="11" max="11" width="5.125" style="3" customWidth="1"/>
    <col min="12" max="12" width="7.5" style="3" customWidth="1"/>
    <col min="13" max="13" width="37.5666666666667" style="3" customWidth="1"/>
    <col min="14" max="16384" width="9" style="3"/>
  </cols>
  <sheetData>
    <row r="1" ht="13" spans="1:7">
      <c r="A1" s="6"/>
      <c r="B1" s="6"/>
      <c r="C1" s="7"/>
      <c r="D1" s="8"/>
      <c r="E1" s="3"/>
      <c r="F1" s="3"/>
      <c r="G1" s="3"/>
    </row>
    <row r="2" ht="13" spans="1:7">
      <c r="A2" s="6"/>
      <c r="B2" s="6"/>
      <c r="C2" s="7"/>
      <c r="D2" s="8"/>
      <c r="E2" s="3"/>
      <c r="F2" s="3"/>
      <c r="G2" s="3"/>
    </row>
    <row r="3" ht="45.75" customHeight="1" spans="1:13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="1" customFormat="1" ht="17.25" customHeight="1" spans="1:11">
      <c r="A4" s="10" t="s">
        <v>1</v>
      </c>
      <c r="B4" s="10"/>
      <c r="C4" s="11"/>
      <c r="D4" s="10" t="s">
        <v>2</v>
      </c>
      <c r="E4" s="10" t="s">
        <v>3</v>
      </c>
      <c r="H4" s="10" t="s">
        <v>2</v>
      </c>
      <c r="I4" s="10" t="s">
        <v>3</v>
      </c>
      <c r="J4" s="10"/>
      <c r="K4" s="10"/>
    </row>
    <row r="5" s="1" customFormat="1" ht="17.25" customHeight="1" spans="1:11">
      <c r="A5" s="10" t="s">
        <v>4</v>
      </c>
      <c r="B5" s="10"/>
      <c r="C5" s="12"/>
      <c r="D5" s="10" t="s">
        <v>5</v>
      </c>
      <c r="E5" s="10" t="s">
        <v>6</v>
      </c>
      <c r="H5" s="10" t="s">
        <v>5</v>
      </c>
      <c r="I5" s="10" t="s">
        <v>6</v>
      </c>
      <c r="J5" s="10"/>
      <c r="K5" s="10"/>
    </row>
    <row r="6" s="1" customFormat="1" ht="17.25" customHeight="1" spans="1:11">
      <c r="A6" s="10" t="s">
        <v>7</v>
      </c>
      <c r="B6" s="10"/>
      <c r="C6" s="13"/>
      <c r="D6" s="10" t="s">
        <v>8</v>
      </c>
      <c r="E6" s="14" t="s">
        <v>9</v>
      </c>
      <c r="H6" s="10" t="s">
        <v>8</v>
      </c>
      <c r="I6" s="14" t="s">
        <v>9</v>
      </c>
      <c r="J6" s="10"/>
      <c r="K6" s="10"/>
    </row>
    <row r="7" s="1" customFormat="1" ht="17.25" customHeight="1" spans="1:11">
      <c r="A7" s="10" t="s">
        <v>10</v>
      </c>
      <c r="B7" s="10"/>
      <c r="C7" s="13"/>
      <c r="D7" s="15" t="s">
        <v>11</v>
      </c>
      <c r="E7" s="10" t="s">
        <v>12</v>
      </c>
      <c r="H7" s="15" t="s">
        <v>11</v>
      </c>
      <c r="I7" s="10" t="s">
        <v>12</v>
      </c>
      <c r="J7" s="10"/>
      <c r="K7" s="10"/>
    </row>
    <row r="8" s="1" customFormat="1" ht="12.25" spans="3:8">
      <c r="C8" s="16"/>
      <c r="D8" s="17"/>
      <c r="E8" s="17"/>
      <c r="F8" s="17"/>
      <c r="G8" s="17"/>
      <c r="H8" s="17"/>
    </row>
    <row r="9" s="2" customFormat="1" ht="27.75" customHeight="1" spans="1:13">
      <c r="A9" s="18" t="s">
        <v>13</v>
      </c>
      <c r="B9" s="19"/>
      <c r="C9" s="20" t="s">
        <v>14</v>
      </c>
      <c r="D9" s="20" t="s">
        <v>15</v>
      </c>
      <c r="E9" s="20" t="s">
        <v>16</v>
      </c>
      <c r="F9" s="20" t="s">
        <v>17</v>
      </c>
      <c r="G9" s="21" t="s">
        <v>18</v>
      </c>
      <c r="H9" s="20" t="s">
        <v>19</v>
      </c>
      <c r="I9" s="20" t="s">
        <v>15</v>
      </c>
      <c r="J9" s="20" t="s">
        <v>16</v>
      </c>
      <c r="K9" s="20" t="s">
        <v>17</v>
      </c>
      <c r="L9" s="20" t="s">
        <v>20</v>
      </c>
      <c r="M9" s="20" t="s">
        <v>21</v>
      </c>
    </row>
    <row r="10" s="2" customFormat="1" ht="17.25" customHeight="1" spans="1:13">
      <c r="A10" s="22" t="s">
        <v>22</v>
      </c>
      <c r="B10" s="23"/>
      <c r="C10" s="23"/>
      <c r="D10" s="23"/>
      <c r="E10" s="23"/>
      <c r="F10" s="23"/>
      <c r="G10" s="24"/>
      <c r="H10" s="22"/>
      <c r="I10" s="23"/>
      <c r="J10" s="23"/>
      <c r="K10" s="23"/>
      <c r="L10" s="23"/>
      <c r="M10" s="99"/>
    </row>
    <row r="11" s="1" customFormat="1" ht="12" spans="1:13">
      <c r="A11" s="25" t="s">
        <v>23</v>
      </c>
      <c r="B11" s="26"/>
      <c r="C11" s="27"/>
      <c r="D11" s="28">
        <v>10000</v>
      </c>
      <c r="E11" s="28"/>
      <c r="F11" s="28"/>
      <c r="G11" s="29">
        <f>D11*E11*F11</f>
        <v>0</v>
      </c>
      <c r="H11" s="28">
        <f>I11*J11*K11</f>
        <v>0</v>
      </c>
      <c r="I11" s="28"/>
      <c r="J11" s="28"/>
      <c r="K11" s="28"/>
      <c r="L11" s="100">
        <f>G11-H11</f>
        <v>0</v>
      </c>
      <c r="M11" s="101"/>
    </row>
    <row r="12" s="1" customFormat="1" ht="17.25" customHeight="1" spans="1:13">
      <c r="A12" s="30" t="s">
        <v>24</v>
      </c>
      <c r="B12" s="31"/>
      <c r="C12" s="31"/>
      <c r="D12" s="31"/>
      <c r="E12" s="31"/>
      <c r="F12" s="32"/>
      <c r="G12" s="33">
        <f>SUM(G11:G11)</f>
        <v>0</v>
      </c>
      <c r="H12" s="34">
        <f>SUM(H11:H11)</f>
        <v>0</v>
      </c>
      <c r="I12" s="102"/>
      <c r="J12" s="102"/>
      <c r="K12" s="102"/>
      <c r="L12" s="102"/>
      <c r="M12" s="103"/>
    </row>
    <row r="13" s="2" customFormat="1" ht="17.25" customHeight="1" spans="1:13">
      <c r="A13" s="35" t="s">
        <v>25</v>
      </c>
      <c r="B13" s="36"/>
      <c r="C13" s="36"/>
      <c r="D13" s="36"/>
      <c r="E13" s="36"/>
      <c r="F13" s="36"/>
      <c r="G13" s="37"/>
      <c r="H13" s="35"/>
      <c r="I13" s="36"/>
      <c r="J13" s="36"/>
      <c r="K13" s="36"/>
      <c r="L13" s="36"/>
      <c r="M13" s="104"/>
    </row>
    <row r="14" s="1" customFormat="1" ht="17.25" customHeight="1" spans="1:13">
      <c r="A14" s="38" t="s">
        <v>26</v>
      </c>
      <c r="B14" s="39" t="s">
        <v>27</v>
      </c>
      <c r="C14" s="40" t="s">
        <v>28</v>
      </c>
      <c r="D14" s="41">
        <v>500</v>
      </c>
      <c r="E14" s="41">
        <v>5</v>
      </c>
      <c r="F14" s="41">
        <v>1</v>
      </c>
      <c r="G14" s="42">
        <f>D14*E14*F14</f>
        <v>2500</v>
      </c>
      <c r="H14" s="43">
        <f>I14*J14*K14</f>
        <v>0</v>
      </c>
      <c r="I14" s="43"/>
      <c r="J14" s="105"/>
      <c r="K14" s="105"/>
      <c r="L14" s="28">
        <f>G14-H14</f>
        <v>2500</v>
      </c>
      <c r="M14" s="106"/>
    </row>
    <row r="15" s="1" customFormat="1" ht="17.25" customHeight="1" spans="1:13">
      <c r="A15" s="44"/>
      <c r="B15" s="45" t="s">
        <v>27</v>
      </c>
      <c r="C15" s="27" t="s">
        <v>29</v>
      </c>
      <c r="D15" s="28">
        <v>500</v>
      </c>
      <c r="E15" s="28">
        <v>5</v>
      </c>
      <c r="F15" s="28">
        <v>1</v>
      </c>
      <c r="G15" s="42">
        <f t="shared" ref="G15:G17" si="0">D15*E15*F15</f>
        <v>2500</v>
      </c>
      <c r="H15" s="43">
        <f t="shared" ref="H15:H17" si="1">I15*J15*K15</f>
        <v>0</v>
      </c>
      <c r="I15" s="43"/>
      <c r="J15" s="105"/>
      <c r="K15" s="105"/>
      <c r="L15" s="28">
        <f>G15-H15</f>
        <v>2500</v>
      </c>
      <c r="M15" s="106"/>
    </row>
    <row r="16" s="1" customFormat="1" ht="15.75" customHeight="1" spans="1:13">
      <c r="A16" s="44"/>
      <c r="B16" s="45" t="s">
        <v>27</v>
      </c>
      <c r="C16" s="39"/>
      <c r="D16" s="28"/>
      <c r="E16" s="28"/>
      <c r="F16" s="28"/>
      <c r="G16" s="42">
        <f t="shared" si="0"/>
        <v>0</v>
      </c>
      <c r="H16" s="43">
        <f t="shared" si="1"/>
        <v>0</v>
      </c>
      <c r="I16" s="43"/>
      <c r="J16" s="107"/>
      <c r="K16" s="107"/>
      <c r="L16" s="28">
        <f>G16-H16</f>
        <v>0</v>
      </c>
      <c r="M16" s="108"/>
    </row>
    <row r="17" s="1" customFormat="1" ht="30" customHeight="1" spans="1:13">
      <c r="A17" s="25" t="s">
        <v>30</v>
      </c>
      <c r="B17" s="46" t="s">
        <v>31</v>
      </c>
      <c r="C17" s="39" t="s">
        <v>32</v>
      </c>
      <c r="D17" s="47"/>
      <c r="E17" s="48"/>
      <c r="F17" s="48"/>
      <c r="G17" s="42">
        <f t="shared" si="0"/>
        <v>0</v>
      </c>
      <c r="H17" s="43">
        <f t="shared" si="1"/>
        <v>0</v>
      </c>
      <c r="I17" s="43"/>
      <c r="J17" s="109"/>
      <c r="K17" s="109"/>
      <c r="L17" s="28">
        <f>G17-H17</f>
        <v>0</v>
      </c>
      <c r="M17" s="108"/>
    </row>
    <row r="18" s="1" customFormat="1" ht="17.25" customHeight="1" spans="1:13">
      <c r="A18" s="49" t="s">
        <v>33</v>
      </c>
      <c r="B18" s="50"/>
      <c r="C18" s="50"/>
      <c r="D18" s="50"/>
      <c r="E18" s="50"/>
      <c r="F18" s="50"/>
      <c r="G18" s="51">
        <f>SUM(G14:G16)</f>
        <v>5000</v>
      </c>
      <c r="H18" s="52">
        <f>SUM(H14:H16)</f>
        <v>0</v>
      </c>
      <c r="I18" s="110"/>
      <c r="J18" s="111"/>
      <c r="K18" s="111"/>
      <c r="L18" s="111"/>
      <c r="M18" s="112"/>
    </row>
    <row r="19" s="1" customFormat="1" ht="17.25" customHeight="1" spans="1:13">
      <c r="A19" s="53" t="s">
        <v>34</v>
      </c>
      <c r="B19" s="54"/>
      <c r="C19" s="54"/>
      <c r="D19" s="54"/>
      <c r="E19" s="54"/>
      <c r="F19" s="54"/>
      <c r="G19" s="55">
        <f>SUM(G14:G17)</f>
        <v>5000</v>
      </c>
      <c r="H19" s="56">
        <f>SUM(H14:H17)</f>
        <v>0</v>
      </c>
      <c r="I19" s="113"/>
      <c r="J19" s="114"/>
      <c r="K19" s="114"/>
      <c r="L19" s="114"/>
      <c r="M19" s="114"/>
    </row>
    <row r="20" s="2" customFormat="1" ht="17.25" customHeight="1" spans="1:13">
      <c r="A20" s="35" t="s">
        <v>35</v>
      </c>
      <c r="B20" s="36"/>
      <c r="C20" s="36"/>
      <c r="D20" s="36"/>
      <c r="E20" s="36"/>
      <c r="F20" s="36"/>
      <c r="G20" s="36"/>
      <c r="H20" s="35"/>
      <c r="I20" s="36"/>
      <c r="J20" s="36"/>
      <c r="K20" s="36"/>
      <c r="L20" s="36"/>
      <c r="M20" s="104"/>
    </row>
    <row r="21" s="1" customFormat="1" ht="17.1" customHeight="1" spans="1:13">
      <c r="A21" s="57" t="s">
        <v>36</v>
      </c>
      <c r="B21" s="58"/>
      <c r="C21" s="59" t="s">
        <v>37</v>
      </c>
      <c r="D21" s="60">
        <v>15</v>
      </c>
      <c r="E21" s="48"/>
      <c r="F21" s="48"/>
      <c r="G21" s="61">
        <f>D21*E21*F21</f>
        <v>0</v>
      </c>
      <c r="H21" s="28">
        <f>I21*J21*K21</f>
        <v>0</v>
      </c>
      <c r="I21" s="43"/>
      <c r="J21" s="109"/>
      <c r="K21" s="109"/>
      <c r="L21" s="28">
        <f>G21-H21</f>
        <v>0</v>
      </c>
      <c r="M21" s="115"/>
    </row>
    <row r="22" s="1" customFormat="1" ht="17.1" customHeight="1" spans="1:13">
      <c r="A22" s="62" t="s">
        <v>38</v>
      </c>
      <c r="B22" s="63"/>
      <c r="C22" s="59" t="s">
        <v>39</v>
      </c>
      <c r="D22" s="60">
        <v>60</v>
      </c>
      <c r="E22" s="48"/>
      <c r="F22" s="48"/>
      <c r="G22" s="61">
        <f t="shared" ref="G22:G30" si="2">D22*E22*F22</f>
        <v>0</v>
      </c>
      <c r="H22" s="28">
        <f t="shared" ref="H22:H29" si="3">I22*J22*K22</f>
        <v>0</v>
      </c>
      <c r="I22" s="43"/>
      <c r="J22" s="109"/>
      <c r="K22" s="109"/>
      <c r="L22" s="28">
        <f t="shared" ref="L22:L29" si="4">G22-H22</f>
        <v>0</v>
      </c>
      <c r="M22" s="115"/>
    </row>
    <row r="23" s="1" customFormat="1" ht="17.1" customHeight="1" spans="1:13">
      <c r="A23" s="64"/>
      <c r="B23" s="65"/>
      <c r="C23" s="59" t="s">
        <v>40</v>
      </c>
      <c r="D23" s="60">
        <v>80</v>
      </c>
      <c r="E23" s="48"/>
      <c r="F23" s="48"/>
      <c r="G23" s="61">
        <f t="shared" si="2"/>
        <v>0</v>
      </c>
      <c r="H23" s="28">
        <f t="shared" si="3"/>
        <v>0</v>
      </c>
      <c r="I23" s="43"/>
      <c r="J23" s="109"/>
      <c r="K23" s="109"/>
      <c r="L23" s="28">
        <f t="shared" si="4"/>
        <v>0</v>
      </c>
      <c r="M23" s="115"/>
    </row>
    <row r="24" s="1" customFormat="1" ht="17.1" customHeight="1" spans="1:13">
      <c r="A24" s="62" t="s">
        <v>41</v>
      </c>
      <c r="B24" s="63"/>
      <c r="C24" s="59" t="s">
        <v>42</v>
      </c>
      <c r="D24" s="66">
        <v>20</v>
      </c>
      <c r="E24" s="48"/>
      <c r="F24" s="48"/>
      <c r="G24" s="61">
        <f t="shared" si="2"/>
        <v>0</v>
      </c>
      <c r="H24" s="28">
        <f t="shared" si="3"/>
        <v>0</v>
      </c>
      <c r="I24" s="43"/>
      <c r="J24" s="109"/>
      <c r="K24" s="109"/>
      <c r="L24" s="28">
        <f t="shared" si="4"/>
        <v>0</v>
      </c>
      <c r="M24" s="115"/>
    </row>
    <row r="25" s="1" customFormat="1" ht="17.1" customHeight="1" spans="1:13">
      <c r="A25" s="64"/>
      <c r="B25" s="65"/>
      <c r="C25" s="59" t="s">
        <v>43</v>
      </c>
      <c r="D25" s="66">
        <v>40</v>
      </c>
      <c r="E25" s="48"/>
      <c r="F25" s="48"/>
      <c r="G25" s="61">
        <f t="shared" si="2"/>
        <v>0</v>
      </c>
      <c r="H25" s="28">
        <f t="shared" si="3"/>
        <v>0</v>
      </c>
      <c r="I25" s="43"/>
      <c r="J25" s="109"/>
      <c r="K25" s="109"/>
      <c r="L25" s="28">
        <f t="shared" si="4"/>
        <v>0</v>
      </c>
      <c r="M25" s="115"/>
    </row>
    <row r="26" s="1" customFormat="1" ht="17.1" customHeight="1" spans="1:13">
      <c r="A26" s="57" t="s">
        <v>44</v>
      </c>
      <c r="B26" s="58"/>
      <c r="C26" s="59" t="s">
        <v>45</v>
      </c>
      <c r="D26" s="66">
        <v>200</v>
      </c>
      <c r="E26" s="48"/>
      <c r="F26" s="48"/>
      <c r="G26" s="61">
        <f t="shared" si="2"/>
        <v>0</v>
      </c>
      <c r="H26" s="28">
        <f t="shared" si="3"/>
        <v>0</v>
      </c>
      <c r="I26" s="43"/>
      <c r="J26" s="109"/>
      <c r="K26" s="109"/>
      <c r="L26" s="28">
        <f t="shared" si="4"/>
        <v>0</v>
      </c>
      <c r="M26" s="115"/>
    </row>
    <row r="27" s="1" customFormat="1" ht="17.1" customHeight="1" spans="1:13">
      <c r="A27" s="57" t="s">
        <v>46</v>
      </c>
      <c r="B27" s="58"/>
      <c r="C27" s="59" t="s">
        <v>47</v>
      </c>
      <c r="D27" s="66">
        <v>200</v>
      </c>
      <c r="E27" s="48"/>
      <c r="F27" s="48"/>
      <c r="G27" s="61">
        <f t="shared" si="2"/>
        <v>0</v>
      </c>
      <c r="H27" s="28">
        <f t="shared" si="3"/>
        <v>0</v>
      </c>
      <c r="I27" s="43"/>
      <c r="J27" s="109"/>
      <c r="K27" s="109"/>
      <c r="L27" s="28">
        <f t="shared" si="4"/>
        <v>0</v>
      </c>
      <c r="M27" s="115"/>
    </row>
    <row r="28" s="1" customFormat="1" ht="17.1" customHeight="1" spans="1:13">
      <c r="A28" s="57" t="s">
        <v>48</v>
      </c>
      <c r="B28" s="58"/>
      <c r="C28" s="59" t="s">
        <v>49</v>
      </c>
      <c r="D28" s="66">
        <v>180</v>
      </c>
      <c r="E28" s="48"/>
      <c r="F28" s="48"/>
      <c r="G28" s="61">
        <f t="shared" si="2"/>
        <v>0</v>
      </c>
      <c r="H28" s="28">
        <f t="shared" si="3"/>
        <v>0</v>
      </c>
      <c r="I28" s="43"/>
      <c r="J28" s="109"/>
      <c r="K28" s="109"/>
      <c r="L28" s="28">
        <f t="shared" si="4"/>
        <v>0</v>
      </c>
      <c r="M28" s="115"/>
    </row>
    <row r="29" s="1" customFormat="1" ht="17.1" customHeight="1" spans="1:13">
      <c r="A29" s="67" t="s">
        <v>50</v>
      </c>
      <c r="B29" s="68"/>
      <c r="C29" s="59" t="s">
        <v>51</v>
      </c>
      <c r="D29" s="66">
        <v>200</v>
      </c>
      <c r="E29" s="48"/>
      <c r="F29" s="48"/>
      <c r="G29" s="61">
        <f t="shared" ref="G29:G41" si="5">D29*E29*F29</f>
        <v>0</v>
      </c>
      <c r="H29" s="28">
        <f t="shared" ref="H29:H41" si="6">I29*J29*K29</f>
        <v>0</v>
      </c>
      <c r="I29" s="43"/>
      <c r="J29" s="109"/>
      <c r="K29" s="109"/>
      <c r="L29" s="28">
        <f t="shared" ref="L29:L41" si="7">G29-H29</f>
        <v>0</v>
      </c>
      <c r="M29" s="115"/>
    </row>
    <row r="30" s="1" customFormat="1" ht="17.1" customHeight="1" spans="1:13">
      <c r="A30" s="57" t="s">
        <v>52</v>
      </c>
      <c r="B30" s="58"/>
      <c r="C30" s="69" t="s">
        <v>53</v>
      </c>
      <c r="D30" s="60">
        <v>300</v>
      </c>
      <c r="E30" s="48"/>
      <c r="F30" s="48"/>
      <c r="G30" s="61">
        <f t="shared" si="5"/>
        <v>0</v>
      </c>
      <c r="H30" s="28">
        <f t="shared" si="6"/>
        <v>0</v>
      </c>
      <c r="I30" s="43"/>
      <c r="J30" s="109"/>
      <c r="K30" s="109"/>
      <c r="L30" s="28">
        <f t="shared" si="7"/>
        <v>0</v>
      </c>
      <c r="M30" s="115"/>
    </row>
    <row r="31" s="1" customFormat="1" ht="17.1" customHeight="1" spans="1:13">
      <c r="A31" s="57" t="s">
        <v>54</v>
      </c>
      <c r="B31" s="58"/>
      <c r="C31" s="69" t="s">
        <v>55</v>
      </c>
      <c r="D31" s="60">
        <v>200</v>
      </c>
      <c r="E31" s="48"/>
      <c r="F31" s="48"/>
      <c r="G31" s="61">
        <f t="shared" si="5"/>
        <v>0</v>
      </c>
      <c r="H31" s="28">
        <f t="shared" si="6"/>
        <v>0</v>
      </c>
      <c r="I31" s="43"/>
      <c r="J31" s="109"/>
      <c r="K31" s="109"/>
      <c r="L31" s="28">
        <f t="shared" si="7"/>
        <v>0</v>
      </c>
      <c r="M31" s="115"/>
    </row>
    <row r="32" s="1" customFormat="1" ht="17.1" customHeight="1" spans="1:13">
      <c r="A32" s="57" t="s">
        <v>56</v>
      </c>
      <c r="B32" s="58"/>
      <c r="C32" s="69" t="s">
        <v>57</v>
      </c>
      <c r="D32" s="60">
        <v>5</v>
      </c>
      <c r="E32" s="48"/>
      <c r="F32" s="48"/>
      <c r="G32" s="61">
        <f t="shared" si="5"/>
        <v>0</v>
      </c>
      <c r="H32" s="28">
        <f t="shared" si="6"/>
        <v>0</v>
      </c>
      <c r="I32" s="43"/>
      <c r="J32" s="109"/>
      <c r="K32" s="109"/>
      <c r="L32" s="28">
        <f t="shared" si="7"/>
        <v>0</v>
      </c>
      <c r="M32" s="115"/>
    </row>
    <row r="33" s="1" customFormat="1" ht="17.1" customHeight="1" spans="1:13">
      <c r="A33" s="57" t="s">
        <v>58</v>
      </c>
      <c r="B33" s="58"/>
      <c r="C33" s="69" t="s">
        <v>59</v>
      </c>
      <c r="D33" s="60">
        <v>0.8</v>
      </c>
      <c r="E33" s="48"/>
      <c r="F33" s="48"/>
      <c r="G33" s="61">
        <f t="shared" si="5"/>
        <v>0</v>
      </c>
      <c r="H33" s="28">
        <f t="shared" si="6"/>
        <v>0</v>
      </c>
      <c r="I33" s="43"/>
      <c r="J33" s="109"/>
      <c r="K33" s="109"/>
      <c r="L33" s="28">
        <f t="shared" si="7"/>
        <v>0</v>
      </c>
      <c r="M33" s="115"/>
    </row>
    <row r="34" s="1" customFormat="1" ht="17.1" customHeight="1" spans="1:13">
      <c r="A34" s="57" t="s">
        <v>60</v>
      </c>
      <c r="B34" s="58"/>
      <c r="C34" s="69" t="s">
        <v>59</v>
      </c>
      <c r="D34" s="60">
        <v>1.2</v>
      </c>
      <c r="E34" s="48"/>
      <c r="F34" s="48"/>
      <c r="G34" s="61">
        <f t="shared" si="5"/>
        <v>0</v>
      </c>
      <c r="H34" s="28">
        <f t="shared" si="6"/>
        <v>0</v>
      </c>
      <c r="I34" s="43"/>
      <c r="J34" s="109"/>
      <c r="K34" s="109"/>
      <c r="L34" s="28">
        <f t="shared" si="7"/>
        <v>0</v>
      </c>
      <c r="M34" s="115"/>
    </row>
    <row r="35" s="1" customFormat="1" ht="17.1" customHeight="1" spans="1:13">
      <c r="A35" s="57" t="s">
        <v>61</v>
      </c>
      <c r="B35" s="58"/>
      <c r="C35" s="69" t="s">
        <v>62</v>
      </c>
      <c r="D35" s="70">
        <v>1500</v>
      </c>
      <c r="E35" s="48"/>
      <c r="F35" s="48"/>
      <c r="G35" s="61">
        <f t="shared" si="5"/>
        <v>0</v>
      </c>
      <c r="H35" s="28">
        <f t="shared" si="6"/>
        <v>0</v>
      </c>
      <c r="I35" s="43"/>
      <c r="J35" s="109"/>
      <c r="K35" s="109"/>
      <c r="L35" s="28">
        <f t="shared" si="7"/>
        <v>0</v>
      </c>
      <c r="M35" s="115"/>
    </row>
    <row r="36" s="1" customFormat="1" ht="17.1" customHeight="1" spans="1:13">
      <c r="A36" s="57" t="s">
        <v>63</v>
      </c>
      <c r="B36" s="58"/>
      <c r="C36" s="69" t="s">
        <v>64</v>
      </c>
      <c r="D36" s="60">
        <v>5</v>
      </c>
      <c r="E36" s="48"/>
      <c r="F36" s="48"/>
      <c r="G36" s="61">
        <f t="shared" si="5"/>
        <v>0</v>
      </c>
      <c r="H36" s="28">
        <f t="shared" si="6"/>
        <v>0</v>
      </c>
      <c r="I36" s="43"/>
      <c r="J36" s="109"/>
      <c r="K36" s="109"/>
      <c r="L36" s="28">
        <f t="shared" si="7"/>
        <v>0</v>
      </c>
      <c r="M36" s="115"/>
    </row>
    <row r="37" s="1" customFormat="1" ht="17.1" customHeight="1" spans="1:13">
      <c r="A37" s="57" t="s">
        <v>65</v>
      </c>
      <c r="B37" s="58"/>
      <c r="C37" s="69" t="s">
        <v>66</v>
      </c>
      <c r="D37" s="60">
        <v>10</v>
      </c>
      <c r="E37" s="48"/>
      <c r="F37" s="48"/>
      <c r="G37" s="61">
        <f t="shared" si="5"/>
        <v>0</v>
      </c>
      <c r="H37" s="28">
        <f t="shared" si="6"/>
        <v>0</v>
      </c>
      <c r="I37" s="43"/>
      <c r="J37" s="109"/>
      <c r="K37" s="109"/>
      <c r="L37" s="28">
        <f t="shared" si="7"/>
        <v>0</v>
      </c>
      <c r="M37" s="115"/>
    </row>
    <row r="38" s="1" customFormat="1" ht="17.1" customHeight="1" spans="1:13">
      <c r="A38" s="57" t="s">
        <v>67</v>
      </c>
      <c r="B38" s="58"/>
      <c r="C38" s="69" t="s">
        <v>68</v>
      </c>
      <c r="D38" s="66">
        <v>8</v>
      </c>
      <c r="E38" s="48"/>
      <c r="F38" s="48"/>
      <c r="G38" s="61">
        <f t="shared" si="5"/>
        <v>0</v>
      </c>
      <c r="H38" s="28">
        <f t="shared" si="6"/>
        <v>0</v>
      </c>
      <c r="I38" s="43"/>
      <c r="J38" s="109"/>
      <c r="K38" s="109"/>
      <c r="L38" s="28">
        <f t="shared" si="7"/>
        <v>0</v>
      </c>
      <c r="M38" s="115"/>
    </row>
    <row r="39" s="1" customFormat="1" ht="17.1" customHeight="1" spans="1:13">
      <c r="A39" s="57" t="s">
        <v>69</v>
      </c>
      <c r="B39" s="58"/>
      <c r="C39" s="69" t="s">
        <v>68</v>
      </c>
      <c r="D39" s="66">
        <v>8</v>
      </c>
      <c r="E39" s="48"/>
      <c r="F39" s="48"/>
      <c r="G39" s="61">
        <f t="shared" si="5"/>
        <v>0</v>
      </c>
      <c r="H39" s="28">
        <f t="shared" si="6"/>
        <v>0</v>
      </c>
      <c r="I39" s="43"/>
      <c r="J39" s="109"/>
      <c r="K39" s="109"/>
      <c r="L39" s="28">
        <f t="shared" si="7"/>
        <v>0</v>
      </c>
      <c r="M39" s="115"/>
    </row>
    <row r="40" s="1" customFormat="1" ht="17.1" customHeight="1" spans="1:13">
      <c r="A40" s="57" t="s">
        <v>70</v>
      </c>
      <c r="B40" s="58"/>
      <c r="C40" s="69" t="s">
        <v>71</v>
      </c>
      <c r="D40" s="70">
        <v>3500</v>
      </c>
      <c r="E40" s="48"/>
      <c r="F40" s="48"/>
      <c r="G40" s="61">
        <f t="shared" si="5"/>
        <v>0</v>
      </c>
      <c r="H40" s="28">
        <f t="shared" si="6"/>
        <v>0</v>
      </c>
      <c r="I40" s="43"/>
      <c r="J40" s="109"/>
      <c r="K40" s="109"/>
      <c r="L40" s="28">
        <f t="shared" si="7"/>
        <v>0</v>
      </c>
      <c r="M40" s="115"/>
    </row>
    <row r="41" s="1" customFormat="1" ht="15.75" customHeight="1" spans="1:13">
      <c r="A41" s="71" t="s">
        <v>72</v>
      </c>
      <c r="B41" s="72"/>
      <c r="C41" s="39" t="s">
        <v>73</v>
      </c>
      <c r="D41" s="47">
        <v>20</v>
      </c>
      <c r="E41" s="73"/>
      <c r="F41" s="28"/>
      <c r="G41" s="61">
        <f t="shared" si="5"/>
        <v>0</v>
      </c>
      <c r="H41" s="28">
        <f t="shared" si="6"/>
        <v>0</v>
      </c>
      <c r="I41" s="47">
        <v>20</v>
      </c>
      <c r="J41" s="73"/>
      <c r="K41" s="28"/>
      <c r="L41" s="28">
        <f t="shared" si="7"/>
        <v>0</v>
      </c>
      <c r="M41" s="115"/>
    </row>
    <row r="42" s="1" customFormat="1" ht="17.25" customHeight="1" spans="1:13">
      <c r="A42" s="53" t="s">
        <v>74</v>
      </c>
      <c r="B42" s="54"/>
      <c r="C42" s="54"/>
      <c r="D42" s="54"/>
      <c r="E42" s="54"/>
      <c r="F42" s="54"/>
      <c r="G42" s="55">
        <f>SUM(G21:G41)</f>
        <v>0</v>
      </c>
      <c r="H42" s="74">
        <f>SUM(H21:H41)</f>
        <v>0</v>
      </c>
      <c r="I42" s="114"/>
      <c r="J42" s="114"/>
      <c r="K42" s="114"/>
      <c r="L42" s="114"/>
      <c r="M42" s="116"/>
    </row>
    <row r="43" s="2" customFormat="1" ht="17.25" customHeight="1" spans="1:13">
      <c r="A43" s="35" t="s">
        <v>75</v>
      </c>
      <c r="B43" s="36"/>
      <c r="C43" s="36"/>
      <c r="D43" s="36"/>
      <c r="E43" s="36"/>
      <c r="F43" s="36"/>
      <c r="G43" s="37"/>
      <c r="H43" s="35"/>
      <c r="I43" s="36"/>
      <c r="J43" s="36"/>
      <c r="K43" s="36"/>
      <c r="L43" s="36"/>
      <c r="M43" s="104"/>
    </row>
    <row r="44" s="1" customFormat="1" ht="17.25" customHeight="1" spans="1:13">
      <c r="A44" s="75" t="s">
        <v>76</v>
      </c>
      <c r="B44" s="76"/>
      <c r="C44" s="77">
        <v>0.06</v>
      </c>
      <c r="D44" s="78"/>
      <c r="E44" s="78"/>
      <c r="F44" s="79"/>
      <c r="G44" s="80">
        <f>(G12+G19+G42)*C44</f>
        <v>300</v>
      </c>
      <c r="H44" s="81">
        <f>(H12+H19+H42)*C44</f>
        <v>0</v>
      </c>
      <c r="M44" s="117"/>
    </row>
    <row r="45" s="1" customFormat="1" ht="17.25" customHeight="1" spans="1:13">
      <c r="A45" s="82" t="s">
        <v>34</v>
      </c>
      <c r="B45" s="83"/>
      <c r="C45" s="83"/>
      <c r="D45" s="83"/>
      <c r="E45" s="83"/>
      <c r="F45" s="83"/>
      <c r="G45" s="84">
        <f>G12+G19+G42+G44</f>
        <v>5300</v>
      </c>
      <c r="H45" s="85">
        <f>H12+H19+H42+H44</f>
        <v>0</v>
      </c>
      <c r="I45" s="118"/>
      <c r="J45" s="118"/>
      <c r="K45" s="118"/>
      <c r="L45" s="118"/>
      <c r="M45" s="119"/>
    </row>
    <row r="46" s="2" customFormat="1" ht="17.25" customHeight="1" spans="1:13">
      <c r="A46" s="86" t="s">
        <v>77</v>
      </c>
      <c r="B46" s="87"/>
      <c r="C46" s="87"/>
      <c r="D46" s="87"/>
      <c r="E46" s="87"/>
      <c r="F46" s="87"/>
      <c r="G46" s="88"/>
      <c r="H46" s="86"/>
      <c r="I46" s="87"/>
      <c r="J46" s="87"/>
      <c r="K46" s="87"/>
      <c r="L46" s="87"/>
      <c r="M46" s="120"/>
    </row>
    <row r="47" s="1" customFormat="1" ht="17.25" customHeight="1" spans="1:13">
      <c r="A47" s="89" t="s">
        <v>78</v>
      </c>
      <c r="B47" s="90"/>
      <c r="C47" s="91">
        <v>0.06</v>
      </c>
      <c r="D47" s="92"/>
      <c r="E47" s="92"/>
      <c r="F47" s="93"/>
      <c r="G47" s="94">
        <f>G45*C47</f>
        <v>318</v>
      </c>
      <c r="H47" s="95">
        <f>H45*C47</f>
        <v>0</v>
      </c>
      <c r="I47" s="121"/>
      <c r="J47" s="121"/>
      <c r="K47" s="121"/>
      <c r="L47" s="121"/>
      <c r="M47" s="122"/>
    </row>
    <row r="48" s="1" customFormat="1" ht="17.25" customHeight="1" spans="1:13">
      <c r="A48" s="96" t="s">
        <v>79</v>
      </c>
      <c r="B48" s="83"/>
      <c r="C48" s="83"/>
      <c r="D48" s="83"/>
      <c r="E48" s="83"/>
      <c r="F48" s="83"/>
      <c r="G48" s="97">
        <f>G45+G47</f>
        <v>5618</v>
      </c>
      <c r="H48" s="97">
        <f>H45+H47</f>
        <v>0</v>
      </c>
      <c r="I48" s="118"/>
      <c r="J48" s="118"/>
      <c r="K48" s="118"/>
      <c r="L48" s="118"/>
      <c r="M48" s="118"/>
    </row>
    <row r="49" s="1" customFormat="1" ht="17.25" customHeight="1" spans="1:13">
      <c r="A49" s="96" t="s">
        <v>80</v>
      </c>
      <c r="B49" s="83"/>
      <c r="C49" s="83"/>
      <c r="D49" s="83"/>
      <c r="E49" s="83"/>
      <c r="F49" s="83"/>
      <c r="G49" s="97">
        <f>G48/25</f>
        <v>224.72</v>
      </c>
      <c r="H49" s="97">
        <f>H48/50</f>
        <v>0</v>
      </c>
      <c r="I49" s="118"/>
      <c r="J49" s="118"/>
      <c r="K49" s="118"/>
      <c r="L49" s="118"/>
      <c r="M49" s="118"/>
    </row>
    <row r="50" s="1" customFormat="1" spans="1:13">
      <c r="A50" s="3"/>
      <c r="B50" s="3"/>
      <c r="C50" s="3"/>
      <c r="D50" s="3"/>
      <c r="E50" s="3"/>
      <c r="F50" s="3"/>
      <c r="G50" s="3"/>
      <c r="H50" s="5"/>
      <c r="I50" s="3"/>
      <c r="J50" s="3"/>
      <c r="K50" s="3"/>
      <c r="L50" s="3"/>
      <c r="M50" s="3"/>
    </row>
    <row r="51" s="1" customFormat="1" ht="12.75" customHeight="1" spans="1:8">
      <c r="A51" s="98"/>
      <c r="B51" s="98"/>
      <c r="C51" s="98"/>
      <c r="D51" s="98"/>
      <c r="E51" s="98"/>
      <c r="F51" s="98"/>
      <c r="G51" s="98"/>
      <c r="H51" s="17"/>
    </row>
    <row r="52" s="1" customFormat="1" ht="11.5" spans="1:8">
      <c r="A52" s="98"/>
      <c r="B52" s="98"/>
      <c r="C52" s="98"/>
      <c r="D52" s="98"/>
      <c r="E52" s="98"/>
      <c r="F52" s="98"/>
      <c r="G52" s="98"/>
      <c r="H52" s="17"/>
    </row>
  </sheetData>
  <mergeCells count="48">
    <mergeCell ref="A3:M3"/>
    <mergeCell ref="A9:B9"/>
    <mergeCell ref="A10:G10"/>
    <mergeCell ref="H10:M10"/>
    <mergeCell ref="A12:F12"/>
    <mergeCell ref="A13:G13"/>
    <mergeCell ref="H13:M13"/>
    <mergeCell ref="A18:F18"/>
    <mergeCell ref="I18:M18"/>
    <mergeCell ref="A19:F19"/>
    <mergeCell ref="I19:M19"/>
    <mergeCell ref="A20:G20"/>
    <mergeCell ref="H20:M20"/>
    <mergeCell ref="A21:B21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F42"/>
    <mergeCell ref="I42:M42"/>
    <mergeCell ref="A43:G43"/>
    <mergeCell ref="H43:M43"/>
    <mergeCell ref="A44:B44"/>
    <mergeCell ref="C44:F44"/>
    <mergeCell ref="A45:F45"/>
    <mergeCell ref="A46:G46"/>
    <mergeCell ref="H46:M46"/>
    <mergeCell ref="A47:B47"/>
    <mergeCell ref="C47:F47"/>
    <mergeCell ref="I47:M47"/>
    <mergeCell ref="A48:F48"/>
    <mergeCell ref="A49:F49"/>
    <mergeCell ref="A14:A16"/>
    <mergeCell ref="A51:G52"/>
    <mergeCell ref="A22:B23"/>
    <mergeCell ref="A24:B25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2023-05-25T02:24:47Z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2052-11.1.0.14309</vt:lpwstr>
  </property>
</Properties>
</file>