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8_{49A2DD04-5267-4D20-BD21-4F2311D297D5}" xr6:coauthVersionLast="40" xr6:coauthVersionMax="40" xr10:uidLastSave="{00000000-0000-0000-0000-000000000000}"/>
  <bookViews>
    <workbookView xWindow="0" yWindow="0" windowWidth="20490" windowHeight="6885" xr2:uid="{1C71B009-369C-429D-8BA5-D15C03B227FD}"/>
  </bookViews>
  <sheets>
    <sheet name="会议结算实际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2" i="1" l="1"/>
  <c r="H60" i="1"/>
  <c r="H56" i="1"/>
  <c r="H57" i="1" s="1"/>
  <c r="H48" i="1"/>
  <c r="H47" i="1"/>
  <c r="H46" i="1"/>
  <c r="H42" i="1"/>
  <c r="H41" i="1"/>
  <c r="H40" i="1"/>
  <c r="H39" i="1"/>
  <c r="H38" i="1"/>
  <c r="H43" i="1" s="1"/>
  <c r="H37" i="1"/>
  <c r="H36" i="1"/>
  <c r="H32" i="1"/>
  <c r="H31" i="1"/>
  <c r="H30" i="1"/>
  <c r="H29" i="1"/>
  <c r="H33" i="1" s="1"/>
  <c r="H24" i="1"/>
  <c r="H23" i="1"/>
  <c r="H22" i="1"/>
  <c r="H21" i="1"/>
  <c r="H20" i="1"/>
  <c r="H19" i="1"/>
  <c r="H18" i="1"/>
  <c r="H17" i="1"/>
  <c r="H26" i="1" s="1"/>
  <c r="H13" i="1"/>
  <c r="H12" i="1"/>
  <c r="H11" i="1"/>
  <c r="H10" i="1"/>
  <c r="H14" i="1" s="1"/>
  <c r="H49" i="1" s="1"/>
  <c r="G52" i="1" l="1"/>
  <c r="H52" i="1" s="1"/>
  <c r="H53" i="1" s="1"/>
  <c r="G65" i="1"/>
  <c r="H65" i="1" s="1"/>
  <c r="H66" i="1" s="1"/>
  <c r="H67" i="1" s="1"/>
</calcChain>
</file>

<file path=xl/sharedStrings.xml><?xml version="1.0" encoding="utf-8"?>
<sst xmlns="http://schemas.openxmlformats.org/spreadsheetml/2006/main" count="215" uniqueCount="126">
  <si>
    <t>中华医学会第二十届骨科学术会议
暨第十三届COA国际学术大会需求表及报价表格</t>
    <phoneticPr fontId="4" type="noConversion"/>
  </si>
  <si>
    <t>会议名称：</t>
    <phoneticPr fontId="8" type="noConversion"/>
  </si>
  <si>
    <t>中华医学会第二十届骨科学术会议
暨第十三届COA国际学术大会</t>
    <phoneticPr fontId="4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</si>
  <si>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</si>
  <si>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福建省厦门市</t>
    <phoneticPr fontId="4" type="noConversion"/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</si>
  <si>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</si>
  <si>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</si>
  <si>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康辉集团北京国际会议展览有限公司</t>
    <phoneticPr fontId="4" type="noConversion"/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</si>
  <si>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</si>
  <si>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</si>
  <si>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</si>
  <si>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</si>
  <si>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</si>
  <si>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郭海燕/13810995220</t>
    <phoneticPr fontId="4" type="noConversion"/>
  </si>
  <si>
    <t>会议时间：</t>
  </si>
  <si>
    <t>2018年11月20日-24日</t>
    <phoneticPr fontId="4" type="noConversion"/>
  </si>
  <si>
    <t xml:space="preserve">            </t>
  </si>
  <si>
    <t>报价有效期：</t>
  </si>
  <si>
    <t>2018.9.12</t>
    <phoneticPr fontId="8" type="noConversion"/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</si>
  <si>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</si>
  <si>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</si>
  <si>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</si>
  <si>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</si>
  <si>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8" type="noConversion"/>
  </si>
  <si>
    <t>项  目</t>
    <phoneticPr fontId="8" type="noConversion"/>
  </si>
  <si>
    <t>内  容</t>
  </si>
  <si>
    <t>人数</t>
    <phoneticPr fontId="8" type="noConversion"/>
  </si>
  <si>
    <t>次数</t>
    <phoneticPr fontId="8" type="noConversion"/>
  </si>
  <si>
    <t>单位</t>
    <phoneticPr fontId="8" type="noConversion"/>
  </si>
  <si>
    <t>单价（RMB）</t>
    <phoneticPr fontId="8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</si>
  <si>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</si>
  <si>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8" type="noConversion"/>
  </si>
  <si>
    <t>A</t>
  </si>
  <si>
    <t>A-1</t>
  </si>
  <si>
    <t>厦门泛太平洋</t>
    <phoneticPr fontId="4" type="noConversion"/>
  </si>
  <si>
    <t>普通大床房（_11_月_20日-11月24日_4晚）</t>
    <phoneticPr fontId="4" type="noConversion"/>
  </si>
  <si>
    <t>间/晚</t>
    <phoneticPr fontId="8" type="noConversion"/>
  </si>
  <si>
    <t>普通双床房（ _11_月_21日-11月24日_4晚）</t>
    <phoneticPr fontId="4" type="noConversion"/>
  </si>
  <si>
    <t>普通双床房（11月24日 1晚）</t>
    <phoneticPr fontId="4" type="noConversion"/>
  </si>
  <si>
    <t>厦门滨北颐豪酒店</t>
    <phoneticPr fontId="4" type="noConversion"/>
  </si>
  <si>
    <t>普通双床房（ _11_月_21日-11月23日_3晚）</t>
    <phoneticPr fontId="4" type="noConversion"/>
  </si>
  <si>
    <t>内培人员房间</t>
    <phoneticPr fontId="4" type="noConversion"/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</si>
  <si>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</si>
  <si>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</si>
  <si>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8" type="noConversion"/>
  </si>
  <si>
    <t>B</t>
  </si>
  <si>
    <t>用餐</t>
    <phoneticPr fontId="8" type="noConversion"/>
  </si>
  <si>
    <t>11月21日 午餐</t>
    <phoneticPr fontId="4" type="noConversion"/>
  </si>
  <si>
    <t>人</t>
    <phoneticPr fontId="8" type="noConversion"/>
  </si>
  <si>
    <t>11月21日 晚餐</t>
    <phoneticPr fontId="4" type="noConversion"/>
  </si>
  <si>
    <t>11月22日 午餐</t>
    <phoneticPr fontId="4" type="noConversion"/>
  </si>
  <si>
    <t>11月22日 晚餐</t>
    <phoneticPr fontId="4" type="noConversion"/>
  </si>
  <si>
    <t>11月23日 午餐</t>
    <phoneticPr fontId="4" type="noConversion"/>
  </si>
  <si>
    <t>11月23日 晚餐</t>
    <phoneticPr fontId="4" type="noConversion"/>
  </si>
  <si>
    <t>11月24日 午餐</t>
    <phoneticPr fontId="4" type="noConversion"/>
  </si>
  <si>
    <t>11月24日 晚餐</t>
    <phoneticPr fontId="4" type="noConversion"/>
  </si>
  <si>
    <t>外出餐报销</t>
    <phoneticPr fontId="4" type="noConversion"/>
  </si>
  <si>
    <t>数量</t>
    <phoneticPr fontId="8" type="noConversion"/>
  </si>
  <si>
    <t>次</t>
    <phoneticPr fontId="8" type="noConversion"/>
  </si>
  <si>
    <t>C</t>
  </si>
  <si>
    <t>交通</t>
    <phoneticPr fontId="8" type="noConversion"/>
  </si>
  <si>
    <t>C-1</t>
  </si>
  <si>
    <t>厦门机场及市内接送机用车</t>
    <phoneticPr fontId="8" type="noConversion"/>
  </si>
  <si>
    <t>4座 轿车</t>
    <rPh sb="0" eb="5">
      <t>che xingyikai mei ruiwei zhu</t>
    </rPh>
    <phoneticPr fontId="8" type="noConversion"/>
  </si>
  <si>
    <t>辆/趟</t>
    <phoneticPr fontId="8" type="noConversion"/>
  </si>
  <si>
    <t>要求：车内及车外干净整洁，两年内的新车，全程跟</t>
    <phoneticPr fontId="4" type="noConversion"/>
  </si>
  <si>
    <t>海狮</t>
    <phoneticPr fontId="8" type="noConversion"/>
  </si>
  <si>
    <t>C-2</t>
  </si>
  <si>
    <t>各地专家往返当地机场费用</t>
    <phoneticPr fontId="8" type="noConversion"/>
  </si>
  <si>
    <t>GL8</t>
    <rPh sb="0" eb="3">
      <t>che xingyikai mei ruiwei zhu</t>
    </rPh>
    <phoneticPr fontId="8" type="noConversion"/>
  </si>
  <si>
    <t>D</t>
  </si>
  <si>
    <t>其他费用</t>
    <phoneticPr fontId="8" type="noConversion"/>
  </si>
  <si>
    <t>D-1</t>
  </si>
  <si>
    <t>保险费</t>
    <phoneticPr fontId="8" type="noConversion"/>
  </si>
  <si>
    <t>D-2</t>
  </si>
  <si>
    <t>接机牌</t>
  </si>
  <si>
    <t>块</t>
  </si>
  <si>
    <t>D-3</t>
  </si>
  <si>
    <t>注册费</t>
    <phoneticPr fontId="8" type="noConversion"/>
  </si>
  <si>
    <t>10月23日之前注册</t>
    <phoneticPr fontId="4" type="noConversion"/>
  </si>
  <si>
    <t>现场祖册</t>
    <phoneticPr fontId="4" type="noConversion"/>
  </si>
  <si>
    <t>D-4</t>
  </si>
  <si>
    <t>X展架</t>
  </si>
  <si>
    <t>个</t>
    <phoneticPr fontId="8" type="noConversion"/>
  </si>
  <si>
    <t>D-5</t>
  </si>
  <si>
    <t>特展设计和制作</t>
    <phoneticPr fontId="4" type="noConversion"/>
  </si>
  <si>
    <t>块</t>
    <phoneticPr fontId="4" type="noConversion"/>
  </si>
  <si>
    <t>无此项需求</t>
    <phoneticPr fontId="4" type="noConversion"/>
  </si>
  <si>
    <t>D-6</t>
  </si>
  <si>
    <t>其他需求：物料制作（邀请函）</t>
    <phoneticPr fontId="4" type="noConversion"/>
  </si>
  <si>
    <t>份</t>
    <phoneticPr fontId="4" type="noConversion"/>
  </si>
  <si>
    <t>人数</t>
  </si>
  <si>
    <t>天数</t>
  </si>
  <si>
    <t>E</t>
    <phoneticPr fontId="8" type="noConversion"/>
  </si>
  <si>
    <t>工作人员费用</t>
  </si>
  <si>
    <t>E-1</t>
  </si>
  <si>
    <t>机场工作人员</t>
    <phoneticPr fontId="4" type="noConversion"/>
  </si>
  <si>
    <t>人/天</t>
    <phoneticPr fontId="8" type="noConversion"/>
  </si>
  <si>
    <t>包含交通、住宿、补贴等</t>
    <phoneticPr fontId="4" type="noConversion"/>
  </si>
  <si>
    <t>E-2</t>
  </si>
  <si>
    <t>当地工作人员</t>
    <phoneticPr fontId="4" type="noConversion"/>
  </si>
  <si>
    <t>以上总计</t>
  </si>
  <si>
    <t>F</t>
    <phoneticPr fontId="8" type="noConversion"/>
  </si>
  <si>
    <t>服务费</t>
  </si>
  <si>
    <t>F-1</t>
  </si>
  <si>
    <t>服务费</t>
    <phoneticPr fontId="8" type="noConversion"/>
  </si>
  <si>
    <t>天数</t>
    <phoneticPr fontId="8" type="noConversion"/>
  </si>
  <si>
    <t>G</t>
    <phoneticPr fontId="8" type="noConversion"/>
  </si>
  <si>
    <t>现场服务人员费用</t>
    <phoneticPr fontId="8" type="noConversion"/>
  </si>
  <si>
    <t>G-1</t>
  </si>
  <si>
    <t>全陪工作人员费用</t>
    <phoneticPr fontId="8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</si>
  <si>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4" type="noConversion"/>
  </si>
  <si>
    <t>H</t>
  </si>
  <si>
    <t>机票</t>
  </si>
  <si>
    <t>H-1</t>
  </si>
  <si>
    <t>经济舱（备注：火车票）</t>
    <phoneticPr fontId="4" type="noConversion"/>
  </si>
  <si>
    <t>人/次</t>
  </si>
  <si>
    <t>高铁一等座</t>
    <phoneticPr fontId="4" type="noConversion"/>
  </si>
  <si>
    <t>H-2</t>
  </si>
  <si>
    <t>商务舱</t>
    <phoneticPr fontId="4" type="noConversion"/>
  </si>
  <si>
    <t>__地方-__地方</t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</si>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</sst>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_ "/>
  </numFmts>
  <fonts count="32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indexed="10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9" fillId="2" borderId="1" xfId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4" fontId="12" fillId="2" borderId="2" xfId="1" applyNumberFormat="1" applyFont="1" applyFill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4" xfId="1" applyFont="1" applyFill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15" fillId="4" borderId="7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8" fillId="0" borderId="13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8" fillId="0" borderId="16" xfId="1" applyFont="1" applyBorder="1">
      <alignment vertical="center"/>
    </xf>
    <xf numFmtId="0" fontId="19" fillId="0" borderId="17" xfId="1" applyFont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left" vertical="center"/>
    </xf>
    <xf numFmtId="0" fontId="19" fillId="2" borderId="17" xfId="1" applyFont="1" applyFill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40" fontId="19" fillId="3" borderId="17" xfId="1" applyNumberFormat="1" applyFont="1" applyFill="1" applyBorder="1" applyAlignment="1">
      <alignment horizontal="right" vertical="center"/>
    </xf>
    <xf numFmtId="4" fontId="19" fillId="0" borderId="17" xfId="1" applyNumberFormat="1" applyFont="1" applyFill="1" applyBorder="1">
      <alignment vertical="center"/>
    </xf>
    <xf numFmtId="0" fontId="20" fillId="0" borderId="17" xfId="1" applyFont="1" applyBorder="1" applyAlignment="1">
      <alignment horizontal="left" vertical="center" wrapText="1"/>
    </xf>
    <xf numFmtId="0" fontId="8" fillId="5" borderId="19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20" fillId="0" borderId="17" xfId="1" applyFont="1" applyBorder="1" applyAlignment="1">
      <alignment horizontal="left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21" fillId="0" borderId="17" xfId="1" applyFont="1" applyBorder="1" applyAlignment="1">
      <alignment horizontal="left" vertical="center" wrapText="1"/>
    </xf>
    <xf numFmtId="0" fontId="17" fillId="0" borderId="21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4" fontId="17" fillId="0" borderId="22" xfId="1" applyNumberFormat="1" applyFont="1" applyFill="1" applyBorder="1">
      <alignment vertical="center"/>
    </xf>
    <xf numFmtId="0" fontId="20" fillId="0" borderId="16" xfId="1" applyFont="1" applyBorder="1" applyAlignment="1">
      <alignment vertical="center" wrapText="1"/>
    </xf>
    <xf numFmtId="0" fontId="22" fillId="6" borderId="9" xfId="1" applyFont="1" applyFill="1" applyBorder="1" applyAlignment="1">
      <alignment horizontal="center" vertical="center"/>
    </xf>
    <xf numFmtId="0" fontId="22" fillId="6" borderId="10" xfId="1" applyFont="1" applyFill="1" applyBorder="1" applyAlignment="1">
      <alignment horizontal="center" vertical="center"/>
    </xf>
    <xf numFmtId="0" fontId="23" fillId="6" borderId="10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22" fillId="6" borderId="11" xfId="1" applyFont="1" applyFill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center"/>
    </xf>
    <xf numFmtId="0" fontId="21" fillId="2" borderId="17" xfId="1" applyFont="1" applyFill="1" applyBorder="1" applyAlignment="1">
      <alignment horizontal="left" vertical="center"/>
    </xf>
    <xf numFmtId="0" fontId="19" fillId="2" borderId="15" xfId="1" applyFont="1" applyFill="1" applyBorder="1" applyAlignment="1">
      <alignment horizontal="center" vertical="center"/>
    </xf>
    <xf numFmtId="4" fontId="25" fillId="3" borderId="17" xfId="1" applyNumberFormat="1" applyFont="1" applyFill="1" applyBorder="1">
      <alignment vertical="center"/>
    </xf>
    <xf numFmtId="4" fontId="26" fillId="0" borderId="17" xfId="1" applyNumberFormat="1" applyFont="1" applyFill="1" applyBorder="1">
      <alignment vertical="center"/>
    </xf>
    <xf numFmtId="0" fontId="17" fillId="0" borderId="15" xfId="1" applyFont="1" applyBorder="1" applyAlignment="1">
      <alignment horizontal="left" vertical="center"/>
    </xf>
    <xf numFmtId="4" fontId="17" fillId="0" borderId="17" xfId="1" applyNumberFormat="1" applyFont="1" applyBorder="1">
      <alignment vertical="center"/>
    </xf>
    <xf numFmtId="0" fontId="19" fillId="0" borderId="24" xfId="1" applyFont="1" applyBorder="1" applyAlignment="1">
      <alignment horizontal="center" vertical="center"/>
    </xf>
    <xf numFmtId="14" fontId="8" fillId="0" borderId="18" xfId="1" applyNumberFormat="1" applyFont="1" applyBorder="1" applyAlignment="1">
      <alignment horizontal="left" vertical="center"/>
    </xf>
    <xf numFmtId="0" fontId="21" fillId="0" borderId="17" xfId="1" applyFont="1" applyBorder="1">
      <alignment vertical="center"/>
    </xf>
    <xf numFmtId="4" fontId="19" fillId="3" borderId="17" xfId="1" applyNumberFormat="1" applyFont="1" applyFill="1" applyBorder="1">
      <alignment vertical="center"/>
    </xf>
    <xf numFmtId="0" fontId="8" fillId="0" borderId="17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/>
    </xf>
    <xf numFmtId="14" fontId="8" fillId="0" borderId="19" xfId="1" applyNumberFormat="1" applyFont="1" applyBorder="1" applyAlignment="1">
      <alignment horizontal="left" vertical="center"/>
    </xf>
    <xf numFmtId="0" fontId="8" fillId="0" borderId="18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3" fillId="6" borderId="28" xfId="1" applyFont="1" applyFill="1" applyBorder="1" applyAlignment="1">
      <alignment horizontal="center" vertical="center"/>
    </xf>
    <xf numFmtId="0" fontId="23" fillId="6" borderId="23" xfId="1" applyFont="1" applyFill="1" applyBorder="1" applyAlignment="1">
      <alignment horizontal="center" vertical="center"/>
    </xf>
    <xf numFmtId="0" fontId="8" fillId="0" borderId="29" xfId="1" applyFont="1" applyBorder="1">
      <alignment vertical="center"/>
    </xf>
    <xf numFmtId="0" fontId="19" fillId="0" borderId="21" xfId="1" applyFont="1" applyBorder="1" applyAlignment="1">
      <alignment horizontal="center" vertical="center"/>
    </xf>
    <xf numFmtId="0" fontId="8" fillId="2" borderId="17" xfId="1" applyFont="1" applyFill="1" applyBorder="1" applyAlignment="1">
      <alignment horizontal="left" vertical="center" wrapText="1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19" fillId="3" borderId="17" xfId="1" applyFont="1" applyFill="1" applyBorder="1" applyAlignment="1">
      <alignment horizontal="right" vertical="center"/>
    </xf>
    <xf numFmtId="0" fontId="17" fillId="0" borderId="17" xfId="1" applyFont="1" applyBorder="1" applyAlignment="1">
      <alignment horizontal="left" vertical="center"/>
    </xf>
    <xf numFmtId="0" fontId="26" fillId="3" borderId="17" xfId="1" applyFont="1" applyFill="1" applyBorder="1" applyAlignment="1">
      <alignment horizontal="right" vertical="center"/>
    </xf>
    <xf numFmtId="0" fontId="18" fillId="0" borderId="17" xfId="1" applyFont="1" applyBorder="1" applyAlignment="1">
      <alignment horizontal="left" vertical="center"/>
    </xf>
    <xf numFmtId="0" fontId="22" fillId="6" borderId="30" xfId="1" applyFont="1" applyFill="1" applyBorder="1" applyAlignment="1">
      <alignment horizontal="center" vertical="center"/>
    </xf>
    <xf numFmtId="0" fontId="22" fillId="6" borderId="31" xfId="1" applyFont="1" applyFill="1" applyBorder="1" applyAlignment="1">
      <alignment horizontal="center" vertical="center"/>
    </xf>
    <xf numFmtId="0" fontId="23" fillId="6" borderId="32" xfId="1" applyFont="1" applyFill="1" applyBorder="1" applyAlignment="1">
      <alignment horizontal="center" vertical="center"/>
    </xf>
    <xf numFmtId="0" fontId="23" fillId="6" borderId="33" xfId="1" applyFont="1" applyFill="1" applyBorder="1" applyAlignment="1">
      <alignment horizontal="center" vertical="center"/>
    </xf>
    <xf numFmtId="0" fontId="22" fillId="6" borderId="34" xfId="1" applyFont="1" applyFill="1" applyBorder="1" applyAlignment="1">
      <alignment horizontal="center" vertical="center"/>
    </xf>
    <xf numFmtId="0" fontId="17" fillId="0" borderId="35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17" fillId="2" borderId="17" xfId="1" applyFont="1" applyFill="1" applyBorder="1" applyAlignment="1">
      <alignment horizontal="left" vertical="center"/>
    </xf>
    <xf numFmtId="0" fontId="17" fillId="3" borderId="17" xfId="1" applyFont="1" applyFill="1" applyBorder="1" applyAlignment="1">
      <alignment horizontal="right" vertical="center"/>
    </xf>
    <xf numFmtId="0" fontId="27" fillId="0" borderId="16" xfId="1" applyFont="1" applyBorder="1">
      <alignment vertical="center"/>
    </xf>
    <xf numFmtId="0" fontId="8" fillId="0" borderId="37" xfId="1" applyFont="1" applyBorder="1">
      <alignment vertical="center"/>
    </xf>
    <xf numFmtId="0" fontId="17" fillId="7" borderId="38" xfId="1" applyFont="1" applyFill="1" applyBorder="1" applyAlignment="1">
      <alignment horizontal="left" vertical="center"/>
    </xf>
    <xf numFmtId="0" fontId="17" fillId="7" borderId="39" xfId="1" applyFont="1" applyFill="1" applyBorder="1" applyAlignment="1">
      <alignment horizontal="left" vertical="center"/>
    </xf>
    <xf numFmtId="0" fontId="17" fillId="7" borderId="0" xfId="1" applyFont="1" applyFill="1" applyBorder="1" applyAlignment="1">
      <alignment horizontal="left" vertical="center"/>
    </xf>
    <xf numFmtId="0" fontId="17" fillId="7" borderId="40" xfId="1" applyFont="1" applyFill="1" applyBorder="1" applyAlignment="1">
      <alignment horizontal="left" vertical="center"/>
    </xf>
    <xf numFmtId="4" fontId="17" fillId="7" borderId="20" xfId="1" applyNumberFormat="1" applyFont="1" applyFill="1" applyBorder="1">
      <alignment vertical="center"/>
    </xf>
    <xf numFmtId="0" fontId="8" fillId="7" borderId="37" xfId="1" applyFont="1" applyFill="1" applyBorder="1">
      <alignment vertical="center"/>
    </xf>
    <xf numFmtId="0" fontId="18" fillId="0" borderId="29" xfId="1" applyFont="1" applyBorder="1" applyAlignment="1">
      <alignment horizontal="left" vertical="center"/>
    </xf>
    <xf numFmtId="0" fontId="8" fillId="0" borderId="17" xfId="1" applyFont="1" applyBorder="1">
      <alignment vertical="center"/>
    </xf>
    <xf numFmtId="4" fontId="19" fillId="5" borderId="13" xfId="1" applyNumberFormat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9" fontId="8" fillId="0" borderId="17" xfId="1" applyNumberFormat="1" applyFont="1" applyBorder="1" applyAlignment="1">
      <alignment horizontal="center" vertical="center"/>
    </xf>
    <xf numFmtId="176" fontId="19" fillId="3" borderId="17" xfId="1" applyNumberFormat="1" applyFont="1" applyFill="1" applyBorder="1">
      <alignment vertical="center"/>
    </xf>
    <xf numFmtId="0" fontId="17" fillId="7" borderId="21" xfId="1" applyFont="1" applyFill="1" applyBorder="1" applyAlignment="1">
      <alignment horizontal="left" vertical="center"/>
    </xf>
    <xf numFmtId="0" fontId="17" fillId="7" borderId="14" xfId="1" applyFont="1" applyFill="1" applyBorder="1" applyAlignment="1">
      <alignment horizontal="left" vertical="center"/>
    </xf>
    <xf numFmtId="0" fontId="17" fillId="7" borderId="41" xfId="1" applyFont="1" applyFill="1" applyBorder="1" applyAlignment="1">
      <alignment horizontal="left" vertical="center"/>
    </xf>
    <xf numFmtId="0" fontId="17" fillId="7" borderId="15" xfId="1" applyFont="1" applyFill="1" applyBorder="1" applyAlignment="1">
      <alignment horizontal="left" vertical="center"/>
    </xf>
    <xf numFmtId="4" fontId="17" fillId="7" borderId="17" xfId="1" applyNumberFormat="1" applyFont="1" applyFill="1" applyBorder="1">
      <alignment vertical="center"/>
    </xf>
    <xf numFmtId="0" fontId="8" fillId="7" borderId="29" xfId="1" applyFont="1" applyFill="1" applyBorder="1">
      <alignment vertical="center"/>
    </xf>
    <xf numFmtId="0" fontId="19" fillId="2" borderId="17" xfId="1" applyFont="1" applyFill="1" applyBorder="1" applyAlignment="1">
      <alignment vertical="center"/>
    </xf>
    <xf numFmtId="0" fontId="8" fillId="7" borderId="16" xfId="1" applyFont="1" applyFill="1" applyBorder="1">
      <alignment vertical="center"/>
    </xf>
    <xf numFmtId="0" fontId="19" fillId="2" borderId="17" xfId="1" applyFont="1" applyFill="1" applyBorder="1" applyAlignment="1">
      <alignment horizontal="right" vertical="center"/>
    </xf>
    <xf numFmtId="0" fontId="8" fillId="5" borderId="17" xfId="1" applyFont="1" applyFill="1" applyBorder="1" applyAlignment="1">
      <alignment horizontal="left" vertical="center"/>
    </xf>
    <xf numFmtId="0" fontId="19" fillId="2" borderId="17" xfId="1" applyFont="1" applyFill="1" applyBorder="1" applyAlignment="1">
      <alignment horizontal="left" vertical="center"/>
    </xf>
    <xf numFmtId="0" fontId="17" fillId="3" borderId="17" xfId="1" applyFont="1" applyFill="1" applyBorder="1" applyAlignment="1">
      <alignment horizontal="left" vertical="center"/>
    </xf>
    <xf numFmtId="177" fontId="19" fillId="3" borderId="17" xfId="1" applyNumberFormat="1" applyFont="1" applyFill="1" applyBorder="1">
      <alignment vertical="center"/>
    </xf>
    <xf numFmtId="0" fontId="28" fillId="8" borderId="21" xfId="1" applyFont="1" applyFill="1" applyBorder="1" applyAlignment="1">
      <alignment vertical="center"/>
    </xf>
    <xf numFmtId="0" fontId="28" fillId="8" borderId="14" xfId="1" applyFont="1" applyFill="1" applyBorder="1" applyAlignment="1">
      <alignment vertical="center"/>
    </xf>
    <xf numFmtId="0" fontId="28" fillId="8" borderId="15" xfId="1" applyFont="1" applyFill="1" applyBorder="1" applyAlignment="1">
      <alignment vertical="center"/>
    </xf>
    <xf numFmtId="176" fontId="28" fillId="8" borderId="17" xfId="1" applyNumberFormat="1" applyFont="1" applyFill="1" applyBorder="1" applyAlignment="1">
      <alignment horizontal="right" vertical="center"/>
    </xf>
    <xf numFmtId="176" fontId="29" fillId="8" borderId="16" xfId="1" applyNumberFormat="1" applyFont="1" applyFill="1" applyBorder="1">
      <alignment vertical="center"/>
    </xf>
    <xf numFmtId="0" fontId="30" fillId="0" borderId="42" xfId="1" applyFont="1" applyBorder="1" applyAlignment="1">
      <alignment horizontal="left" vertical="center"/>
    </xf>
    <xf numFmtId="0" fontId="31" fillId="0" borderId="43" xfId="1" applyFont="1" applyBorder="1" applyAlignment="1">
      <alignment horizontal="left" vertical="center"/>
    </xf>
    <xf numFmtId="0" fontId="31" fillId="0" borderId="44" xfId="1" applyFont="1" applyBorder="1" applyAlignment="1">
      <alignment horizontal="left" vertical="center"/>
    </xf>
  </cellXfs>
  <cellStyles count="2">
    <cellStyle name="常规" xfId="0" builtinId="0"/>
    <cellStyle name="常规_Sheet1 3" xfId="1" xr:uid="{3FD93FE7-1B25-474A-9A52-749DC18F5C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3672-1ADB-43A8-BFF0-7D4450F7C7F8}">
  <sheetPr>
    <tabColor rgb="FFFF0000"/>
    <pageSetUpPr fitToPage="1"/>
  </sheetPr>
  <dimension ref="A1:J68"/>
  <sheetViews>
    <sheetView tabSelected="1" topLeftCell="A54" workbookViewId="0">
      <selection activeCell="H67" sqref="H67"/>
    </sheetView>
  </sheetViews>
  <sheetFormatPr defaultColWidth="8.875" defaultRowHeight="20.25" customHeight="1" x14ac:dyDescent="0.2"/>
  <cols>
    <col min="1" max="1" width="8.5" customWidth="1"/>
    <col min="2" max="2" width="26" customWidth="1"/>
    <col min="3" max="3" width="30.25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10" ht="42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ht="20.25" customHeight="1" thickBot="1" x14ac:dyDescent="0.25">
      <c r="A2" s="3" t="s">
        <v>1</v>
      </c>
      <c r="B2" s="4" t="s">
        <v>2</v>
      </c>
      <c r="C2" s="5" t="s">
        <v>3</v>
      </c>
      <c r="D2" s="6" t="s">
        <v>4</v>
      </c>
      <c r="E2" s="6"/>
      <c r="F2" s="3" t="s">
        <v>5</v>
      </c>
      <c r="G2" s="7" t="s">
        <v>6</v>
      </c>
      <c r="H2" s="8" t="s">
        <v>7</v>
      </c>
      <c r="I2" s="8"/>
    </row>
    <row r="3" spans="1:10" ht="20.25" customHeight="1" thickBot="1" x14ac:dyDescent="0.25">
      <c r="A3" s="7" t="s">
        <v>8</v>
      </c>
      <c r="B3" s="9" t="s">
        <v>9</v>
      </c>
      <c r="C3" s="7" t="s">
        <v>10</v>
      </c>
      <c r="D3" s="10">
        <v>20</v>
      </c>
      <c r="E3" s="10"/>
      <c r="F3" s="3" t="s">
        <v>11</v>
      </c>
      <c r="G3" s="7" t="s">
        <v>12</v>
      </c>
      <c r="H3" s="11" t="s">
        <v>13</v>
      </c>
      <c r="I3" s="11"/>
    </row>
    <row r="4" spans="1:10" ht="20.25" customHeight="1" thickBot="1" x14ac:dyDescent="0.25">
      <c r="A4" s="7" t="s">
        <v>14</v>
      </c>
      <c r="B4" s="12" t="s">
        <v>15</v>
      </c>
      <c r="C4" s="3"/>
      <c r="F4" s="3" t="s">
        <v>16</v>
      </c>
      <c r="G4" s="7" t="s">
        <v>17</v>
      </c>
      <c r="H4" s="11" t="s">
        <v>18</v>
      </c>
      <c r="I4" s="11"/>
    </row>
    <row r="5" spans="1:10" ht="12" customHeight="1" thickBot="1" x14ac:dyDescent="0.25">
      <c r="A5" s="13"/>
      <c r="B5" s="14"/>
      <c r="C5" s="14"/>
      <c r="D5" s="14"/>
      <c r="E5" s="14"/>
      <c r="F5" s="14"/>
      <c r="G5" s="14"/>
      <c r="H5" s="14"/>
      <c r="I5" s="14"/>
    </row>
    <row r="6" spans="1:10" ht="51" customHeight="1" thickTop="1" thickBot="1" x14ac:dyDescent="0.25">
      <c r="A6" s="15" t="s">
        <v>19</v>
      </c>
      <c r="B6" s="16" t="s">
        <v>20</v>
      </c>
      <c r="C6" s="16"/>
      <c r="D6" s="16"/>
      <c r="E6" s="16"/>
      <c r="F6" s="16"/>
      <c r="G6" s="16"/>
      <c r="H6" s="17"/>
      <c r="I6" s="18"/>
      <c r="J6" s="19"/>
    </row>
    <row r="7" spans="1:10" ht="20.25" customHeight="1" thickBot="1" x14ac:dyDescent="0.25">
      <c r="A7" s="20" t="s">
        <v>21</v>
      </c>
      <c r="B7" s="21"/>
      <c r="C7" s="21"/>
      <c r="D7" s="21"/>
      <c r="E7" s="21"/>
      <c r="F7" s="21"/>
      <c r="G7" s="20" t="s">
        <v>22</v>
      </c>
      <c r="H7" s="21"/>
      <c r="I7" s="22"/>
    </row>
    <row r="8" spans="1:10" ht="20.25" customHeight="1" x14ac:dyDescent="0.2">
      <c r="A8" s="23" t="s">
        <v>23</v>
      </c>
      <c r="B8" s="24" t="s">
        <v>24</v>
      </c>
      <c r="C8" s="24" t="s">
        <v>25</v>
      </c>
      <c r="D8" s="24" t="s">
        <v>26</v>
      </c>
      <c r="E8" s="24" t="s">
        <v>27</v>
      </c>
      <c r="F8" s="24" t="s">
        <v>28</v>
      </c>
      <c r="G8" s="24" t="s">
        <v>29</v>
      </c>
      <c r="H8" s="24" t="s">
        <v>30</v>
      </c>
      <c r="I8" s="25" t="s">
        <v>31</v>
      </c>
    </row>
    <row r="9" spans="1:10" ht="20.25" customHeight="1" x14ac:dyDescent="0.2">
      <c r="A9" s="26" t="s">
        <v>32</v>
      </c>
      <c r="B9" s="27"/>
      <c r="C9" s="28"/>
      <c r="D9" s="28"/>
      <c r="E9" s="28"/>
      <c r="F9" s="28"/>
      <c r="G9" s="28"/>
      <c r="H9" s="29"/>
      <c r="I9" s="30"/>
    </row>
    <row r="10" spans="1:10" ht="15.75" customHeight="1" x14ac:dyDescent="0.2">
      <c r="A10" s="31" t="s">
        <v>33</v>
      </c>
      <c r="B10" s="32" t="s">
        <v>34</v>
      </c>
      <c r="C10" s="33" t="s">
        <v>35</v>
      </c>
      <c r="D10" s="34">
        <v>4</v>
      </c>
      <c r="E10" s="34">
        <v>4</v>
      </c>
      <c r="F10" s="35" t="s">
        <v>36</v>
      </c>
      <c r="G10" s="36">
        <v>820</v>
      </c>
      <c r="H10" s="37">
        <f>D10*E10*G10</f>
        <v>13120</v>
      </c>
      <c r="I10" s="38"/>
    </row>
    <row r="11" spans="1:10" ht="14.25" x14ac:dyDescent="0.2">
      <c r="A11" s="31"/>
      <c r="B11" s="39"/>
      <c r="C11" s="33" t="s">
        <v>37</v>
      </c>
      <c r="D11" s="34">
        <v>8</v>
      </c>
      <c r="E11" s="34">
        <v>3</v>
      </c>
      <c r="F11" s="35" t="s">
        <v>36</v>
      </c>
      <c r="G11" s="36">
        <v>820</v>
      </c>
      <c r="H11" s="37">
        <f>D11*E11*G11</f>
        <v>19680</v>
      </c>
      <c r="I11" s="38"/>
    </row>
    <row r="12" spans="1:10" ht="14.25" x14ac:dyDescent="0.2">
      <c r="A12" s="31"/>
      <c r="B12" s="40"/>
      <c r="C12" s="33" t="s">
        <v>38</v>
      </c>
      <c r="D12" s="34">
        <v>1</v>
      </c>
      <c r="E12" s="34">
        <v>1</v>
      </c>
      <c r="F12" s="35" t="s">
        <v>36</v>
      </c>
      <c r="G12" s="36">
        <v>750</v>
      </c>
      <c r="H12" s="37">
        <f>D12*E12*G12</f>
        <v>750</v>
      </c>
      <c r="I12" s="41"/>
    </row>
    <row r="13" spans="1:10" ht="14.25" x14ac:dyDescent="0.2">
      <c r="A13" s="31"/>
      <c r="B13" s="42" t="s">
        <v>39</v>
      </c>
      <c r="C13" s="33" t="s">
        <v>40</v>
      </c>
      <c r="D13" s="34">
        <v>2</v>
      </c>
      <c r="E13" s="34">
        <v>3</v>
      </c>
      <c r="F13" s="35" t="s">
        <v>36</v>
      </c>
      <c r="G13" s="36">
        <v>846</v>
      </c>
      <c r="H13" s="37">
        <f>D13*E13*G13</f>
        <v>5076</v>
      </c>
      <c r="I13" s="43" t="s">
        <v>41</v>
      </c>
    </row>
    <row r="14" spans="1:10" ht="20.25" customHeight="1" thickBot="1" x14ac:dyDescent="0.25">
      <c r="A14" s="44" t="s">
        <v>42</v>
      </c>
      <c r="B14" s="45"/>
      <c r="C14" s="45"/>
      <c r="D14" s="45"/>
      <c r="E14" s="45"/>
      <c r="F14" s="45"/>
      <c r="G14" s="45"/>
      <c r="H14" s="46">
        <f>SUM(H10:H13)</f>
        <v>38626</v>
      </c>
      <c r="I14" s="47"/>
    </row>
    <row r="15" spans="1:10" ht="20.25" customHeight="1" x14ac:dyDescent="0.2">
      <c r="A15" s="48" t="s">
        <v>23</v>
      </c>
      <c r="B15" s="49" t="s">
        <v>24</v>
      </c>
      <c r="C15" s="49" t="s">
        <v>25</v>
      </c>
      <c r="D15" s="50" t="s">
        <v>26</v>
      </c>
      <c r="E15" s="51" t="s">
        <v>43</v>
      </c>
      <c r="F15" s="49" t="s">
        <v>28</v>
      </c>
      <c r="G15" s="49" t="s">
        <v>29</v>
      </c>
      <c r="H15" s="49" t="s">
        <v>44</v>
      </c>
      <c r="I15" s="52" t="s">
        <v>31</v>
      </c>
    </row>
    <row r="16" spans="1:10" ht="20.25" customHeight="1" x14ac:dyDescent="0.2">
      <c r="A16" s="26" t="s">
        <v>45</v>
      </c>
      <c r="B16" s="27" t="s">
        <v>46</v>
      </c>
      <c r="C16" s="28"/>
      <c r="D16" s="28"/>
      <c r="E16" s="28"/>
      <c r="F16" s="28"/>
      <c r="G16" s="28"/>
      <c r="H16" s="29"/>
      <c r="I16" s="30"/>
    </row>
    <row r="17" spans="1:9" ht="15" customHeight="1" x14ac:dyDescent="0.2">
      <c r="A17" s="53"/>
      <c r="B17" s="54" t="s">
        <v>47</v>
      </c>
      <c r="C17" s="55"/>
      <c r="D17" s="34">
        <v>7</v>
      </c>
      <c r="E17" s="56">
        <v>1</v>
      </c>
      <c r="F17" s="35" t="s">
        <v>48</v>
      </c>
      <c r="G17" s="57">
        <v>138</v>
      </c>
      <c r="H17" s="37">
        <f t="shared" ref="H17:H24" si="0">D17*G17*E17</f>
        <v>966</v>
      </c>
      <c r="I17" s="30"/>
    </row>
    <row r="18" spans="1:9" ht="15" customHeight="1" x14ac:dyDescent="0.2">
      <c r="A18" s="53"/>
      <c r="B18" s="54" t="s">
        <v>49</v>
      </c>
      <c r="C18" s="55"/>
      <c r="D18" s="34">
        <v>14</v>
      </c>
      <c r="E18" s="56">
        <v>1</v>
      </c>
      <c r="F18" s="35" t="s">
        <v>48</v>
      </c>
      <c r="G18" s="57">
        <v>238</v>
      </c>
      <c r="H18" s="37">
        <f t="shared" si="0"/>
        <v>3332</v>
      </c>
      <c r="I18" s="30"/>
    </row>
    <row r="19" spans="1:9" ht="15" customHeight="1" x14ac:dyDescent="0.2">
      <c r="A19" s="53"/>
      <c r="B19" s="54" t="s">
        <v>50</v>
      </c>
      <c r="C19" s="55"/>
      <c r="D19" s="34">
        <v>0</v>
      </c>
      <c r="E19" s="56">
        <v>1</v>
      </c>
      <c r="F19" s="35" t="s">
        <v>48</v>
      </c>
      <c r="G19" s="57">
        <v>138</v>
      </c>
      <c r="H19" s="37">
        <f t="shared" si="0"/>
        <v>0</v>
      </c>
      <c r="I19" s="30"/>
    </row>
    <row r="20" spans="1:9" ht="15" customHeight="1" x14ac:dyDescent="0.2">
      <c r="A20" s="53"/>
      <c r="B20" s="54" t="s">
        <v>51</v>
      </c>
      <c r="C20" s="55"/>
      <c r="D20" s="34">
        <v>12</v>
      </c>
      <c r="E20" s="56">
        <v>1</v>
      </c>
      <c r="F20" s="35" t="s">
        <v>48</v>
      </c>
      <c r="G20" s="57">
        <v>238</v>
      </c>
      <c r="H20" s="37">
        <f t="shared" si="0"/>
        <v>2856</v>
      </c>
      <c r="I20" s="30"/>
    </row>
    <row r="21" spans="1:9" ht="15" customHeight="1" x14ac:dyDescent="0.2">
      <c r="A21" s="53"/>
      <c r="B21" s="54" t="s">
        <v>52</v>
      </c>
      <c r="C21" s="55"/>
      <c r="D21" s="34">
        <v>0</v>
      </c>
      <c r="E21" s="56">
        <v>1</v>
      </c>
      <c r="F21" s="35" t="s">
        <v>48</v>
      </c>
      <c r="G21" s="57">
        <v>138</v>
      </c>
      <c r="H21" s="37">
        <f t="shared" si="0"/>
        <v>0</v>
      </c>
      <c r="I21" s="30"/>
    </row>
    <row r="22" spans="1:9" ht="15" customHeight="1" x14ac:dyDescent="0.2">
      <c r="A22" s="53"/>
      <c r="B22" s="54" t="s">
        <v>53</v>
      </c>
      <c r="C22" s="55"/>
      <c r="D22" s="34">
        <v>12</v>
      </c>
      <c r="E22" s="56">
        <v>1</v>
      </c>
      <c r="F22" s="35" t="s">
        <v>48</v>
      </c>
      <c r="G22" s="57">
        <v>238</v>
      </c>
      <c r="H22" s="37">
        <f t="shared" si="0"/>
        <v>2856</v>
      </c>
      <c r="I22" s="30"/>
    </row>
    <row r="23" spans="1:9" ht="15" customHeight="1" x14ac:dyDescent="0.2">
      <c r="A23" s="53"/>
      <c r="B23" s="54" t="s">
        <v>54</v>
      </c>
      <c r="C23" s="55"/>
      <c r="D23" s="34">
        <v>14</v>
      </c>
      <c r="E23" s="56">
        <v>1</v>
      </c>
      <c r="F23" s="35" t="s">
        <v>48</v>
      </c>
      <c r="G23" s="57">
        <v>138</v>
      </c>
      <c r="H23" s="37">
        <f t="shared" si="0"/>
        <v>1932</v>
      </c>
      <c r="I23" s="30"/>
    </row>
    <row r="24" spans="1:9" ht="15" customHeight="1" x14ac:dyDescent="0.2">
      <c r="A24" s="53"/>
      <c r="B24" s="54" t="s">
        <v>55</v>
      </c>
      <c r="C24" s="55"/>
      <c r="D24" s="34">
        <v>0</v>
      </c>
      <c r="E24" s="56">
        <v>1</v>
      </c>
      <c r="F24" s="35" t="s">
        <v>48</v>
      </c>
      <c r="G24" s="57">
        <v>238</v>
      </c>
      <c r="H24" s="37">
        <f t="shared" si="0"/>
        <v>0</v>
      </c>
      <c r="I24" s="30"/>
    </row>
    <row r="25" spans="1:9" ht="15" customHeight="1" x14ac:dyDescent="0.2">
      <c r="A25" s="53"/>
      <c r="B25" s="54" t="s">
        <v>56</v>
      </c>
      <c r="C25" s="55"/>
      <c r="D25" s="34"/>
      <c r="E25" s="56"/>
      <c r="F25" s="35"/>
      <c r="G25" s="57"/>
      <c r="H25" s="58">
        <v>3816</v>
      </c>
      <c r="I25" s="30"/>
    </row>
    <row r="26" spans="1:9" ht="20.25" customHeight="1" thickBot="1" x14ac:dyDescent="0.25">
      <c r="A26" s="44" t="s">
        <v>42</v>
      </c>
      <c r="B26" s="45"/>
      <c r="C26" s="45"/>
      <c r="D26" s="45"/>
      <c r="E26" s="45"/>
      <c r="F26" s="45"/>
      <c r="G26" s="59"/>
      <c r="H26" s="60">
        <f>SUM(H17:H25)</f>
        <v>15758</v>
      </c>
      <c r="I26" s="30"/>
    </row>
    <row r="27" spans="1:9" ht="20.25" customHeight="1" x14ac:dyDescent="0.2">
      <c r="A27" s="48" t="s">
        <v>23</v>
      </c>
      <c r="B27" s="49" t="s">
        <v>24</v>
      </c>
      <c r="C27" s="49" t="s">
        <v>25</v>
      </c>
      <c r="D27" s="50" t="s">
        <v>57</v>
      </c>
      <c r="E27" s="50" t="s">
        <v>58</v>
      </c>
      <c r="F27" s="49" t="s">
        <v>28</v>
      </c>
      <c r="G27" s="49" t="s">
        <v>29</v>
      </c>
      <c r="H27" s="49" t="s">
        <v>44</v>
      </c>
      <c r="I27" s="52" t="s">
        <v>31</v>
      </c>
    </row>
    <row r="28" spans="1:9" ht="20.25" customHeight="1" x14ac:dyDescent="0.2">
      <c r="A28" s="26" t="s">
        <v>59</v>
      </c>
      <c r="B28" s="27" t="s">
        <v>60</v>
      </c>
      <c r="C28" s="28"/>
      <c r="D28" s="28"/>
      <c r="E28" s="28"/>
      <c r="F28" s="28"/>
      <c r="G28" s="28"/>
      <c r="H28" s="29"/>
      <c r="I28" s="30"/>
    </row>
    <row r="29" spans="1:9" ht="13.5" customHeight="1" x14ac:dyDescent="0.2">
      <c r="A29" s="61" t="s">
        <v>61</v>
      </c>
      <c r="B29" s="62" t="s">
        <v>62</v>
      </c>
      <c r="C29" s="63" t="s">
        <v>63</v>
      </c>
      <c r="D29" s="34">
        <v>17</v>
      </c>
      <c r="E29" s="34">
        <v>1</v>
      </c>
      <c r="F29" s="35" t="s">
        <v>64</v>
      </c>
      <c r="G29" s="64">
        <v>320</v>
      </c>
      <c r="H29" s="37">
        <f>D29*E29*G29</f>
        <v>5440</v>
      </c>
      <c r="I29" s="65" t="s">
        <v>65</v>
      </c>
    </row>
    <row r="30" spans="1:9" ht="13.5" customHeight="1" x14ac:dyDescent="0.2">
      <c r="A30" s="66"/>
      <c r="B30" s="67"/>
      <c r="C30" s="63" t="s">
        <v>66</v>
      </c>
      <c r="D30" s="34">
        <v>2</v>
      </c>
      <c r="E30" s="34">
        <v>1</v>
      </c>
      <c r="F30" s="35" t="s">
        <v>64</v>
      </c>
      <c r="G30" s="64">
        <v>500</v>
      </c>
      <c r="H30" s="37">
        <f>D30*E30*G30</f>
        <v>1000</v>
      </c>
      <c r="I30" s="65"/>
    </row>
    <row r="31" spans="1:9" ht="14.25" x14ac:dyDescent="0.2">
      <c r="A31" s="61" t="s">
        <v>67</v>
      </c>
      <c r="B31" s="68" t="s">
        <v>68</v>
      </c>
      <c r="C31" s="63" t="s">
        <v>63</v>
      </c>
      <c r="D31" s="34">
        <v>29</v>
      </c>
      <c r="E31" s="34">
        <v>1</v>
      </c>
      <c r="F31" s="35" t="s">
        <v>64</v>
      </c>
      <c r="G31" s="64">
        <v>300</v>
      </c>
      <c r="H31" s="37">
        <f>D31*E31*G31</f>
        <v>8700</v>
      </c>
      <c r="I31" s="69"/>
    </row>
    <row r="32" spans="1:9" ht="14.25" x14ac:dyDescent="0.2">
      <c r="A32" s="70"/>
      <c r="B32" s="71"/>
      <c r="C32" s="63" t="s">
        <v>69</v>
      </c>
      <c r="D32" s="34">
        <v>1</v>
      </c>
      <c r="E32" s="34">
        <v>1</v>
      </c>
      <c r="F32" s="35" t="s">
        <v>64</v>
      </c>
      <c r="G32" s="64">
        <v>380</v>
      </c>
      <c r="H32" s="37">
        <f>D32*E32*G32</f>
        <v>380</v>
      </c>
      <c r="I32" s="69"/>
    </row>
    <row r="33" spans="1:9" ht="20.25" customHeight="1" thickBot="1" x14ac:dyDescent="0.25">
      <c r="A33" s="44" t="s">
        <v>42</v>
      </c>
      <c r="B33" s="45"/>
      <c r="C33" s="45"/>
      <c r="D33" s="45"/>
      <c r="E33" s="45"/>
      <c r="F33" s="45"/>
      <c r="G33" s="59"/>
      <c r="H33" s="60">
        <f>SUM(H29:H32)</f>
        <v>15520</v>
      </c>
      <c r="I33" s="30"/>
    </row>
    <row r="34" spans="1:9" ht="20.25" customHeight="1" x14ac:dyDescent="0.2">
      <c r="A34" s="48" t="s">
        <v>23</v>
      </c>
      <c r="B34" s="49" t="s">
        <v>24</v>
      </c>
      <c r="C34" s="49" t="s">
        <v>25</v>
      </c>
      <c r="D34" s="72" t="s">
        <v>57</v>
      </c>
      <c r="E34" s="73"/>
      <c r="F34" s="49" t="s">
        <v>28</v>
      </c>
      <c r="G34" s="49" t="s">
        <v>29</v>
      </c>
      <c r="H34" s="49" t="s">
        <v>44</v>
      </c>
      <c r="I34" s="52" t="s">
        <v>31</v>
      </c>
    </row>
    <row r="35" spans="1:9" ht="20.25" customHeight="1" x14ac:dyDescent="0.2">
      <c r="A35" s="26" t="s">
        <v>70</v>
      </c>
      <c r="B35" s="27" t="s">
        <v>71</v>
      </c>
      <c r="C35" s="28"/>
      <c r="D35" s="28"/>
      <c r="E35" s="28"/>
      <c r="F35" s="28"/>
      <c r="G35" s="28"/>
      <c r="H35" s="29"/>
      <c r="I35" s="74"/>
    </row>
    <row r="36" spans="1:9" ht="18" customHeight="1" x14ac:dyDescent="0.2">
      <c r="A36" s="75" t="s">
        <v>72</v>
      </c>
      <c r="B36" s="54" t="s">
        <v>73</v>
      </c>
      <c r="C36" s="76"/>
      <c r="D36" s="77">
        <v>20</v>
      </c>
      <c r="E36" s="78"/>
      <c r="F36" s="35" t="s">
        <v>48</v>
      </c>
      <c r="G36" s="79">
        <v>10</v>
      </c>
      <c r="H36" s="37">
        <f>D36*G36</f>
        <v>200</v>
      </c>
      <c r="I36" s="74"/>
    </row>
    <row r="37" spans="1:9" ht="18" customHeight="1" x14ac:dyDescent="0.2">
      <c r="A37" s="75" t="s">
        <v>74</v>
      </c>
      <c r="B37" s="54" t="s">
        <v>75</v>
      </c>
      <c r="C37" s="80"/>
      <c r="D37" s="77">
        <v>3</v>
      </c>
      <c r="E37" s="78"/>
      <c r="F37" s="35" t="s">
        <v>76</v>
      </c>
      <c r="G37" s="79">
        <v>50</v>
      </c>
      <c r="H37" s="37">
        <f t="shared" ref="H37:H42" si="1">D37*G37</f>
        <v>150</v>
      </c>
      <c r="I37" s="74"/>
    </row>
    <row r="38" spans="1:9" ht="18" customHeight="1" x14ac:dyDescent="0.2">
      <c r="A38" s="75" t="s">
        <v>77</v>
      </c>
      <c r="B38" s="54" t="s">
        <v>78</v>
      </c>
      <c r="C38" s="80"/>
      <c r="D38" s="77">
        <v>16</v>
      </c>
      <c r="E38" s="78"/>
      <c r="F38" s="35" t="s">
        <v>48</v>
      </c>
      <c r="G38" s="81">
        <v>800</v>
      </c>
      <c r="H38" s="37">
        <f>D38*G38</f>
        <v>12800</v>
      </c>
      <c r="I38" s="74" t="s">
        <v>79</v>
      </c>
    </row>
    <row r="39" spans="1:9" ht="18" customHeight="1" x14ac:dyDescent="0.2">
      <c r="A39" s="75"/>
      <c r="B39" s="54"/>
      <c r="C39" s="80"/>
      <c r="D39" s="77">
        <v>3</v>
      </c>
      <c r="E39" s="78"/>
      <c r="F39" s="35"/>
      <c r="G39" s="81">
        <v>1500</v>
      </c>
      <c r="H39" s="37">
        <f>D39*G39</f>
        <v>4500</v>
      </c>
      <c r="I39" s="74" t="s">
        <v>80</v>
      </c>
    </row>
    <row r="40" spans="1:9" ht="18" customHeight="1" x14ac:dyDescent="0.2">
      <c r="A40" s="75" t="s">
        <v>81</v>
      </c>
      <c r="B40" s="54" t="s">
        <v>82</v>
      </c>
      <c r="C40" s="80"/>
      <c r="D40" s="77"/>
      <c r="E40" s="78"/>
      <c r="F40" s="35" t="s">
        <v>83</v>
      </c>
      <c r="G40" s="79"/>
      <c r="H40" s="37">
        <f t="shared" si="1"/>
        <v>0</v>
      </c>
      <c r="I40" s="74"/>
    </row>
    <row r="41" spans="1:9" ht="18" customHeight="1" x14ac:dyDescent="0.2">
      <c r="A41" s="75" t="s">
        <v>84</v>
      </c>
      <c r="B41" s="54" t="s">
        <v>85</v>
      </c>
      <c r="C41" s="82"/>
      <c r="D41" s="77"/>
      <c r="E41" s="78"/>
      <c r="F41" s="35" t="s">
        <v>86</v>
      </c>
      <c r="G41" s="81"/>
      <c r="H41" s="37">
        <f t="shared" si="1"/>
        <v>0</v>
      </c>
      <c r="I41" s="74" t="s">
        <v>87</v>
      </c>
    </row>
    <row r="42" spans="1:9" ht="18" customHeight="1" x14ac:dyDescent="0.2">
      <c r="A42" s="75" t="s">
        <v>88</v>
      </c>
      <c r="B42" s="54" t="s">
        <v>89</v>
      </c>
      <c r="C42" s="54"/>
      <c r="D42" s="77"/>
      <c r="E42" s="78"/>
      <c r="F42" s="35" t="s">
        <v>90</v>
      </c>
      <c r="G42" s="81"/>
      <c r="H42" s="37">
        <f t="shared" si="1"/>
        <v>0</v>
      </c>
      <c r="I42" s="74"/>
    </row>
    <row r="43" spans="1:9" ht="20.25" customHeight="1" thickBot="1" x14ac:dyDescent="0.25">
      <c r="A43" s="44" t="s">
        <v>42</v>
      </c>
      <c r="B43" s="45"/>
      <c r="C43" s="45"/>
      <c r="D43" s="45"/>
      <c r="E43" s="45"/>
      <c r="F43" s="45"/>
      <c r="G43" s="59"/>
      <c r="H43" s="60">
        <f>SUM(H36:H42)</f>
        <v>17650</v>
      </c>
      <c r="I43" s="74"/>
    </row>
    <row r="44" spans="1:9" ht="20.25" customHeight="1" thickBot="1" x14ac:dyDescent="0.25">
      <c r="A44" s="83" t="s">
        <v>23</v>
      </c>
      <c r="B44" s="84" t="s">
        <v>24</v>
      </c>
      <c r="C44" s="84" t="s">
        <v>25</v>
      </c>
      <c r="D44" s="85" t="s">
        <v>91</v>
      </c>
      <c r="E44" s="86" t="s">
        <v>92</v>
      </c>
      <c r="F44" s="84" t="s">
        <v>28</v>
      </c>
      <c r="G44" s="84" t="s">
        <v>29</v>
      </c>
      <c r="H44" s="84" t="s">
        <v>44</v>
      </c>
      <c r="I44" s="87" t="s">
        <v>31</v>
      </c>
    </row>
    <row r="45" spans="1:9" ht="20.25" customHeight="1" x14ac:dyDescent="0.2">
      <c r="A45" s="26" t="s">
        <v>93</v>
      </c>
      <c r="B45" s="88" t="s">
        <v>94</v>
      </c>
      <c r="C45" s="88"/>
      <c r="D45" s="88"/>
      <c r="E45" s="88"/>
      <c r="F45" s="88"/>
      <c r="G45" s="88"/>
      <c r="H45" s="88"/>
      <c r="I45" s="89"/>
    </row>
    <row r="46" spans="1:9" ht="20.25" customHeight="1" x14ac:dyDescent="0.2">
      <c r="A46" s="75" t="s">
        <v>95</v>
      </c>
      <c r="B46" s="54" t="s">
        <v>96</v>
      </c>
      <c r="C46" s="80"/>
      <c r="D46" s="90">
        <v>2</v>
      </c>
      <c r="E46" s="90">
        <v>1</v>
      </c>
      <c r="F46" s="35" t="s">
        <v>97</v>
      </c>
      <c r="G46" s="91">
        <v>600</v>
      </c>
      <c r="H46" s="37">
        <f>D46*E46*G46</f>
        <v>1200</v>
      </c>
      <c r="I46" s="92" t="s">
        <v>98</v>
      </c>
    </row>
    <row r="47" spans="1:9" ht="20.25" customHeight="1" x14ac:dyDescent="0.2">
      <c r="A47" s="75" t="s">
        <v>99</v>
      </c>
      <c r="B47" s="54" t="s">
        <v>100</v>
      </c>
      <c r="C47" s="80"/>
      <c r="D47" s="90">
        <v>1</v>
      </c>
      <c r="E47" s="90">
        <v>5</v>
      </c>
      <c r="F47" s="35" t="s">
        <v>97</v>
      </c>
      <c r="G47" s="91">
        <v>600</v>
      </c>
      <c r="H47" s="37">
        <f>D47*E47*G47</f>
        <v>3000</v>
      </c>
      <c r="I47" s="92"/>
    </row>
    <row r="48" spans="1:9" ht="20.25" customHeight="1" x14ac:dyDescent="0.2">
      <c r="A48" s="44" t="s">
        <v>42</v>
      </c>
      <c r="B48" s="45"/>
      <c r="C48" s="45"/>
      <c r="D48" s="45"/>
      <c r="E48" s="45"/>
      <c r="F48" s="45"/>
      <c r="G48" s="59"/>
      <c r="H48" s="60">
        <f>SUM(H46:H47)</f>
        <v>4200</v>
      </c>
      <c r="I48" s="93"/>
    </row>
    <row r="49" spans="1:9" ht="20.25" customHeight="1" thickBot="1" x14ac:dyDescent="0.25">
      <c r="A49" s="94" t="s">
        <v>101</v>
      </c>
      <c r="B49" s="95"/>
      <c r="C49" s="95"/>
      <c r="D49" s="96"/>
      <c r="E49" s="96"/>
      <c r="F49" s="95"/>
      <c r="G49" s="97"/>
      <c r="H49" s="98">
        <f>H14+H26+H33+H43+H48</f>
        <v>91754</v>
      </c>
      <c r="I49" s="99"/>
    </row>
    <row r="50" spans="1:9" ht="20.25" customHeight="1" x14ac:dyDescent="0.2">
      <c r="A50" s="48" t="s">
        <v>23</v>
      </c>
      <c r="B50" s="49" t="s">
        <v>24</v>
      </c>
      <c r="C50" s="49" t="s">
        <v>25</v>
      </c>
      <c r="D50" s="72" t="s">
        <v>57</v>
      </c>
      <c r="E50" s="73"/>
      <c r="F50" s="49" t="s">
        <v>28</v>
      </c>
      <c r="G50" s="49" t="s">
        <v>29</v>
      </c>
      <c r="H50" s="49" t="s">
        <v>44</v>
      </c>
      <c r="I50" s="52" t="s">
        <v>31</v>
      </c>
    </row>
    <row r="51" spans="1:9" ht="20.25" customHeight="1" x14ac:dyDescent="0.2">
      <c r="A51" s="26" t="s">
        <v>102</v>
      </c>
      <c r="B51" s="27" t="s">
        <v>103</v>
      </c>
      <c r="C51" s="28"/>
      <c r="D51" s="28"/>
      <c r="E51" s="28"/>
      <c r="F51" s="28"/>
      <c r="G51" s="28"/>
      <c r="H51" s="28"/>
      <c r="I51" s="100"/>
    </row>
    <row r="52" spans="1:9" ht="20.25" customHeight="1" x14ac:dyDescent="0.2">
      <c r="A52" s="53" t="s">
        <v>104</v>
      </c>
      <c r="B52" s="101" t="s">
        <v>105</v>
      </c>
      <c r="C52" s="101"/>
      <c r="D52" s="102"/>
      <c r="E52" s="103"/>
      <c r="F52" s="104">
        <v>0.1</v>
      </c>
      <c r="G52" s="105">
        <f>H49</f>
        <v>91754</v>
      </c>
      <c r="H52" s="37">
        <f>F52*G52</f>
        <v>9175.4</v>
      </c>
      <c r="I52" s="30"/>
    </row>
    <row r="53" spans="1:9" ht="20.25" customHeight="1" thickBot="1" x14ac:dyDescent="0.25">
      <c r="A53" s="106" t="s">
        <v>42</v>
      </c>
      <c r="B53" s="107"/>
      <c r="C53" s="107"/>
      <c r="D53" s="108"/>
      <c r="E53" s="108"/>
      <c r="F53" s="107"/>
      <c r="G53" s="109"/>
      <c r="H53" s="110">
        <f>SUM(H52:H52)</f>
        <v>9175.4</v>
      </c>
      <c r="I53" s="111"/>
    </row>
    <row r="54" spans="1:9" ht="20.25" customHeight="1" x14ac:dyDescent="0.2">
      <c r="A54" s="48" t="s">
        <v>23</v>
      </c>
      <c r="B54" s="49" t="s">
        <v>24</v>
      </c>
      <c r="C54" s="49" t="s">
        <v>25</v>
      </c>
      <c r="D54" s="50" t="s">
        <v>26</v>
      </c>
      <c r="E54" s="50" t="s">
        <v>106</v>
      </c>
      <c r="F54" s="49" t="s">
        <v>28</v>
      </c>
      <c r="G54" s="49" t="s">
        <v>29</v>
      </c>
      <c r="H54" s="49" t="s">
        <v>44</v>
      </c>
      <c r="I54" s="52" t="s">
        <v>31</v>
      </c>
    </row>
    <row r="55" spans="1:9" ht="20.25" customHeight="1" x14ac:dyDescent="0.2">
      <c r="A55" s="26" t="s">
        <v>107</v>
      </c>
      <c r="B55" s="27" t="s">
        <v>108</v>
      </c>
      <c r="C55" s="28"/>
      <c r="D55" s="28"/>
      <c r="E55" s="28"/>
      <c r="F55" s="28"/>
      <c r="G55" s="28"/>
      <c r="H55" s="28"/>
      <c r="I55" s="100"/>
    </row>
    <row r="56" spans="1:9" ht="20.25" customHeight="1" x14ac:dyDescent="0.2">
      <c r="A56" s="53" t="s">
        <v>109</v>
      </c>
      <c r="B56" s="101" t="s">
        <v>110</v>
      </c>
      <c r="C56" s="101"/>
      <c r="D56" s="112">
        <v>0</v>
      </c>
      <c r="E56" s="112">
        <v>0</v>
      </c>
      <c r="F56" s="35" t="s">
        <v>97</v>
      </c>
      <c r="G56" s="105"/>
      <c r="H56" s="37">
        <f>D56*E56*G56</f>
        <v>0</v>
      </c>
      <c r="I56" s="92" t="s">
        <v>111</v>
      </c>
    </row>
    <row r="57" spans="1:9" ht="20.25" customHeight="1" thickBot="1" x14ac:dyDescent="0.25">
      <c r="A57" s="106" t="s">
        <v>42</v>
      </c>
      <c r="B57" s="107"/>
      <c r="C57" s="107"/>
      <c r="D57" s="107"/>
      <c r="E57" s="107"/>
      <c r="F57" s="107"/>
      <c r="G57" s="109"/>
      <c r="H57" s="110">
        <f>SUM(H56:H56)</f>
        <v>0</v>
      </c>
      <c r="I57" s="113"/>
    </row>
    <row r="58" spans="1:9" ht="20.25" customHeight="1" x14ac:dyDescent="0.2">
      <c r="A58" s="48" t="s">
        <v>23</v>
      </c>
      <c r="B58" s="49" t="s">
        <v>24</v>
      </c>
      <c r="C58" s="49" t="s">
        <v>25</v>
      </c>
      <c r="D58" s="72" t="s">
        <v>26</v>
      </c>
      <c r="E58" s="73"/>
      <c r="F58" s="49" t="s">
        <v>28</v>
      </c>
      <c r="G58" s="49" t="s">
        <v>29</v>
      </c>
      <c r="H58" s="49" t="s">
        <v>44</v>
      </c>
      <c r="I58" s="52" t="s">
        <v>31</v>
      </c>
    </row>
    <row r="59" spans="1:9" ht="20.25" customHeight="1" x14ac:dyDescent="0.2">
      <c r="A59" s="26" t="s">
        <v>112</v>
      </c>
      <c r="B59" s="27" t="s">
        <v>113</v>
      </c>
      <c r="C59" s="28"/>
      <c r="D59" s="28"/>
      <c r="E59" s="28"/>
      <c r="F59" s="28"/>
      <c r="G59" s="28"/>
      <c r="H59" s="28"/>
      <c r="I59" s="100"/>
    </row>
    <row r="60" spans="1:9" ht="20.25" customHeight="1" x14ac:dyDescent="0.2">
      <c r="A60" s="53" t="s">
        <v>114</v>
      </c>
      <c r="B60" s="54" t="s">
        <v>115</v>
      </c>
      <c r="C60" s="80"/>
      <c r="D60" s="114"/>
      <c r="E60" s="114"/>
      <c r="F60" s="35" t="s">
        <v>116</v>
      </c>
      <c r="G60" s="81"/>
      <c r="H60" s="37">
        <f>D60*E60*G60</f>
        <v>0</v>
      </c>
      <c r="I60" s="30" t="s">
        <v>117</v>
      </c>
    </row>
    <row r="61" spans="1:9" ht="20.25" customHeight="1" x14ac:dyDescent="0.2">
      <c r="A61" s="53" t="s">
        <v>118</v>
      </c>
      <c r="B61" s="115" t="s">
        <v>119</v>
      </c>
      <c r="C61" s="116" t="s">
        <v>120</v>
      </c>
      <c r="D61" s="114">
        <v>20</v>
      </c>
      <c r="E61" s="114">
        <v>2</v>
      </c>
      <c r="F61" s="35" t="s">
        <v>116</v>
      </c>
      <c r="G61" s="117"/>
      <c r="H61" s="58">
        <v>84000</v>
      </c>
      <c r="I61" s="30"/>
    </row>
    <row r="62" spans="1:9" ht="20.25" customHeight="1" thickBot="1" x14ac:dyDescent="0.25">
      <c r="A62" s="106" t="s">
        <v>42</v>
      </c>
      <c r="B62" s="107"/>
      <c r="C62" s="107"/>
      <c r="D62" s="107"/>
      <c r="E62" s="107"/>
      <c r="F62" s="107"/>
      <c r="G62" s="109"/>
      <c r="H62" s="110">
        <f>SUM(H60:H61)</f>
        <v>84000</v>
      </c>
      <c r="I62" s="113"/>
    </row>
    <row r="63" spans="1:9" ht="20.25" customHeight="1" x14ac:dyDescent="0.2">
      <c r="A63" s="48" t="s">
        <v>23</v>
      </c>
      <c r="B63" s="49" t="s">
        <v>24</v>
      </c>
      <c r="C63" s="49" t="s">
        <v>25</v>
      </c>
      <c r="D63" s="72" t="s">
        <v>57</v>
      </c>
      <c r="E63" s="73"/>
      <c r="F63" s="49" t="s">
        <v>28</v>
      </c>
      <c r="G63" s="49" t="s">
        <v>29</v>
      </c>
      <c r="H63" s="49" t="s">
        <v>44</v>
      </c>
      <c r="I63" s="52" t="s">
        <v>31</v>
      </c>
    </row>
    <row r="64" spans="1:9" ht="20.25" customHeight="1" x14ac:dyDescent="0.2">
      <c r="A64" s="26" t="s">
        <v>121</v>
      </c>
      <c r="B64" s="27" t="s">
        <v>122</v>
      </c>
      <c r="C64" s="28"/>
      <c r="D64" s="28"/>
      <c r="E64" s="28"/>
      <c r="F64" s="28"/>
      <c r="G64" s="28"/>
      <c r="H64" s="28"/>
      <c r="I64" s="100"/>
    </row>
    <row r="65" spans="1:9" ht="20.25" customHeight="1" x14ac:dyDescent="0.2">
      <c r="A65" s="53" t="s">
        <v>123</v>
      </c>
      <c r="B65" s="101" t="s">
        <v>122</v>
      </c>
      <c r="C65" s="101"/>
      <c r="D65" s="102"/>
      <c r="E65" s="103"/>
      <c r="F65" s="104">
        <v>0.06</v>
      </c>
      <c r="G65" s="118">
        <f>H49+H53+H57+H62</f>
        <v>184929.4</v>
      </c>
      <c r="H65" s="37">
        <f>F65*G65</f>
        <v>11095.763999999999</v>
      </c>
      <c r="I65" s="30"/>
    </row>
    <row r="66" spans="1:9" ht="20.25" customHeight="1" x14ac:dyDescent="0.2">
      <c r="A66" s="106" t="s">
        <v>42</v>
      </c>
      <c r="B66" s="107"/>
      <c r="C66" s="107"/>
      <c r="D66" s="107"/>
      <c r="E66" s="107"/>
      <c r="F66" s="107"/>
      <c r="G66" s="109"/>
      <c r="H66" s="110">
        <f>SUM(H65)</f>
        <v>11095.763999999999</v>
      </c>
      <c r="I66" s="113"/>
    </row>
    <row r="67" spans="1:9" ht="20.25" customHeight="1" x14ac:dyDescent="0.2">
      <c r="A67" s="119" t="s">
        <v>124</v>
      </c>
      <c r="B67" s="120"/>
      <c r="C67" s="120"/>
      <c r="D67" s="120"/>
      <c r="E67" s="120"/>
      <c r="F67" s="120"/>
      <c r="G67" s="121"/>
      <c r="H67" s="122">
        <f>H49+H53+H57+H62+H66</f>
        <v>196025.16399999999</v>
      </c>
      <c r="I67" s="123"/>
    </row>
    <row r="68" spans="1:9" ht="20.25" customHeight="1" thickBot="1" x14ac:dyDescent="0.25">
      <c r="A68" s="124" t="s">
        <v>125</v>
      </c>
      <c r="B68" s="125"/>
      <c r="C68" s="125"/>
      <c r="D68" s="125"/>
      <c r="E68" s="125"/>
      <c r="F68" s="125"/>
      <c r="G68" s="125"/>
      <c r="H68" s="125"/>
      <c r="I68" s="126"/>
    </row>
  </sheetData>
  <mergeCells count="50">
    <mergeCell ref="A62:G62"/>
    <mergeCell ref="D63:E63"/>
    <mergeCell ref="B64:I64"/>
    <mergeCell ref="D65:E65"/>
    <mergeCell ref="A66:G66"/>
    <mergeCell ref="A68:I68"/>
    <mergeCell ref="D52:E52"/>
    <mergeCell ref="A53:G53"/>
    <mergeCell ref="B55:I55"/>
    <mergeCell ref="A57:G57"/>
    <mergeCell ref="D58:E58"/>
    <mergeCell ref="B59:I59"/>
    <mergeCell ref="D42:E42"/>
    <mergeCell ref="A43:G43"/>
    <mergeCell ref="B45:I45"/>
    <mergeCell ref="A48:G48"/>
    <mergeCell ref="D50:E50"/>
    <mergeCell ref="B51:I51"/>
    <mergeCell ref="D36:E36"/>
    <mergeCell ref="D37:E37"/>
    <mergeCell ref="D38:E38"/>
    <mergeCell ref="D39:E39"/>
    <mergeCell ref="D40:E40"/>
    <mergeCell ref="D41:E41"/>
    <mergeCell ref="I29:I30"/>
    <mergeCell ref="A31:A32"/>
    <mergeCell ref="B31:B32"/>
    <mergeCell ref="A33:G33"/>
    <mergeCell ref="D34:E34"/>
    <mergeCell ref="B35:H35"/>
    <mergeCell ref="A14:G14"/>
    <mergeCell ref="B16:H16"/>
    <mergeCell ref="A26:G26"/>
    <mergeCell ref="B28:H28"/>
    <mergeCell ref="A29:A30"/>
    <mergeCell ref="B29:B30"/>
    <mergeCell ref="A5:I5"/>
    <mergeCell ref="B6:I6"/>
    <mergeCell ref="A7:F7"/>
    <mergeCell ref="G7:I7"/>
    <mergeCell ref="B9:H9"/>
    <mergeCell ref="A10:A13"/>
    <mergeCell ref="B10:B12"/>
    <mergeCell ref="I10:I11"/>
    <mergeCell ref="A1:I1"/>
    <mergeCell ref="D2:E2"/>
    <mergeCell ref="H2:I2"/>
    <mergeCell ref="D3:E3"/>
    <mergeCell ref="H3:I3"/>
    <mergeCell ref="H4:I4"/>
  </mergeCells>
  <phoneticPr fontId="3" type="noConversion"/>
  <dataValidations count="1">
    <dataValidation type="list" allowBlank="1" showInputMessage="1" showErrorMessage="1" sqref="B3" xr:uid="{23EC2673-0EA1-4A5A-803D-79F76EAE72EA}">
      <formula1>"国内会议,国际会议"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会议结算实际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2018-12-03T04:12:40Z</dcterms:created>
  <dcterms:modified xsi:type="dcterms:W3CDTF">2018-12-03T04:13:10Z</dcterms:modified>
</cp:coreProperties>
</file>