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35" windowWidth="20415" windowHeight="7560"/>
  </bookViews>
  <sheets>
    <sheet name="结算" sheetId="1" r:id="rId1"/>
    <sheet name="茶歇明细" sheetId="2" r:id="rId2"/>
  </sheets>
  <calcPr calcId="125725" concurrentCalc="0"/>
</workbook>
</file>

<file path=xl/calcChain.xml><?xml version="1.0" encoding="utf-8"?>
<calcChain xmlns="http://schemas.openxmlformats.org/spreadsheetml/2006/main">
  <c r="E3" i="2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B28"/>
  <c r="O4" i="1"/>
  <c r="O5"/>
  <c r="O6"/>
  <c r="O7"/>
  <c r="O8"/>
  <c r="O9"/>
  <c r="O10"/>
  <c r="O11"/>
  <c r="O12"/>
  <c r="O13"/>
  <c r="O14"/>
  <c r="O15"/>
  <c r="O16"/>
  <c r="O17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4"/>
  <c r="O45"/>
  <c r="O46"/>
  <c r="O47"/>
  <c r="O50"/>
  <c r="O51"/>
  <c r="O53"/>
  <c r="O60"/>
  <c r="O61"/>
  <c r="O56"/>
  <c r="O57"/>
  <c r="O58"/>
  <c r="O59"/>
  <c r="O48"/>
  <c r="O49"/>
  <c r="O52"/>
  <c r="O62"/>
  <c r="I4"/>
  <c r="I5"/>
  <c r="I6"/>
  <c r="I7"/>
  <c r="I19"/>
  <c r="I20"/>
  <c r="I21"/>
  <c r="I22"/>
  <c r="I23"/>
  <c r="I26"/>
  <c r="I27"/>
  <c r="I28"/>
  <c r="I29"/>
  <c r="I30"/>
  <c r="I32"/>
  <c r="I33"/>
  <c r="I34"/>
  <c r="I35"/>
  <c r="I36"/>
  <c r="I37"/>
  <c r="I38"/>
  <c r="I39"/>
  <c r="I40"/>
  <c r="I41"/>
  <c r="I42"/>
  <c r="I44"/>
  <c r="I45"/>
  <c r="I46"/>
  <c r="I47"/>
  <c r="I48"/>
  <c r="I49"/>
  <c r="I50"/>
  <c r="I51"/>
  <c r="I52"/>
  <c r="I53"/>
  <c r="I55"/>
  <c r="I56"/>
  <c r="I57"/>
  <c r="I58"/>
  <c r="I59"/>
  <c r="I60"/>
  <c r="I61"/>
  <c r="I62"/>
  <c r="P62"/>
  <c r="P59"/>
  <c r="O55"/>
  <c r="P55"/>
  <c r="P47"/>
  <c r="P44"/>
  <c r="P34"/>
  <c r="P19"/>
</calcChain>
</file>

<file path=xl/sharedStrings.xml><?xml version="1.0" encoding="utf-8"?>
<sst xmlns="http://schemas.openxmlformats.org/spreadsheetml/2006/main" count="322" uniqueCount="129">
  <si>
    <t>海尔武汉</t>
    <phoneticPr fontId="3" type="noConversion"/>
  </si>
  <si>
    <t>报价项目</t>
  </si>
  <si>
    <t>报价规格</t>
  </si>
  <si>
    <t>预算数量</t>
  </si>
  <si>
    <t>预算价格</t>
  </si>
  <si>
    <t>实际需求</t>
  </si>
  <si>
    <t>价格</t>
  </si>
  <si>
    <t>备注</t>
  </si>
  <si>
    <t>NO.</t>
  </si>
  <si>
    <t>单位</t>
  </si>
  <si>
    <t>单价</t>
  </si>
  <si>
    <t>小计</t>
  </si>
  <si>
    <t>住宿</t>
  </si>
  <si>
    <t>标间 4.21-4.25</t>
  </si>
  <si>
    <t>间</t>
  </si>
  <si>
    <t>晚</t>
  </si>
  <si>
    <t>大床 4.22-4.24</t>
  </si>
  <si>
    <t>标间 4.22-4.24</t>
  </si>
  <si>
    <t>套房 4.22-4.24</t>
  </si>
  <si>
    <t>4.21 标间</t>
    <phoneticPr fontId="3" type="noConversion"/>
  </si>
  <si>
    <t>4.21 大床</t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</si>
  <si>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22 标间</t>
    </r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</si>
  <si>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22 大床</t>
    </r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</si>
  <si>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22 套房</t>
    </r>
    <phoneticPr fontId="3" type="noConversion"/>
  </si>
  <si>
    <t>4.23 标间</t>
    <phoneticPr fontId="3" type="noConversion"/>
  </si>
  <si>
    <t>4.23 大床</t>
    <phoneticPr fontId="3" type="noConversion"/>
  </si>
  <si>
    <t>4.23 套房</t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</si>
  <si>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24 标间</t>
    </r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</si>
  <si>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24 大床</t>
    </r>
    <phoneticPr fontId="3" type="noConversion"/>
  </si>
  <si>
    <t>项</t>
    <phoneticPr fontId="3" type="noConversion"/>
  </si>
  <si>
    <t>酒店合计</t>
  </si>
  <si>
    <t>餐饮</t>
  </si>
  <si>
    <t>4.21 外出午餐</t>
    <phoneticPr fontId="3" type="noConversion"/>
  </si>
  <si>
    <t>人</t>
  </si>
  <si>
    <t>餐</t>
  </si>
  <si>
    <t>4.21 自助午餐</t>
    <phoneticPr fontId="3" type="noConversion"/>
  </si>
  <si>
    <t>4.21 外出晚餐</t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</si>
  <si>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21 自助晚餐</t>
    </r>
    <phoneticPr fontId="3" type="noConversion"/>
  </si>
  <si>
    <t>4.22 自助午餐</t>
    <phoneticPr fontId="3" type="noConversion"/>
  </si>
  <si>
    <t>4.22 外出晚餐</t>
    <phoneticPr fontId="3" type="noConversion"/>
  </si>
  <si>
    <t>餐</t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</si>
  <si>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22 武汉站用餐</t>
    </r>
    <phoneticPr fontId="3" type="noConversion"/>
  </si>
  <si>
    <t>4.22 武汉机场用餐</t>
    <phoneticPr fontId="3" type="noConversion"/>
  </si>
  <si>
    <t>4.22 自助晚餐</t>
    <phoneticPr fontId="3" type="noConversion"/>
  </si>
  <si>
    <r>
      <t>4.2</t>
    </r>
    <r>
      <rPr>
        <sz val="9"/>
        <color theme="1"/>
        <rFont val="微软雅黑"/>
        <family val="2"/>
        <charset val="134"/>
      </rPr>
      <t>2</t>
    </r>
    <r>
      <rPr>
        <sz val="9"/>
        <color theme="1"/>
        <rFont val="微软雅黑"/>
        <family val="2"/>
        <charset val="134"/>
      </rPr>
      <t xml:space="preserve"> 自助晚餐</t>
    </r>
    <phoneticPr fontId="3" type="noConversion"/>
  </si>
  <si>
    <t>4.23 外出午餐</t>
    <phoneticPr fontId="3" type="noConversion"/>
  </si>
  <si>
    <t>4.23 外出午餐（东湖宾馆）</t>
    <phoneticPr fontId="3" type="noConversion"/>
  </si>
  <si>
    <t>4.23 自助晚餐</t>
    <phoneticPr fontId="3" type="noConversion"/>
  </si>
  <si>
    <t>4.23 外出晚餐</t>
    <phoneticPr fontId="3" type="noConversion"/>
  </si>
  <si>
    <r>
      <t>4.</t>
    </r>
    <r>
      <rPr>
        <sz val="9"/>
        <color theme="1"/>
        <rFont val="微软雅黑"/>
        <family val="2"/>
        <charset val="134"/>
      </rPr>
      <t>23 外出晚餐（船）</t>
    </r>
    <phoneticPr fontId="3" type="noConversion"/>
  </si>
  <si>
    <t>4.23 外出晚餐（KFC）</t>
    <phoneticPr fontId="3" type="noConversion"/>
  </si>
  <si>
    <t>4.24 自助午餐</t>
    <phoneticPr fontId="3" type="noConversion"/>
  </si>
  <si>
    <t>4.24 外出晚餐</t>
    <phoneticPr fontId="3" type="noConversion"/>
  </si>
  <si>
    <t>用餐合计</t>
  </si>
  <si>
    <t>交通</t>
  </si>
  <si>
    <t>用车明细</t>
    <phoneticPr fontId="3" type="noConversion"/>
  </si>
  <si>
    <t>4.22 7 座 接机接站、5辆备车</t>
    <phoneticPr fontId="3" type="noConversion"/>
  </si>
  <si>
    <t>辆</t>
  </si>
  <si>
    <t>趟</t>
  </si>
  <si>
    <t>4.22 19座 酒店-外出 外出晚餐用车</t>
    <phoneticPr fontId="3" type="noConversion"/>
  </si>
  <si>
    <t>4.23 51座 酒店-会场，会场-外出客户卖场参观 晚间外出就餐</t>
    <phoneticPr fontId="3" type="noConversion"/>
  </si>
  <si>
    <t>4.23 19座酒店-会场 会场-外出客户卖场参观</t>
    <phoneticPr fontId="3" type="noConversion"/>
  </si>
  <si>
    <t>4.23 7座 酒店-外出</t>
    <phoneticPr fontId="3" type="noConversion"/>
  </si>
  <si>
    <t>4.24 7座 送机送站、5辆备车</t>
    <phoneticPr fontId="3" type="noConversion"/>
  </si>
  <si>
    <t>4.25 19座 酒店-机场</t>
    <phoneticPr fontId="3" type="noConversion"/>
  </si>
  <si>
    <t>4.21 7座 6趟接机，2辆酒店备车</t>
    <phoneticPr fontId="3" type="noConversion"/>
  </si>
  <si>
    <t>交通费合计</t>
  </si>
  <si>
    <t>会议</t>
  </si>
  <si>
    <t>东湖宾馆</t>
    <phoneticPr fontId="3" type="noConversion"/>
  </si>
  <si>
    <t>4.23 2400平米会场</t>
    <phoneticPr fontId="3" type="noConversion"/>
  </si>
  <si>
    <t>场</t>
  </si>
  <si>
    <t>次</t>
  </si>
  <si>
    <t>会议费用合计</t>
  </si>
  <si>
    <t>其他</t>
  </si>
  <si>
    <t>白酒</t>
    <phoneticPr fontId="3" type="noConversion"/>
  </si>
  <si>
    <t>瓶</t>
  </si>
  <si>
    <t>红酒</t>
    <phoneticPr fontId="3" type="noConversion"/>
  </si>
  <si>
    <t>瓶</t>
    <phoneticPr fontId="3" type="noConversion"/>
  </si>
  <si>
    <t>啤酒</t>
    <phoneticPr fontId="3" type="noConversion"/>
  </si>
  <si>
    <t>饮料</t>
    <phoneticPr fontId="3" type="noConversion"/>
  </si>
  <si>
    <t>中华烟</t>
    <phoneticPr fontId="3" type="noConversion"/>
  </si>
  <si>
    <t>条</t>
    <phoneticPr fontId="3" type="noConversion"/>
  </si>
  <si>
    <t>外出茶歇</t>
    <phoneticPr fontId="3" type="noConversion"/>
  </si>
  <si>
    <t>人</t>
    <phoneticPr fontId="3" type="noConversion"/>
  </si>
  <si>
    <t>其他费用合计</t>
  </si>
  <si>
    <t>人工费</t>
  </si>
  <si>
    <r>
      <t>4.</t>
    </r>
    <r>
      <rPr>
        <sz val="9"/>
        <color theme="1"/>
        <rFont val="微软雅黑"/>
        <family val="2"/>
        <charset val="134"/>
      </rPr>
      <t>20、4.21</t>
    </r>
    <phoneticPr fontId="3" type="noConversion"/>
  </si>
  <si>
    <t>补贴</t>
  </si>
  <si>
    <t>4.21 机场2人，酒店2人
4.22 机场6人，火车站1人，酒店4人
4.23 酒店4人
4.24 酒店4人</t>
    <phoneticPr fontId="3" type="noConversion"/>
  </si>
  <si>
    <t>其他合计</t>
  </si>
  <si>
    <t>净价合计</t>
  </si>
  <si>
    <r>
      <rPr>
        <b/>
        <sz val="9"/>
        <color theme="1"/>
        <rFont val="微软雅黑"/>
        <family val="2"/>
        <charset val="134"/>
      </rPr>
      <t>服务费</t>
    </r>
    <r>
      <rPr>
        <b/>
        <sz val="9"/>
        <color rgb="FFFF0000"/>
        <rFont val="微软雅黑"/>
        <family val="2"/>
        <charset val="134"/>
      </rPr>
      <t>14</t>
    </r>
    <r>
      <rPr>
        <b/>
        <sz val="9"/>
        <color rgb="FF000000"/>
        <rFont val="微软雅黑"/>
        <family val="2"/>
        <charset val="134"/>
      </rPr>
      <t>%收取</t>
    </r>
  </si>
  <si>
    <t>服务费16%收取</t>
  </si>
  <si>
    <t>最终预算金额</t>
  </si>
  <si>
    <t>餐单明细</t>
  </si>
  <si>
    <t>项目</t>
  </si>
  <si>
    <t>数量</t>
  </si>
  <si>
    <t>规格</t>
  </si>
  <si>
    <t>总价</t>
  </si>
  <si>
    <t>服务员</t>
  </si>
  <si>
    <t>个</t>
  </si>
  <si>
    <t>马卡龙</t>
  </si>
  <si>
    <t>抹茶慕斯</t>
  </si>
  <si>
    <t>黑巧慕斯</t>
  </si>
  <si>
    <t>慕斯方杯</t>
  </si>
  <si>
    <t>手指泡芙</t>
  </si>
  <si>
    <t>蛋糕卷</t>
  </si>
  <si>
    <t>草莓慕斯</t>
  </si>
  <si>
    <t>芒果慕斯</t>
  </si>
  <si>
    <t>蓝莓芝士</t>
  </si>
  <si>
    <t>纸杯蛋糕</t>
  </si>
  <si>
    <t>摆台租赁</t>
  </si>
  <si>
    <t>套</t>
  </si>
  <si>
    <t>西瓜汁</t>
  </si>
  <si>
    <t>哈密瓜汁</t>
  </si>
  <si>
    <t>橙子汁</t>
  </si>
  <si>
    <t>猕猴桃汁</t>
  </si>
  <si>
    <t>帝皇蕉</t>
  </si>
  <si>
    <t>件</t>
  </si>
  <si>
    <t>青提</t>
  </si>
  <si>
    <t>枇杷</t>
  </si>
  <si>
    <t>金果</t>
  </si>
  <si>
    <t>4J车厘子</t>
  </si>
  <si>
    <t>巴旦木</t>
  </si>
  <si>
    <t>斤</t>
  </si>
  <si>
    <t>开心果</t>
  </si>
  <si>
    <t>腰果</t>
  </si>
  <si>
    <t>南瓜子</t>
  </si>
  <si>
    <t>武汉富力万达喜华酒店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</si>
</sst>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\¥#,##0.00;[Red]\¥\-#,##0.00"/>
    <numFmt numFmtId="177" formatCode="#,##0.00_ ;[Red]\-#,##0.00\ "/>
  </numFmts>
  <fonts count="11">
    <font>
      <sz val="11"/>
      <color theme="1"/>
      <name val="宋体"/>
      <family val="2"/>
      <charset val="134"/>
      <scheme val="minor"/>
    </font>
    <font>
      <b/>
      <sz val="14"/>
      <color theme="1"/>
      <name val="微软雅黑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b/>
      <sz val="9"/>
      <color rgb="FFFF0000"/>
      <name val="微软雅黑"/>
      <family val="2"/>
      <charset val="134"/>
    </font>
    <font>
      <sz val="11"/>
      <color rgb="FF00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FF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Alignment="1"/>
    <xf numFmtId="0" fontId="0" fillId="0" borderId="0" xfId="0" applyFont="1" applyAlignment="1"/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/>
    <xf numFmtId="0" fontId="0" fillId="0" borderId="0" xfId="0" applyFont="1" applyFill="1" applyAlignment="1"/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176" fontId="5" fillId="2" borderId="1" xfId="0" applyNumberFormat="1" applyFont="1" applyFill="1" applyBorder="1" applyAlignment="1">
      <alignment horizontal="center" vertical="center"/>
    </xf>
    <xf numFmtId="176" fontId="5" fillId="3" borderId="0" xfId="0" applyNumberFormat="1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/>
    <xf numFmtId="176" fontId="0" fillId="0" borderId="0" xfId="0" applyNumberFormat="1" applyFont="1" applyAlignment="1"/>
    <xf numFmtId="0" fontId="4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/>
    <xf numFmtId="0" fontId="7" fillId="0" borderId="1" xfId="0" applyFont="1" applyBorder="1" applyAlignment="1">
      <alignment wrapText="1"/>
    </xf>
    <xf numFmtId="176" fontId="5" fillId="2" borderId="3" xfId="0" applyNumberFormat="1" applyFont="1" applyFill="1" applyBorder="1" applyAlignment="1">
      <alignment horizontal="center" vertical="center"/>
    </xf>
    <xf numFmtId="176" fontId="4" fillId="0" borderId="3" xfId="0" applyNumberFormat="1" applyFont="1" applyBorder="1" applyAlignment="1"/>
    <xf numFmtId="0" fontId="4" fillId="0" borderId="1" xfId="0" applyFont="1" applyBorder="1" applyAlignment="1">
      <alignment vertical="center" wrapText="1"/>
    </xf>
    <xf numFmtId="176" fontId="5" fillId="3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176" fontId="5" fillId="5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/>
    </xf>
    <xf numFmtId="177" fontId="0" fillId="0" borderId="0" xfId="0" applyNumberFormat="1" applyFont="1" applyAlignment="1"/>
    <xf numFmtId="0" fontId="10" fillId="4" borderId="1" xfId="0" applyFont="1" applyFill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176" fontId="5" fillId="5" borderId="5" xfId="0" applyNumberFormat="1" applyFont="1" applyFill="1" applyBorder="1" applyAlignment="1">
      <alignment horizontal="center" vertical="center"/>
    </xf>
    <xf numFmtId="176" fontId="5" fillId="5" borderId="6" xfId="0" applyNumberFormat="1" applyFont="1" applyFill="1" applyBorder="1" applyAlignment="1">
      <alignment horizontal="center" vertical="center"/>
    </xf>
    <xf numFmtId="176" fontId="5" fillId="5" borderId="7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66"/>
  <sheetViews>
    <sheetView tabSelected="1" topLeftCell="A47" workbookViewId="0">
      <selection activeCell="N63" sqref="N63"/>
    </sheetView>
  </sheetViews>
  <sheetFormatPr defaultColWidth="9" defaultRowHeight="15.75"/>
  <cols>
    <col min="1" max="1" width="9" style="3" customWidth="1"/>
    <col min="2" max="2" width="18.75" style="3" customWidth="1"/>
    <col min="3" max="3" width="25.75" style="3" customWidth="1"/>
    <col min="4" max="4" width="4.875" style="3" customWidth="1"/>
    <col min="5" max="5" width="4.375" style="3" customWidth="1"/>
    <col min="6" max="6" width="4.25" style="3" customWidth="1"/>
    <col min="7" max="7" width="4.375" style="3" customWidth="1"/>
    <col min="8" max="8" width="7.375" style="34" customWidth="1"/>
    <col min="9" max="9" width="13.25" style="3" customWidth="1"/>
    <col min="10" max="13" width="4.625" style="3" customWidth="1"/>
    <col min="14" max="14" width="8.125" style="34" customWidth="1"/>
    <col min="15" max="15" width="11.375" style="3" customWidth="1"/>
    <col min="16" max="16" width="27.125" style="2" customWidth="1"/>
    <col min="17" max="17" width="10.25" style="3" customWidth="1"/>
    <col min="18" max="256" width="9" style="3"/>
    <col min="257" max="257" width="16.625" style="3" customWidth="1"/>
    <col min="258" max="258" width="12" style="3" customWidth="1"/>
    <col min="259" max="264" width="9" style="3" customWidth="1"/>
    <col min="265" max="268" width="5.25" style="3" customWidth="1"/>
    <col min="269" max="269" width="5.875" style="3" customWidth="1"/>
    <col min="270" max="270" width="10.875" style="3" customWidth="1"/>
    <col min="271" max="271" width="21.875" style="3" customWidth="1"/>
    <col min="272" max="512" width="9" style="3"/>
    <col min="513" max="513" width="16.625" style="3" customWidth="1"/>
    <col min="514" max="514" width="12" style="3" customWidth="1"/>
    <col min="515" max="520" width="9" style="3" customWidth="1"/>
    <col min="521" max="524" width="5.25" style="3" customWidth="1"/>
    <col min="525" max="525" width="5.875" style="3" customWidth="1"/>
    <col min="526" max="526" width="10.875" style="3" customWidth="1"/>
    <col min="527" max="527" width="21.875" style="3" customWidth="1"/>
    <col min="528" max="768" width="9" style="3"/>
    <col min="769" max="769" width="16.625" style="3" customWidth="1"/>
    <col min="770" max="770" width="12" style="3" customWidth="1"/>
    <col min="771" max="776" width="9" style="3" customWidth="1"/>
    <col min="777" max="780" width="5.25" style="3" customWidth="1"/>
    <col min="781" max="781" width="5.875" style="3" customWidth="1"/>
    <col min="782" max="782" width="10.875" style="3" customWidth="1"/>
    <col min="783" max="783" width="21.875" style="3" customWidth="1"/>
    <col min="784" max="1024" width="9" style="3"/>
    <col min="1025" max="1025" width="16.625" style="3" customWidth="1"/>
    <col min="1026" max="1026" width="12" style="3" customWidth="1"/>
    <col min="1027" max="1032" width="9" style="3" customWidth="1"/>
    <col min="1033" max="1036" width="5.25" style="3" customWidth="1"/>
    <col min="1037" max="1037" width="5.875" style="3" customWidth="1"/>
    <col min="1038" max="1038" width="10.875" style="3" customWidth="1"/>
    <col min="1039" max="1039" width="21.875" style="3" customWidth="1"/>
    <col min="1040" max="1280" width="9" style="3"/>
    <col min="1281" max="1281" width="16.625" style="3" customWidth="1"/>
    <col min="1282" max="1282" width="12" style="3" customWidth="1"/>
    <col min="1283" max="1288" width="9" style="3" customWidth="1"/>
    <col min="1289" max="1292" width="5.25" style="3" customWidth="1"/>
    <col min="1293" max="1293" width="5.875" style="3" customWidth="1"/>
    <col min="1294" max="1294" width="10.875" style="3" customWidth="1"/>
    <col min="1295" max="1295" width="21.875" style="3" customWidth="1"/>
    <col min="1296" max="1536" width="9" style="3"/>
    <col min="1537" max="1537" width="16.625" style="3" customWidth="1"/>
    <col min="1538" max="1538" width="12" style="3" customWidth="1"/>
    <col min="1539" max="1544" width="9" style="3" customWidth="1"/>
    <col min="1545" max="1548" width="5.25" style="3" customWidth="1"/>
    <col min="1549" max="1549" width="5.875" style="3" customWidth="1"/>
    <col min="1550" max="1550" width="10.875" style="3" customWidth="1"/>
    <col min="1551" max="1551" width="21.875" style="3" customWidth="1"/>
    <col min="1552" max="1792" width="9" style="3"/>
    <col min="1793" max="1793" width="16.625" style="3" customWidth="1"/>
    <col min="1794" max="1794" width="12" style="3" customWidth="1"/>
    <col min="1795" max="1800" width="9" style="3" customWidth="1"/>
    <col min="1801" max="1804" width="5.25" style="3" customWidth="1"/>
    <col min="1805" max="1805" width="5.875" style="3" customWidth="1"/>
    <col min="1806" max="1806" width="10.875" style="3" customWidth="1"/>
    <col min="1807" max="1807" width="21.875" style="3" customWidth="1"/>
    <col min="1808" max="2048" width="9" style="3"/>
    <col min="2049" max="2049" width="16.625" style="3" customWidth="1"/>
    <col min="2050" max="2050" width="12" style="3" customWidth="1"/>
    <col min="2051" max="2056" width="9" style="3" customWidth="1"/>
    <col min="2057" max="2060" width="5.25" style="3" customWidth="1"/>
    <col min="2061" max="2061" width="5.875" style="3" customWidth="1"/>
    <col min="2062" max="2062" width="10.875" style="3" customWidth="1"/>
    <col min="2063" max="2063" width="21.875" style="3" customWidth="1"/>
    <col min="2064" max="2304" width="9" style="3"/>
    <col min="2305" max="2305" width="16.625" style="3" customWidth="1"/>
    <col min="2306" max="2306" width="12" style="3" customWidth="1"/>
    <col min="2307" max="2312" width="9" style="3" customWidth="1"/>
    <col min="2313" max="2316" width="5.25" style="3" customWidth="1"/>
    <col min="2317" max="2317" width="5.875" style="3" customWidth="1"/>
    <col min="2318" max="2318" width="10.875" style="3" customWidth="1"/>
    <col min="2319" max="2319" width="21.875" style="3" customWidth="1"/>
    <col min="2320" max="2560" width="9" style="3"/>
    <col min="2561" max="2561" width="16.625" style="3" customWidth="1"/>
    <col min="2562" max="2562" width="12" style="3" customWidth="1"/>
    <col min="2563" max="2568" width="9" style="3" customWidth="1"/>
    <col min="2569" max="2572" width="5.25" style="3" customWidth="1"/>
    <col min="2573" max="2573" width="5.875" style="3" customWidth="1"/>
    <col min="2574" max="2574" width="10.875" style="3" customWidth="1"/>
    <col min="2575" max="2575" width="21.875" style="3" customWidth="1"/>
    <col min="2576" max="2816" width="9" style="3"/>
    <col min="2817" max="2817" width="16.625" style="3" customWidth="1"/>
    <col min="2818" max="2818" width="12" style="3" customWidth="1"/>
    <col min="2819" max="2824" width="9" style="3" customWidth="1"/>
    <col min="2825" max="2828" width="5.25" style="3" customWidth="1"/>
    <col min="2829" max="2829" width="5.875" style="3" customWidth="1"/>
    <col min="2830" max="2830" width="10.875" style="3" customWidth="1"/>
    <col min="2831" max="2831" width="21.875" style="3" customWidth="1"/>
    <col min="2832" max="3072" width="9" style="3"/>
    <col min="3073" max="3073" width="16.625" style="3" customWidth="1"/>
    <col min="3074" max="3074" width="12" style="3" customWidth="1"/>
    <col min="3075" max="3080" width="9" style="3" customWidth="1"/>
    <col min="3081" max="3084" width="5.25" style="3" customWidth="1"/>
    <col min="3085" max="3085" width="5.875" style="3" customWidth="1"/>
    <col min="3086" max="3086" width="10.875" style="3" customWidth="1"/>
    <col min="3087" max="3087" width="21.875" style="3" customWidth="1"/>
    <col min="3088" max="3328" width="9" style="3"/>
    <col min="3329" max="3329" width="16.625" style="3" customWidth="1"/>
    <col min="3330" max="3330" width="12" style="3" customWidth="1"/>
    <col min="3331" max="3336" width="9" style="3" customWidth="1"/>
    <col min="3337" max="3340" width="5.25" style="3" customWidth="1"/>
    <col min="3341" max="3341" width="5.875" style="3" customWidth="1"/>
    <col min="3342" max="3342" width="10.875" style="3" customWidth="1"/>
    <col min="3343" max="3343" width="21.875" style="3" customWidth="1"/>
    <col min="3344" max="3584" width="9" style="3"/>
    <col min="3585" max="3585" width="16.625" style="3" customWidth="1"/>
    <col min="3586" max="3586" width="12" style="3" customWidth="1"/>
    <col min="3587" max="3592" width="9" style="3" customWidth="1"/>
    <col min="3593" max="3596" width="5.25" style="3" customWidth="1"/>
    <col min="3597" max="3597" width="5.875" style="3" customWidth="1"/>
    <col min="3598" max="3598" width="10.875" style="3" customWidth="1"/>
    <col min="3599" max="3599" width="21.875" style="3" customWidth="1"/>
    <col min="3600" max="3840" width="9" style="3"/>
    <col min="3841" max="3841" width="16.625" style="3" customWidth="1"/>
    <col min="3842" max="3842" width="12" style="3" customWidth="1"/>
    <col min="3843" max="3848" width="9" style="3" customWidth="1"/>
    <col min="3849" max="3852" width="5.25" style="3" customWidth="1"/>
    <col min="3853" max="3853" width="5.875" style="3" customWidth="1"/>
    <col min="3854" max="3854" width="10.875" style="3" customWidth="1"/>
    <col min="3855" max="3855" width="21.875" style="3" customWidth="1"/>
    <col min="3856" max="4096" width="9" style="3"/>
    <col min="4097" max="4097" width="16.625" style="3" customWidth="1"/>
    <col min="4098" max="4098" width="12" style="3" customWidth="1"/>
    <col min="4099" max="4104" width="9" style="3" customWidth="1"/>
    <col min="4105" max="4108" width="5.25" style="3" customWidth="1"/>
    <col min="4109" max="4109" width="5.875" style="3" customWidth="1"/>
    <col min="4110" max="4110" width="10.875" style="3" customWidth="1"/>
    <col min="4111" max="4111" width="21.875" style="3" customWidth="1"/>
    <col min="4112" max="4352" width="9" style="3"/>
    <col min="4353" max="4353" width="16.625" style="3" customWidth="1"/>
    <col min="4354" max="4354" width="12" style="3" customWidth="1"/>
    <col min="4355" max="4360" width="9" style="3" customWidth="1"/>
    <col min="4361" max="4364" width="5.25" style="3" customWidth="1"/>
    <col min="4365" max="4365" width="5.875" style="3" customWidth="1"/>
    <col min="4366" max="4366" width="10.875" style="3" customWidth="1"/>
    <col min="4367" max="4367" width="21.875" style="3" customWidth="1"/>
    <col min="4368" max="4608" width="9" style="3"/>
    <col min="4609" max="4609" width="16.625" style="3" customWidth="1"/>
    <col min="4610" max="4610" width="12" style="3" customWidth="1"/>
    <col min="4611" max="4616" width="9" style="3" customWidth="1"/>
    <col min="4617" max="4620" width="5.25" style="3" customWidth="1"/>
    <col min="4621" max="4621" width="5.875" style="3" customWidth="1"/>
    <col min="4622" max="4622" width="10.875" style="3" customWidth="1"/>
    <col min="4623" max="4623" width="21.875" style="3" customWidth="1"/>
    <col min="4624" max="4864" width="9" style="3"/>
    <col min="4865" max="4865" width="16.625" style="3" customWidth="1"/>
    <col min="4866" max="4866" width="12" style="3" customWidth="1"/>
    <col min="4867" max="4872" width="9" style="3" customWidth="1"/>
    <col min="4873" max="4876" width="5.25" style="3" customWidth="1"/>
    <col min="4877" max="4877" width="5.875" style="3" customWidth="1"/>
    <col min="4878" max="4878" width="10.875" style="3" customWidth="1"/>
    <col min="4879" max="4879" width="21.875" style="3" customWidth="1"/>
    <col min="4880" max="5120" width="9" style="3"/>
    <col min="5121" max="5121" width="16.625" style="3" customWidth="1"/>
    <col min="5122" max="5122" width="12" style="3" customWidth="1"/>
    <col min="5123" max="5128" width="9" style="3" customWidth="1"/>
    <col min="5129" max="5132" width="5.25" style="3" customWidth="1"/>
    <col min="5133" max="5133" width="5.875" style="3" customWidth="1"/>
    <col min="5134" max="5134" width="10.875" style="3" customWidth="1"/>
    <col min="5135" max="5135" width="21.875" style="3" customWidth="1"/>
    <col min="5136" max="5376" width="9" style="3"/>
    <col min="5377" max="5377" width="16.625" style="3" customWidth="1"/>
    <col min="5378" max="5378" width="12" style="3" customWidth="1"/>
    <col min="5379" max="5384" width="9" style="3" customWidth="1"/>
    <col min="5385" max="5388" width="5.25" style="3" customWidth="1"/>
    <col min="5389" max="5389" width="5.875" style="3" customWidth="1"/>
    <col min="5390" max="5390" width="10.875" style="3" customWidth="1"/>
    <col min="5391" max="5391" width="21.875" style="3" customWidth="1"/>
    <col min="5392" max="5632" width="9" style="3"/>
    <col min="5633" max="5633" width="16.625" style="3" customWidth="1"/>
    <col min="5634" max="5634" width="12" style="3" customWidth="1"/>
    <col min="5635" max="5640" width="9" style="3" customWidth="1"/>
    <col min="5641" max="5644" width="5.25" style="3" customWidth="1"/>
    <col min="5645" max="5645" width="5.875" style="3" customWidth="1"/>
    <col min="5646" max="5646" width="10.875" style="3" customWidth="1"/>
    <col min="5647" max="5647" width="21.875" style="3" customWidth="1"/>
    <col min="5648" max="5888" width="9" style="3"/>
    <col min="5889" max="5889" width="16.625" style="3" customWidth="1"/>
    <col min="5890" max="5890" width="12" style="3" customWidth="1"/>
    <col min="5891" max="5896" width="9" style="3" customWidth="1"/>
    <col min="5897" max="5900" width="5.25" style="3" customWidth="1"/>
    <col min="5901" max="5901" width="5.875" style="3" customWidth="1"/>
    <col min="5902" max="5902" width="10.875" style="3" customWidth="1"/>
    <col min="5903" max="5903" width="21.875" style="3" customWidth="1"/>
    <col min="5904" max="6144" width="9" style="3"/>
    <col min="6145" max="6145" width="16.625" style="3" customWidth="1"/>
    <col min="6146" max="6146" width="12" style="3" customWidth="1"/>
    <col min="6147" max="6152" width="9" style="3" customWidth="1"/>
    <col min="6153" max="6156" width="5.25" style="3" customWidth="1"/>
    <col min="6157" max="6157" width="5.875" style="3" customWidth="1"/>
    <col min="6158" max="6158" width="10.875" style="3" customWidth="1"/>
    <col min="6159" max="6159" width="21.875" style="3" customWidth="1"/>
    <col min="6160" max="6400" width="9" style="3"/>
    <col min="6401" max="6401" width="16.625" style="3" customWidth="1"/>
    <col min="6402" max="6402" width="12" style="3" customWidth="1"/>
    <col min="6403" max="6408" width="9" style="3" customWidth="1"/>
    <col min="6409" max="6412" width="5.25" style="3" customWidth="1"/>
    <col min="6413" max="6413" width="5.875" style="3" customWidth="1"/>
    <col min="6414" max="6414" width="10.875" style="3" customWidth="1"/>
    <col min="6415" max="6415" width="21.875" style="3" customWidth="1"/>
    <col min="6416" max="6656" width="9" style="3"/>
    <col min="6657" max="6657" width="16.625" style="3" customWidth="1"/>
    <col min="6658" max="6658" width="12" style="3" customWidth="1"/>
    <col min="6659" max="6664" width="9" style="3" customWidth="1"/>
    <col min="6665" max="6668" width="5.25" style="3" customWidth="1"/>
    <col min="6669" max="6669" width="5.875" style="3" customWidth="1"/>
    <col min="6670" max="6670" width="10.875" style="3" customWidth="1"/>
    <col min="6671" max="6671" width="21.875" style="3" customWidth="1"/>
    <col min="6672" max="6912" width="9" style="3"/>
    <col min="6913" max="6913" width="16.625" style="3" customWidth="1"/>
    <col min="6914" max="6914" width="12" style="3" customWidth="1"/>
    <col min="6915" max="6920" width="9" style="3" customWidth="1"/>
    <col min="6921" max="6924" width="5.25" style="3" customWidth="1"/>
    <col min="6925" max="6925" width="5.875" style="3" customWidth="1"/>
    <col min="6926" max="6926" width="10.875" style="3" customWidth="1"/>
    <col min="6927" max="6927" width="21.875" style="3" customWidth="1"/>
    <col min="6928" max="7168" width="9" style="3"/>
    <col min="7169" max="7169" width="16.625" style="3" customWidth="1"/>
    <col min="7170" max="7170" width="12" style="3" customWidth="1"/>
    <col min="7171" max="7176" width="9" style="3" customWidth="1"/>
    <col min="7177" max="7180" width="5.25" style="3" customWidth="1"/>
    <col min="7181" max="7181" width="5.875" style="3" customWidth="1"/>
    <col min="7182" max="7182" width="10.875" style="3" customWidth="1"/>
    <col min="7183" max="7183" width="21.875" style="3" customWidth="1"/>
    <col min="7184" max="7424" width="9" style="3"/>
    <col min="7425" max="7425" width="16.625" style="3" customWidth="1"/>
    <col min="7426" max="7426" width="12" style="3" customWidth="1"/>
    <col min="7427" max="7432" width="9" style="3" customWidth="1"/>
    <col min="7433" max="7436" width="5.25" style="3" customWidth="1"/>
    <col min="7437" max="7437" width="5.875" style="3" customWidth="1"/>
    <col min="7438" max="7438" width="10.875" style="3" customWidth="1"/>
    <col min="7439" max="7439" width="21.875" style="3" customWidth="1"/>
    <col min="7440" max="7680" width="9" style="3"/>
    <col min="7681" max="7681" width="16.625" style="3" customWidth="1"/>
    <col min="7682" max="7682" width="12" style="3" customWidth="1"/>
    <col min="7683" max="7688" width="9" style="3" customWidth="1"/>
    <col min="7689" max="7692" width="5.25" style="3" customWidth="1"/>
    <col min="7693" max="7693" width="5.875" style="3" customWidth="1"/>
    <col min="7694" max="7694" width="10.875" style="3" customWidth="1"/>
    <col min="7695" max="7695" width="21.875" style="3" customWidth="1"/>
    <col min="7696" max="7936" width="9" style="3"/>
    <col min="7937" max="7937" width="16.625" style="3" customWidth="1"/>
    <col min="7938" max="7938" width="12" style="3" customWidth="1"/>
    <col min="7939" max="7944" width="9" style="3" customWidth="1"/>
    <col min="7945" max="7948" width="5.25" style="3" customWidth="1"/>
    <col min="7949" max="7949" width="5.875" style="3" customWidth="1"/>
    <col min="7950" max="7950" width="10.875" style="3" customWidth="1"/>
    <col min="7951" max="7951" width="21.875" style="3" customWidth="1"/>
    <col min="7952" max="8192" width="9" style="3"/>
    <col min="8193" max="8193" width="16.625" style="3" customWidth="1"/>
    <col min="8194" max="8194" width="12" style="3" customWidth="1"/>
    <col min="8195" max="8200" width="9" style="3" customWidth="1"/>
    <col min="8201" max="8204" width="5.25" style="3" customWidth="1"/>
    <col min="8205" max="8205" width="5.875" style="3" customWidth="1"/>
    <col min="8206" max="8206" width="10.875" style="3" customWidth="1"/>
    <col min="8207" max="8207" width="21.875" style="3" customWidth="1"/>
    <col min="8208" max="8448" width="9" style="3"/>
    <col min="8449" max="8449" width="16.625" style="3" customWidth="1"/>
    <col min="8450" max="8450" width="12" style="3" customWidth="1"/>
    <col min="8451" max="8456" width="9" style="3" customWidth="1"/>
    <col min="8457" max="8460" width="5.25" style="3" customWidth="1"/>
    <col min="8461" max="8461" width="5.875" style="3" customWidth="1"/>
    <col min="8462" max="8462" width="10.875" style="3" customWidth="1"/>
    <col min="8463" max="8463" width="21.875" style="3" customWidth="1"/>
    <col min="8464" max="8704" width="9" style="3"/>
    <col min="8705" max="8705" width="16.625" style="3" customWidth="1"/>
    <col min="8706" max="8706" width="12" style="3" customWidth="1"/>
    <col min="8707" max="8712" width="9" style="3" customWidth="1"/>
    <col min="8713" max="8716" width="5.25" style="3" customWidth="1"/>
    <col min="8717" max="8717" width="5.875" style="3" customWidth="1"/>
    <col min="8718" max="8718" width="10.875" style="3" customWidth="1"/>
    <col min="8719" max="8719" width="21.875" style="3" customWidth="1"/>
    <col min="8720" max="8960" width="9" style="3"/>
    <col min="8961" max="8961" width="16.625" style="3" customWidth="1"/>
    <col min="8962" max="8962" width="12" style="3" customWidth="1"/>
    <col min="8963" max="8968" width="9" style="3" customWidth="1"/>
    <col min="8969" max="8972" width="5.25" style="3" customWidth="1"/>
    <col min="8973" max="8973" width="5.875" style="3" customWidth="1"/>
    <col min="8974" max="8974" width="10.875" style="3" customWidth="1"/>
    <col min="8975" max="8975" width="21.875" style="3" customWidth="1"/>
    <col min="8976" max="9216" width="9" style="3"/>
    <col min="9217" max="9217" width="16.625" style="3" customWidth="1"/>
    <col min="9218" max="9218" width="12" style="3" customWidth="1"/>
    <col min="9219" max="9224" width="9" style="3" customWidth="1"/>
    <col min="9225" max="9228" width="5.25" style="3" customWidth="1"/>
    <col min="9229" max="9229" width="5.875" style="3" customWidth="1"/>
    <col min="9230" max="9230" width="10.875" style="3" customWidth="1"/>
    <col min="9231" max="9231" width="21.875" style="3" customWidth="1"/>
    <col min="9232" max="9472" width="9" style="3"/>
    <col min="9473" max="9473" width="16.625" style="3" customWidth="1"/>
    <col min="9474" max="9474" width="12" style="3" customWidth="1"/>
    <col min="9475" max="9480" width="9" style="3" customWidth="1"/>
    <col min="9481" max="9484" width="5.25" style="3" customWidth="1"/>
    <col min="9485" max="9485" width="5.875" style="3" customWidth="1"/>
    <col min="9486" max="9486" width="10.875" style="3" customWidth="1"/>
    <col min="9487" max="9487" width="21.875" style="3" customWidth="1"/>
    <col min="9488" max="9728" width="9" style="3"/>
    <col min="9729" max="9729" width="16.625" style="3" customWidth="1"/>
    <col min="9730" max="9730" width="12" style="3" customWidth="1"/>
    <col min="9731" max="9736" width="9" style="3" customWidth="1"/>
    <col min="9737" max="9740" width="5.25" style="3" customWidth="1"/>
    <col min="9741" max="9741" width="5.875" style="3" customWidth="1"/>
    <col min="9742" max="9742" width="10.875" style="3" customWidth="1"/>
    <col min="9743" max="9743" width="21.875" style="3" customWidth="1"/>
    <col min="9744" max="9984" width="9" style="3"/>
    <col min="9985" max="9985" width="16.625" style="3" customWidth="1"/>
    <col min="9986" max="9986" width="12" style="3" customWidth="1"/>
    <col min="9987" max="9992" width="9" style="3" customWidth="1"/>
    <col min="9993" max="9996" width="5.25" style="3" customWidth="1"/>
    <col min="9997" max="9997" width="5.875" style="3" customWidth="1"/>
    <col min="9998" max="9998" width="10.875" style="3" customWidth="1"/>
    <col min="9999" max="9999" width="21.875" style="3" customWidth="1"/>
    <col min="10000" max="10240" width="9" style="3"/>
    <col min="10241" max="10241" width="16.625" style="3" customWidth="1"/>
    <col min="10242" max="10242" width="12" style="3" customWidth="1"/>
    <col min="10243" max="10248" width="9" style="3" customWidth="1"/>
    <col min="10249" max="10252" width="5.25" style="3" customWidth="1"/>
    <col min="10253" max="10253" width="5.875" style="3" customWidth="1"/>
    <col min="10254" max="10254" width="10.875" style="3" customWidth="1"/>
    <col min="10255" max="10255" width="21.875" style="3" customWidth="1"/>
    <col min="10256" max="10496" width="9" style="3"/>
    <col min="10497" max="10497" width="16.625" style="3" customWidth="1"/>
    <col min="10498" max="10498" width="12" style="3" customWidth="1"/>
    <col min="10499" max="10504" width="9" style="3" customWidth="1"/>
    <col min="10505" max="10508" width="5.25" style="3" customWidth="1"/>
    <col min="10509" max="10509" width="5.875" style="3" customWidth="1"/>
    <col min="10510" max="10510" width="10.875" style="3" customWidth="1"/>
    <col min="10511" max="10511" width="21.875" style="3" customWidth="1"/>
    <col min="10512" max="10752" width="9" style="3"/>
    <col min="10753" max="10753" width="16.625" style="3" customWidth="1"/>
    <col min="10754" max="10754" width="12" style="3" customWidth="1"/>
    <col min="10755" max="10760" width="9" style="3" customWidth="1"/>
    <col min="10761" max="10764" width="5.25" style="3" customWidth="1"/>
    <col min="10765" max="10765" width="5.875" style="3" customWidth="1"/>
    <col min="10766" max="10766" width="10.875" style="3" customWidth="1"/>
    <col min="10767" max="10767" width="21.875" style="3" customWidth="1"/>
    <col min="10768" max="11008" width="9" style="3"/>
    <col min="11009" max="11009" width="16.625" style="3" customWidth="1"/>
    <col min="11010" max="11010" width="12" style="3" customWidth="1"/>
    <col min="11011" max="11016" width="9" style="3" customWidth="1"/>
    <col min="11017" max="11020" width="5.25" style="3" customWidth="1"/>
    <col min="11021" max="11021" width="5.875" style="3" customWidth="1"/>
    <col min="11022" max="11022" width="10.875" style="3" customWidth="1"/>
    <col min="11023" max="11023" width="21.875" style="3" customWidth="1"/>
    <col min="11024" max="11264" width="9" style="3"/>
    <col min="11265" max="11265" width="16.625" style="3" customWidth="1"/>
    <col min="11266" max="11266" width="12" style="3" customWidth="1"/>
    <col min="11267" max="11272" width="9" style="3" customWidth="1"/>
    <col min="11273" max="11276" width="5.25" style="3" customWidth="1"/>
    <col min="11277" max="11277" width="5.875" style="3" customWidth="1"/>
    <col min="11278" max="11278" width="10.875" style="3" customWidth="1"/>
    <col min="11279" max="11279" width="21.875" style="3" customWidth="1"/>
    <col min="11280" max="11520" width="9" style="3"/>
    <col min="11521" max="11521" width="16.625" style="3" customWidth="1"/>
    <col min="11522" max="11522" width="12" style="3" customWidth="1"/>
    <col min="11523" max="11528" width="9" style="3" customWidth="1"/>
    <col min="11529" max="11532" width="5.25" style="3" customWidth="1"/>
    <col min="11533" max="11533" width="5.875" style="3" customWidth="1"/>
    <col min="11534" max="11534" width="10.875" style="3" customWidth="1"/>
    <col min="11535" max="11535" width="21.875" style="3" customWidth="1"/>
    <col min="11536" max="11776" width="9" style="3"/>
    <col min="11777" max="11777" width="16.625" style="3" customWidth="1"/>
    <col min="11778" max="11778" width="12" style="3" customWidth="1"/>
    <col min="11779" max="11784" width="9" style="3" customWidth="1"/>
    <col min="11785" max="11788" width="5.25" style="3" customWidth="1"/>
    <col min="11789" max="11789" width="5.875" style="3" customWidth="1"/>
    <col min="11790" max="11790" width="10.875" style="3" customWidth="1"/>
    <col min="11791" max="11791" width="21.875" style="3" customWidth="1"/>
    <col min="11792" max="12032" width="9" style="3"/>
    <col min="12033" max="12033" width="16.625" style="3" customWidth="1"/>
    <col min="12034" max="12034" width="12" style="3" customWidth="1"/>
    <col min="12035" max="12040" width="9" style="3" customWidth="1"/>
    <col min="12041" max="12044" width="5.25" style="3" customWidth="1"/>
    <col min="12045" max="12045" width="5.875" style="3" customWidth="1"/>
    <col min="12046" max="12046" width="10.875" style="3" customWidth="1"/>
    <col min="12047" max="12047" width="21.875" style="3" customWidth="1"/>
    <col min="12048" max="12288" width="9" style="3"/>
    <col min="12289" max="12289" width="16.625" style="3" customWidth="1"/>
    <col min="12290" max="12290" width="12" style="3" customWidth="1"/>
    <col min="12291" max="12296" width="9" style="3" customWidth="1"/>
    <col min="12297" max="12300" width="5.25" style="3" customWidth="1"/>
    <col min="12301" max="12301" width="5.875" style="3" customWidth="1"/>
    <col min="12302" max="12302" width="10.875" style="3" customWidth="1"/>
    <col min="12303" max="12303" width="21.875" style="3" customWidth="1"/>
    <col min="12304" max="12544" width="9" style="3"/>
    <col min="12545" max="12545" width="16.625" style="3" customWidth="1"/>
    <col min="12546" max="12546" width="12" style="3" customWidth="1"/>
    <col min="12547" max="12552" width="9" style="3" customWidth="1"/>
    <col min="12553" max="12556" width="5.25" style="3" customWidth="1"/>
    <col min="12557" max="12557" width="5.875" style="3" customWidth="1"/>
    <col min="12558" max="12558" width="10.875" style="3" customWidth="1"/>
    <col min="12559" max="12559" width="21.875" style="3" customWidth="1"/>
    <col min="12560" max="12800" width="9" style="3"/>
    <col min="12801" max="12801" width="16.625" style="3" customWidth="1"/>
    <col min="12802" max="12802" width="12" style="3" customWidth="1"/>
    <col min="12803" max="12808" width="9" style="3" customWidth="1"/>
    <col min="12809" max="12812" width="5.25" style="3" customWidth="1"/>
    <col min="12813" max="12813" width="5.875" style="3" customWidth="1"/>
    <col min="12814" max="12814" width="10.875" style="3" customWidth="1"/>
    <col min="12815" max="12815" width="21.875" style="3" customWidth="1"/>
    <col min="12816" max="13056" width="9" style="3"/>
    <col min="13057" max="13057" width="16.625" style="3" customWidth="1"/>
    <col min="13058" max="13058" width="12" style="3" customWidth="1"/>
    <col min="13059" max="13064" width="9" style="3" customWidth="1"/>
    <col min="13065" max="13068" width="5.25" style="3" customWidth="1"/>
    <col min="13069" max="13069" width="5.875" style="3" customWidth="1"/>
    <col min="13070" max="13070" width="10.875" style="3" customWidth="1"/>
    <col min="13071" max="13071" width="21.875" style="3" customWidth="1"/>
    <col min="13072" max="13312" width="9" style="3"/>
    <col min="13313" max="13313" width="16.625" style="3" customWidth="1"/>
    <col min="13314" max="13314" width="12" style="3" customWidth="1"/>
    <col min="13315" max="13320" width="9" style="3" customWidth="1"/>
    <col min="13321" max="13324" width="5.25" style="3" customWidth="1"/>
    <col min="13325" max="13325" width="5.875" style="3" customWidth="1"/>
    <col min="13326" max="13326" width="10.875" style="3" customWidth="1"/>
    <col min="13327" max="13327" width="21.875" style="3" customWidth="1"/>
    <col min="13328" max="13568" width="9" style="3"/>
    <col min="13569" max="13569" width="16.625" style="3" customWidth="1"/>
    <col min="13570" max="13570" width="12" style="3" customWidth="1"/>
    <col min="13571" max="13576" width="9" style="3" customWidth="1"/>
    <col min="13577" max="13580" width="5.25" style="3" customWidth="1"/>
    <col min="13581" max="13581" width="5.875" style="3" customWidth="1"/>
    <col min="13582" max="13582" width="10.875" style="3" customWidth="1"/>
    <col min="13583" max="13583" width="21.875" style="3" customWidth="1"/>
    <col min="13584" max="13824" width="9" style="3"/>
    <col min="13825" max="13825" width="16.625" style="3" customWidth="1"/>
    <col min="13826" max="13826" width="12" style="3" customWidth="1"/>
    <col min="13827" max="13832" width="9" style="3" customWidth="1"/>
    <col min="13833" max="13836" width="5.25" style="3" customWidth="1"/>
    <col min="13837" max="13837" width="5.875" style="3" customWidth="1"/>
    <col min="13838" max="13838" width="10.875" style="3" customWidth="1"/>
    <col min="13839" max="13839" width="21.875" style="3" customWidth="1"/>
    <col min="13840" max="14080" width="9" style="3"/>
    <col min="14081" max="14081" width="16.625" style="3" customWidth="1"/>
    <col min="14082" max="14082" width="12" style="3" customWidth="1"/>
    <col min="14083" max="14088" width="9" style="3" customWidth="1"/>
    <col min="14089" max="14092" width="5.25" style="3" customWidth="1"/>
    <col min="14093" max="14093" width="5.875" style="3" customWidth="1"/>
    <col min="14094" max="14094" width="10.875" style="3" customWidth="1"/>
    <col min="14095" max="14095" width="21.875" style="3" customWidth="1"/>
    <col min="14096" max="14336" width="9" style="3"/>
    <col min="14337" max="14337" width="16.625" style="3" customWidth="1"/>
    <col min="14338" max="14338" width="12" style="3" customWidth="1"/>
    <col min="14339" max="14344" width="9" style="3" customWidth="1"/>
    <col min="14345" max="14348" width="5.25" style="3" customWidth="1"/>
    <col min="14349" max="14349" width="5.875" style="3" customWidth="1"/>
    <col min="14350" max="14350" width="10.875" style="3" customWidth="1"/>
    <col min="14351" max="14351" width="21.875" style="3" customWidth="1"/>
    <col min="14352" max="14592" width="9" style="3"/>
    <col min="14593" max="14593" width="16.625" style="3" customWidth="1"/>
    <col min="14594" max="14594" width="12" style="3" customWidth="1"/>
    <col min="14595" max="14600" width="9" style="3" customWidth="1"/>
    <col min="14601" max="14604" width="5.25" style="3" customWidth="1"/>
    <col min="14605" max="14605" width="5.875" style="3" customWidth="1"/>
    <col min="14606" max="14606" width="10.875" style="3" customWidth="1"/>
    <col min="14607" max="14607" width="21.875" style="3" customWidth="1"/>
    <col min="14608" max="14848" width="9" style="3"/>
    <col min="14849" max="14849" width="16.625" style="3" customWidth="1"/>
    <col min="14850" max="14850" width="12" style="3" customWidth="1"/>
    <col min="14851" max="14856" width="9" style="3" customWidth="1"/>
    <col min="14857" max="14860" width="5.25" style="3" customWidth="1"/>
    <col min="14861" max="14861" width="5.875" style="3" customWidth="1"/>
    <col min="14862" max="14862" width="10.875" style="3" customWidth="1"/>
    <col min="14863" max="14863" width="21.875" style="3" customWidth="1"/>
    <col min="14864" max="15104" width="9" style="3"/>
    <col min="15105" max="15105" width="16.625" style="3" customWidth="1"/>
    <col min="15106" max="15106" width="12" style="3" customWidth="1"/>
    <col min="15107" max="15112" width="9" style="3" customWidth="1"/>
    <col min="15113" max="15116" width="5.25" style="3" customWidth="1"/>
    <col min="15117" max="15117" width="5.875" style="3" customWidth="1"/>
    <col min="15118" max="15118" width="10.875" style="3" customWidth="1"/>
    <col min="15119" max="15119" width="21.875" style="3" customWidth="1"/>
    <col min="15120" max="15360" width="9" style="3"/>
    <col min="15361" max="15361" width="16.625" style="3" customWidth="1"/>
    <col min="15362" max="15362" width="12" style="3" customWidth="1"/>
    <col min="15363" max="15368" width="9" style="3" customWidth="1"/>
    <col min="15369" max="15372" width="5.25" style="3" customWidth="1"/>
    <col min="15373" max="15373" width="5.875" style="3" customWidth="1"/>
    <col min="15374" max="15374" width="10.875" style="3" customWidth="1"/>
    <col min="15375" max="15375" width="21.875" style="3" customWidth="1"/>
    <col min="15376" max="15616" width="9" style="3"/>
    <col min="15617" max="15617" width="16.625" style="3" customWidth="1"/>
    <col min="15618" max="15618" width="12" style="3" customWidth="1"/>
    <col min="15619" max="15624" width="9" style="3" customWidth="1"/>
    <col min="15625" max="15628" width="5.25" style="3" customWidth="1"/>
    <col min="15629" max="15629" width="5.875" style="3" customWidth="1"/>
    <col min="15630" max="15630" width="10.875" style="3" customWidth="1"/>
    <col min="15631" max="15631" width="21.875" style="3" customWidth="1"/>
    <col min="15632" max="15872" width="9" style="3"/>
    <col min="15873" max="15873" width="16.625" style="3" customWidth="1"/>
    <col min="15874" max="15874" width="12" style="3" customWidth="1"/>
    <col min="15875" max="15880" width="9" style="3" customWidth="1"/>
    <col min="15881" max="15884" width="5.25" style="3" customWidth="1"/>
    <col min="15885" max="15885" width="5.875" style="3" customWidth="1"/>
    <col min="15886" max="15886" width="10.875" style="3" customWidth="1"/>
    <col min="15887" max="15887" width="21.875" style="3" customWidth="1"/>
    <col min="15888" max="16128" width="9" style="3"/>
    <col min="16129" max="16129" width="16.625" style="3" customWidth="1"/>
    <col min="16130" max="16130" width="12" style="3" customWidth="1"/>
    <col min="16131" max="16136" width="9" style="3" customWidth="1"/>
    <col min="16137" max="16140" width="5.25" style="3" customWidth="1"/>
    <col min="16141" max="16141" width="5.875" style="3" customWidth="1"/>
    <col min="16142" max="16142" width="10.875" style="3" customWidth="1"/>
    <col min="16143" max="16143" width="21.875" style="3" customWidth="1"/>
    <col min="16144" max="16384" width="9" style="3"/>
  </cols>
  <sheetData>
    <row r="1" spans="1:16" ht="21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1"/>
      <c r="K1" s="1"/>
      <c r="L1" s="1"/>
      <c r="M1" s="1"/>
      <c r="N1" s="1"/>
      <c r="O1" s="1"/>
    </row>
    <row r="2" spans="1:16" ht="14.25">
      <c r="A2" s="39" t="s">
        <v>1</v>
      </c>
      <c r="B2" s="39"/>
      <c r="C2" s="40" t="s">
        <v>2</v>
      </c>
      <c r="D2" s="39" t="s">
        <v>3</v>
      </c>
      <c r="E2" s="39"/>
      <c r="F2" s="39"/>
      <c r="G2" s="39"/>
      <c r="H2" s="39" t="s">
        <v>4</v>
      </c>
      <c r="I2" s="39"/>
      <c r="J2" s="42" t="s">
        <v>5</v>
      </c>
      <c r="K2" s="42"/>
      <c r="L2" s="42"/>
      <c r="M2" s="42"/>
      <c r="N2" s="42" t="s">
        <v>6</v>
      </c>
      <c r="O2" s="42"/>
      <c r="P2" s="42" t="s">
        <v>7</v>
      </c>
    </row>
    <row r="3" spans="1:16" ht="14.25">
      <c r="A3" s="39"/>
      <c r="B3" s="39"/>
      <c r="C3" s="41"/>
      <c r="D3" s="4" t="s">
        <v>8</v>
      </c>
      <c r="E3" s="4" t="s">
        <v>9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8</v>
      </c>
      <c r="K3" s="5" t="s">
        <v>9</v>
      </c>
      <c r="L3" s="5" t="s">
        <v>8</v>
      </c>
      <c r="M3" s="5" t="s">
        <v>9</v>
      </c>
      <c r="N3" s="5" t="s">
        <v>10</v>
      </c>
      <c r="O3" s="5" t="s">
        <v>11</v>
      </c>
      <c r="P3" s="42"/>
    </row>
    <row r="4" spans="1:16" s="9" customFormat="1">
      <c r="A4" s="43" t="s">
        <v>12</v>
      </c>
      <c r="B4" s="45" t="s">
        <v>128</v>
      </c>
      <c r="C4" s="6" t="s">
        <v>13</v>
      </c>
      <c r="D4" s="7">
        <v>5</v>
      </c>
      <c r="E4" s="7" t="s">
        <v>14</v>
      </c>
      <c r="F4" s="7">
        <v>4</v>
      </c>
      <c r="G4" s="7" t="s">
        <v>15</v>
      </c>
      <c r="H4" s="7">
        <v>950</v>
      </c>
      <c r="I4" s="7">
        <f>D4*F4*H4</f>
        <v>19000</v>
      </c>
      <c r="J4" s="7"/>
      <c r="K4" s="7" t="s">
        <v>14</v>
      </c>
      <c r="L4" s="7"/>
      <c r="M4" s="7" t="s">
        <v>15</v>
      </c>
      <c r="N4" s="7"/>
      <c r="O4" s="7">
        <f>J4*L4*N4</f>
        <v>0</v>
      </c>
      <c r="P4" s="8"/>
    </row>
    <row r="5" spans="1:16" s="9" customFormat="1">
      <c r="A5" s="44"/>
      <c r="B5" s="46"/>
      <c r="C5" s="6" t="s">
        <v>16</v>
      </c>
      <c r="D5" s="7">
        <v>112</v>
      </c>
      <c r="E5" s="7" t="s">
        <v>14</v>
      </c>
      <c r="F5" s="7">
        <v>2</v>
      </c>
      <c r="G5" s="7" t="s">
        <v>15</v>
      </c>
      <c r="H5" s="7">
        <v>750</v>
      </c>
      <c r="I5" s="7">
        <f t="shared" ref="I5:I7" si="0">D5*F5*H5</f>
        <v>168000</v>
      </c>
      <c r="J5" s="10"/>
      <c r="K5" s="7" t="s">
        <v>14</v>
      </c>
      <c r="L5" s="7"/>
      <c r="M5" s="7" t="s">
        <v>15</v>
      </c>
      <c r="N5" s="7"/>
      <c r="O5" s="7">
        <f t="shared" ref="O5:O17" si="1">J5*L5*N5</f>
        <v>0</v>
      </c>
      <c r="P5" s="8"/>
    </row>
    <row r="6" spans="1:16" s="9" customFormat="1">
      <c r="A6" s="44"/>
      <c r="B6" s="46"/>
      <c r="C6" s="6" t="s">
        <v>17</v>
      </c>
      <c r="D6" s="7">
        <v>15</v>
      </c>
      <c r="E6" s="7" t="s">
        <v>14</v>
      </c>
      <c r="F6" s="7">
        <v>2</v>
      </c>
      <c r="G6" s="7" t="s">
        <v>15</v>
      </c>
      <c r="H6" s="7">
        <v>800</v>
      </c>
      <c r="I6" s="7">
        <f t="shared" si="0"/>
        <v>24000</v>
      </c>
      <c r="J6" s="7"/>
      <c r="K6" s="7" t="s">
        <v>14</v>
      </c>
      <c r="L6" s="7"/>
      <c r="M6" s="7" t="s">
        <v>15</v>
      </c>
      <c r="N6" s="7"/>
      <c r="O6" s="7">
        <f t="shared" si="1"/>
        <v>0</v>
      </c>
      <c r="P6" s="11"/>
    </row>
    <row r="7" spans="1:16" s="9" customFormat="1">
      <c r="A7" s="44"/>
      <c r="B7" s="46"/>
      <c r="C7" s="6" t="s">
        <v>18</v>
      </c>
      <c r="D7" s="7">
        <v>1</v>
      </c>
      <c r="E7" s="7" t="s">
        <v>14</v>
      </c>
      <c r="F7" s="7">
        <v>2</v>
      </c>
      <c r="G7" s="7" t="s">
        <v>15</v>
      </c>
      <c r="H7" s="7">
        <v>1688</v>
      </c>
      <c r="I7" s="7">
        <f t="shared" si="0"/>
        <v>3376</v>
      </c>
      <c r="J7" s="7"/>
      <c r="K7" s="7" t="s">
        <v>14</v>
      </c>
      <c r="L7" s="7"/>
      <c r="M7" s="7" t="s">
        <v>15</v>
      </c>
      <c r="N7" s="7"/>
      <c r="O7" s="7">
        <f t="shared" si="1"/>
        <v>0</v>
      </c>
      <c r="P7" s="11"/>
    </row>
    <row r="8" spans="1:16" s="9" customFormat="1">
      <c r="A8" s="44"/>
      <c r="B8" s="46"/>
      <c r="C8" s="6"/>
      <c r="D8" s="7"/>
      <c r="E8" s="7"/>
      <c r="F8" s="7"/>
      <c r="G8" s="7"/>
      <c r="H8" s="7"/>
      <c r="I8" s="7"/>
      <c r="J8" s="7">
        <v>13</v>
      </c>
      <c r="K8" s="7" t="s">
        <v>14</v>
      </c>
      <c r="L8" s="7">
        <v>1</v>
      </c>
      <c r="M8" s="7" t="s">
        <v>15</v>
      </c>
      <c r="N8" s="7">
        <v>800</v>
      </c>
      <c r="O8" s="7">
        <f t="shared" si="1"/>
        <v>10400</v>
      </c>
      <c r="P8" s="11" t="s">
        <v>19</v>
      </c>
    </row>
    <row r="9" spans="1:16" s="9" customFormat="1">
      <c r="A9" s="44"/>
      <c r="B9" s="46"/>
      <c r="C9" s="6"/>
      <c r="D9" s="7"/>
      <c r="E9" s="7"/>
      <c r="F9" s="7"/>
      <c r="G9" s="7"/>
      <c r="H9" s="7"/>
      <c r="I9" s="7"/>
      <c r="J9" s="7">
        <v>8</v>
      </c>
      <c r="K9" s="7" t="s">
        <v>14</v>
      </c>
      <c r="L9" s="7">
        <v>1</v>
      </c>
      <c r="M9" s="7" t="s">
        <v>15</v>
      </c>
      <c r="N9" s="7">
        <v>750</v>
      </c>
      <c r="O9" s="7">
        <f t="shared" si="1"/>
        <v>6000</v>
      </c>
      <c r="P9" s="11" t="s">
        <v>20</v>
      </c>
    </row>
    <row r="10" spans="1:16" s="9" customFormat="1">
      <c r="A10" s="44"/>
      <c r="B10" s="46"/>
      <c r="C10" s="6"/>
      <c r="D10" s="7"/>
      <c r="E10" s="7"/>
      <c r="F10" s="7"/>
      <c r="G10" s="7"/>
      <c r="H10" s="7"/>
      <c r="I10" s="7"/>
      <c r="J10" s="7">
        <v>19</v>
      </c>
      <c r="K10" s="7" t="s">
        <v>14</v>
      </c>
      <c r="L10" s="7">
        <v>1</v>
      </c>
      <c r="M10" s="7" t="s">
        <v>15</v>
      </c>
      <c r="N10" s="7">
        <v>800</v>
      </c>
      <c r="O10" s="7">
        <f t="shared" si="1"/>
        <v>15200</v>
      </c>
      <c r="P10" s="11" t="s">
        <v>21</v>
      </c>
    </row>
    <row r="11" spans="1:16" s="9" customFormat="1">
      <c r="A11" s="44"/>
      <c r="B11" s="46"/>
      <c r="C11" s="6"/>
      <c r="D11" s="7"/>
      <c r="E11" s="7"/>
      <c r="F11" s="7"/>
      <c r="G11" s="7"/>
      <c r="H11" s="7"/>
      <c r="I11" s="7"/>
      <c r="J11" s="7">
        <v>84</v>
      </c>
      <c r="K11" s="7" t="s">
        <v>14</v>
      </c>
      <c r="L11" s="7">
        <v>1</v>
      </c>
      <c r="M11" s="7" t="s">
        <v>15</v>
      </c>
      <c r="N11" s="7">
        <v>750</v>
      </c>
      <c r="O11" s="7">
        <f t="shared" si="1"/>
        <v>63000</v>
      </c>
      <c r="P11" s="11" t="s">
        <v>22</v>
      </c>
    </row>
    <row r="12" spans="1:16" s="9" customFormat="1">
      <c r="A12" s="44"/>
      <c r="B12" s="46"/>
      <c r="C12" s="6"/>
      <c r="D12" s="7"/>
      <c r="E12" s="7"/>
      <c r="F12" s="7"/>
      <c r="G12" s="7"/>
      <c r="H12" s="7"/>
      <c r="I12" s="7"/>
      <c r="J12" s="7">
        <v>1</v>
      </c>
      <c r="K12" s="7" t="s">
        <v>14</v>
      </c>
      <c r="L12" s="7">
        <v>1</v>
      </c>
      <c r="M12" s="7" t="s">
        <v>15</v>
      </c>
      <c r="N12" s="7">
        <v>1350</v>
      </c>
      <c r="O12" s="7">
        <f t="shared" si="1"/>
        <v>1350</v>
      </c>
      <c r="P12" s="11" t="s">
        <v>23</v>
      </c>
    </row>
    <row r="13" spans="1:16" s="9" customFormat="1">
      <c r="A13" s="44"/>
      <c r="B13" s="46"/>
      <c r="C13" s="6"/>
      <c r="D13" s="7"/>
      <c r="E13" s="7"/>
      <c r="F13" s="7"/>
      <c r="G13" s="7"/>
      <c r="H13" s="7"/>
      <c r="I13" s="7"/>
      <c r="J13" s="7">
        <v>12</v>
      </c>
      <c r="K13" s="7" t="s">
        <v>14</v>
      </c>
      <c r="L13" s="7">
        <v>1</v>
      </c>
      <c r="M13" s="7" t="s">
        <v>15</v>
      </c>
      <c r="N13" s="7">
        <v>800</v>
      </c>
      <c r="O13" s="7">
        <f t="shared" si="1"/>
        <v>9600</v>
      </c>
      <c r="P13" s="11" t="s">
        <v>24</v>
      </c>
    </row>
    <row r="14" spans="1:16" s="9" customFormat="1">
      <c r="A14" s="44"/>
      <c r="B14" s="46"/>
      <c r="C14" s="6"/>
      <c r="D14" s="7"/>
      <c r="E14" s="7"/>
      <c r="F14" s="7"/>
      <c r="G14" s="7"/>
      <c r="H14" s="7"/>
      <c r="I14" s="7"/>
      <c r="J14" s="7">
        <v>75</v>
      </c>
      <c r="K14" s="7" t="s">
        <v>14</v>
      </c>
      <c r="L14" s="7">
        <v>1</v>
      </c>
      <c r="M14" s="7" t="s">
        <v>15</v>
      </c>
      <c r="N14" s="7">
        <v>750</v>
      </c>
      <c r="O14" s="7">
        <f t="shared" si="1"/>
        <v>56250</v>
      </c>
      <c r="P14" s="11" t="s">
        <v>25</v>
      </c>
    </row>
    <row r="15" spans="1:16" s="9" customFormat="1">
      <c r="A15" s="44"/>
      <c r="B15" s="46"/>
      <c r="C15" s="6"/>
      <c r="D15" s="7"/>
      <c r="E15" s="7"/>
      <c r="F15" s="7"/>
      <c r="G15" s="7"/>
      <c r="H15" s="7"/>
      <c r="I15" s="7"/>
      <c r="J15" s="7">
        <v>1</v>
      </c>
      <c r="K15" s="7" t="s">
        <v>14</v>
      </c>
      <c r="L15" s="7">
        <v>1</v>
      </c>
      <c r="M15" s="7" t="s">
        <v>15</v>
      </c>
      <c r="N15" s="7">
        <v>1350</v>
      </c>
      <c r="O15" s="7">
        <f t="shared" si="1"/>
        <v>1350</v>
      </c>
      <c r="P15" s="11" t="s">
        <v>26</v>
      </c>
    </row>
    <row r="16" spans="1:16" s="9" customFormat="1">
      <c r="A16" s="44"/>
      <c r="B16" s="46"/>
      <c r="C16" s="6"/>
      <c r="D16" s="7"/>
      <c r="E16" s="7"/>
      <c r="F16" s="7"/>
      <c r="G16" s="7"/>
      <c r="H16" s="7"/>
      <c r="I16" s="7"/>
      <c r="J16" s="10">
        <v>2</v>
      </c>
      <c r="K16" s="7" t="s">
        <v>14</v>
      </c>
      <c r="L16" s="7">
        <v>1</v>
      </c>
      <c r="M16" s="7" t="s">
        <v>15</v>
      </c>
      <c r="N16" s="7">
        <v>800</v>
      </c>
      <c r="O16" s="7">
        <f t="shared" si="1"/>
        <v>1600</v>
      </c>
      <c r="P16" s="12" t="s">
        <v>27</v>
      </c>
    </row>
    <row r="17" spans="1:18" s="9" customFormat="1">
      <c r="A17" s="44"/>
      <c r="B17" s="46"/>
      <c r="C17" s="6"/>
      <c r="D17" s="7"/>
      <c r="E17" s="7"/>
      <c r="F17" s="7"/>
      <c r="G17" s="7"/>
      <c r="H17" s="7"/>
      <c r="I17" s="7"/>
      <c r="J17" s="10">
        <v>2</v>
      </c>
      <c r="K17" s="7" t="s">
        <v>14</v>
      </c>
      <c r="L17" s="7">
        <v>1</v>
      </c>
      <c r="M17" s="7" t="s">
        <v>15</v>
      </c>
      <c r="N17" s="7">
        <v>750</v>
      </c>
      <c r="O17" s="7">
        <f t="shared" si="1"/>
        <v>1500</v>
      </c>
      <c r="P17" s="12" t="s">
        <v>28</v>
      </c>
    </row>
    <row r="18" spans="1:18" s="9" customFormat="1">
      <c r="A18" s="44"/>
      <c r="B18" s="46"/>
      <c r="C18" s="6"/>
      <c r="D18" s="7"/>
      <c r="E18" s="7"/>
      <c r="F18" s="7"/>
      <c r="G18" s="7"/>
      <c r="H18" s="7"/>
      <c r="I18" s="7"/>
      <c r="J18" s="10"/>
      <c r="K18" s="10"/>
      <c r="L18" s="10"/>
      <c r="M18" s="10"/>
      <c r="N18" s="10"/>
      <c r="O18" s="7"/>
      <c r="P18" s="12"/>
    </row>
    <row r="19" spans="1:18">
      <c r="A19" s="39" t="s">
        <v>30</v>
      </c>
      <c r="B19" s="39"/>
      <c r="C19" s="39"/>
      <c r="D19" s="39"/>
      <c r="E19" s="39"/>
      <c r="F19" s="39"/>
      <c r="G19" s="39"/>
      <c r="H19" s="39"/>
      <c r="I19" s="13">
        <f>SUM(I4:I18)</f>
        <v>214376</v>
      </c>
      <c r="J19" s="14"/>
      <c r="K19" s="14"/>
      <c r="L19" s="14"/>
      <c r="M19" s="14"/>
      <c r="N19" s="14"/>
      <c r="O19" s="15">
        <f>SUM(O4:O18)</f>
        <v>166250</v>
      </c>
      <c r="P19" s="16">
        <f>I19-O19</f>
        <v>48126</v>
      </c>
      <c r="R19" s="17"/>
    </row>
    <row r="20" spans="1:18" ht="14.25">
      <c r="A20" s="47" t="s">
        <v>31</v>
      </c>
      <c r="B20" s="45" t="s">
        <v>128</v>
      </c>
      <c r="C20" s="18" t="s">
        <v>32</v>
      </c>
      <c r="D20" s="7">
        <v>20</v>
      </c>
      <c r="E20" s="7" t="s">
        <v>33</v>
      </c>
      <c r="F20" s="7">
        <v>1</v>
      </c>
      <c r="G20" s="7" t="s">
        <v>34</v>
      </c>
      <c r="H20" s="7">
        <v>200</v>
      </c>
      <c r="I20" s="7">
        <f t="shared" ref="I20:I23" si="2">D20*F20*H20</f>
        <v>4000</v>
      </c>
      <c r="J20" s="7">
        <v>5</v>
      </c>
      <c r="K20" s="7" t="s">
        <v>33</v>
      </c>
      <c r="L20" s="7">
        <v>1</v>
      </c>
      <c r="M20" s="7" t="s">
        <v>34</v>
      </c>
      <c r="N20" s="7">
        <v>148</v>
      </c>
      <c r="O20" s="7">
        <f t="shared" ref="O20:O33" si="3">J20*L20*N20</f>
        <v>740</v>
      </c>
      <c r="P20" s="19" t="s">
        <v>35</v>
      </c>
    </row>
    <row r="21" spans="1:18" ht="14.25">
      <c r="A21" s="48"/>
      <c r="B21" s="46"/>
      <c r="C21" s="18" t="s">
        <v>36</v>
      </c>
      <c r="D21" s="7">
        <v>50</v>
      </c>
      <c r="E21" s="7" t="s">
        <v>33</v>
      </c>
      <c r="F21" s="7">
        <v>1</v>
      </c>
      <c r="G21" s="7" t="s">
        <v>34</v>
      </c>
      <c r="H21" s="7">
        <v>200</v>
      </c>
      <c r="I21" s="7">
        <f t="shared" si="2"/>
        <v>10000</v>
      </c>
      <c r="J21" s="7">
        <v>21</v>
      </c>
      <c r="K21" s="7" t="s">
        <v>33</v>
      </c>
      <c r="L21" s="7">
        <v>1</v>
      </c>
      <c r="M21" s="7" t="s">
        <v>34</v>
      </c>
      <c r="N21" s="7">
        <v>238</v>
      </c>
      <c r="O21" s="7">
        <f t="shared" si="3"/>
        <v>4998</v>
      </c>
      <c r="P21" s="19" t="s">
        <v>37</v>
      </c>
    </row>
    <row r="22" spans="1:18" ht="14.25">
      <c r="A22" s="48"/>
      <c r="B22" s="46"/>
      <c r="C22" s="18" t="s">
        <v>38</v>
      </c>
      <c r="D22" s="7">
        <v>80</v>
      </c>
      <c r="E22" s="7" t="s">
        <v>33</v>
      </c>
      <c r="F22" s="7">
        <v>1</v>
      </c>
      <c r="G22" s="7" t="s">
        <v>34</v>
      </c>
      <c r="H22" s="7">
        <v>158</v>
      </c>
      <c r="I22" s="7">
        <f t="shared" si="2"/>
        <v>12640</v>
      </c>
      <c r="J22" s="7">
        <v>22</v>
      </c>
      <c r="K22" s="7" t="s">
        <v>33</v>
      </c>
      <c r="L22" s="7">
        <v>1</v>
      </c>
      <c r="M22" s="7" t="s">
        <v>34</v>
      </c>
      <c r="N22" s="7">
        <v>148</v>
      </c>
      <c r="O22" s="7">
        <f t="shared" si="3"/>
        <v>3256</v>
      </c>
      <c r="P22" s="19" t="s">
        <v>38</v>
      </c>
    </row>
    <row r="23" spans="1:18" ht="14.25">
      <c r="A23" s="48"/>
      <c r="B23" s="46"/>
      <c r="C23" s="18" t="s">
        <v>39</v>
      </c>
      <c r="D23" s="7">
        <v>100</v>
      </c>
      <c r="E23" s="7" t="s">
        <v>33</v>
      </c>
      <c r="F23" s="7">
        <v>1</v>
      </c>
      <c r="G23" s="7" t="s">
        <v>34</v>
      </c>
      <c r="H23" s="7">
        <v>200</v>
      </c>
      <c r="I23" s="7">
        <f t="shared" si="2"/>
        <v>20000</v>
      </c>
      <c r="J23" s="10"/>
      <c r="K23" s="10" t="s">
        <v>33</v>
      </c>
      <c r="L23" s="10">
        <v>1</v>
      </c>
      <c r="M23" s="10" t="s">
        <v>34</v>
      </c>
      <c r="N23" s="10"/>
      <c r="O23" s="7">
        <f t="shared" si="3"/>
        <v>0</v>
      </c>
      <c r="P23" s="20"/>
    </row>
    <row r="24" spans="1:18" ht="14.25">
      <c r="A24" s="48"/>
      <c r="B24" s="46"/>
      <c r="C24" s="18"/>
      <c r="D24" s="7"/>
      <c r="E24" s="7"/>
      <c r="F24" s="7"/>
      <c r="G24" s="7"/>
      <c r="H24" s="7"/>
      <c r="I24" s="7"/>
      <c r="J24" s="10">
        <v>1</v>
      </c>
      <c r="K24" s="7" t="s">
        <v>40</v>
      </c>
      <c r="L24" s="7">
        <v>1</v>
      </c>
      <c r="M24" s="7" t="s">
        <v>40</v>
      </c>
      <c r="N24" s="10">
        <v>101</v>
      </c>
      <c r="O24" s="7">
        <f t="shared" si="3"/>
        <v>101</v>
      </c>
      <c r="P24" s="20" t="s">
        <v>41</v>
      </c>
    </row>
    <row r="25" spans="1:18" ht="14.25">
      <c r="A25" s="48"/>
      <c r="B25" s="46"/>
      <c r="C25" s="18"/>
      <c r="D25" s="7"/>
      <c r="E25" s="7"/>
      <c r="F25" s="7"/>
      <c r="G25" s="7"/>
      <c r="H25" s="7"/>
      <c r="I25" s="7"/>
      <c r="J25" s="10">
        <v>1</v>
      </c>
      <c r="K25" s="7" t="s">
        <v>40</v>
      </c>
      <c r="L25" s="7">
        <v>1</v>
      </c>
      <c r="M25" s="7" t="s">
        <v>40</v>
      </c>
      <c r="N25" s="10">
        <v>1551.9</v>
      </c>
      <c r="O25" s="7">
        <f t="shared" si="3"/>
        <v>1551.9</v>
      </c>
      <c r="P25" s="20" t="s">
        <v>42</v>
      </c>
    </row>
    <row r="26" spans="1:18" ht="14.25">
      <c r="A26" s="48"/>
      <c r="B26" s="46"/>
      <c r="C26" s="18" t="s">
        <v>43</v>
      </c>
      <c r="D26" s="7">
        <v>36</v>
      </c>
      <c r="E26" s="7" t="s">
        <v>33</v>
      </c>
      <c r="F26" s="7">
        <v>1</v>
      </c>
      <c r="G26" s="7" t="s">
        <v>34</v>
      </c>
      <c r="H26" s="7">
        <v>258</v>
      </c>
      <c r="I26" s="7">
        <f t="shared" ref="I26:I30" si="4">D26*F26*H26</f>
        <v>9288</v>
      </c>
      <c r="J26" s="10">
        <v>14</v>
      </c>
      <c r="K26" s="10" t="s">
        <v>33</v>
      </c>
      <c r="L26" s="10">
        <v>1</v>
      </c>
      <c r="M26" s="10" t="s">
        <v>34</v>
      </c>
      <c r="N26" s="10">
        <v>238</v>
      </c>
      <c r="O26" s="7">
        <f t="shared" si="3"/>
        <v>3332</v>
      </c>
      <c r="P26" s="18" t="s">
        <v>44</v>
      </c>
    </row>
    <row r="27" spans="1:18" ht="14.25">
      <c r="A27" s="48"/>
      <c r="B27" s="46"/>
      <c r="C27" s="18" t="s">
        <v>45</v>
      </c>
      <c r="D27" s="7">
        <v>116</v>
      </c>
      <c r="E27" s="7" t="s">
        <v>33</v>
      </c>
      <c r="F27" s="7">
        <v>1</v>
      </c>
      <c r="G27" s="7" t="s">
        <v>34</v>
      </c>
      <c r="H27" s="7">
        <v>200</v>
      </c>
      <c r="I27" s="7">
        <f t="shared" si="4"/>
        <v>23200</v>
      </c>
      <c r="J27" s="10">
        <v>112</v>
      </c>
      <c r="K27" s="10" t="s">
        <v>33</v>
      </c>
      <c r="L27" s="10">
        <v>1</v>
      </c>
      <c r="M27" s="10" t="s">
        <v>34</v>
      </c>
      <c r="N27" s="10">
        <v>138</v>
      </c>
      <c r="O27" s="7">
        <f t="shared" si="3"/>
        <v>15456</v>
      </c>
      <c r="P27" s="18" t="s">
        <v>46</v>
      </c>
    </row>
    <row r="28" spans="1:18" ht="14.25">
      <c r="A28" s="48"/>
      <c r="B28" s="46"/>
      <c r="C28" s="18" t="s">
        <v>47</v>
      </c>
      <c r="D28" s="7">
        <v>20</v>
      </c>
      <c r="E28" s="7" t="s">
        <v>33</v>
      </c>
      <c r="F28" s="7">
        <v>1</v>
      </c>
      <c r="G28" s="7" t="s">
        <v>34</v>
      </c>
      <c r="H28" s="7">
        <v>258</v>
      </c>
      <c r="I28" s="7">
        <f t="shared" si="4"/>
        <v>5160</v>
      </c>
      <c r="J28" s="10"/>
      <c r="K28" s="10" t="s">
        <v>33</v>
      </c>
      <c r="L28" s="10">
        <v>1</v>
      </c>
      <c r="M28" s="10" t="s">
        <v>34</v>
      </c>
      <c r="N28" s="10"/>
      <c r="O28" s="7">
        <f t="shared" si="3"/>
        <v>0</v>
      </c>
      <c r="P28" s="18"/>
    </row>
    <row r="29" spans="1:18" ht="14.25">
      <c r="A29" s="48"/>
      <c r="B29" s="46"/>
      <c r="C29" s="18" t="s">
        <v>47</v>
      </c>
      <c r="D29" s="7">
        <v>20</v>
      </c>
      <c r="E29" s="7" t="s">
        <v>33</v>
      </c>
      <c r="F29" s="7">
        <v>1</v>
      </c>
      <c r="G29" s="7" t="s">
        <v>34</v>
      </c>
      <c r="H29" s="7">
        <v>258</v>
      </c>
      <c r="I29" s="7">
        <f t="shared" si="4"/>
        <v>5160</v>
      </c>
      <c r="J29" s="7"/>
      <c r="K29" s="7" t="s">
        <v>33</v>
      </c>
      <c r="L29" s="7">
        <v>1</v>
      </c>
      <c r="M29" s="7" t="s">
        <v>34</v>
      </c>
      <c r="N29" s="7"/>
      <c r="O29" s="7">
        <f t="shared" si="3"/>
        <v>0</v>
      </c>
      <c r="P29" s="19"/>
    </row>
    <row r="30" spans="1:18" ht="14.25">
      <c r="A30" s="48"/>
      <c r="B30" s="46"/>
      <c r="C30" s="18" t="s">
        <v>48</v>
      </c>
      <c r="D30" s="7">
        <v>116</v>
      </c>
      <c r="E30" s="7" t="s">
        <v>33</v>
      </c>
      <c r="F30" s="7">
        <v>1</v>
      </c>
      <c r="G30" s="7" t="s">
        <v>34</v>
      </c>
      <c r="H30" s="7">
        <v>200</v>
      </c>
      <c r="I30" s="7">
        <f t="shared" si="4"/>
        <v>23200</v>
      </c>
      <c r="J30" s="7">
        <v>90</v>
      </c>
      <c r="K30" s="7" t="s">
        <v>33</v>
      </c>
      <c r="L30" s="7">
        <v>1</v>
      </c>
      <c r="M30" s="7" t="s">
        <v>34</v>
      </c>
      <c r="N30" s="7">
        <v>200</v>
      </c>
      <c r="O30" s="7">
        <f t="shared" si="3"/>
        <v>18000</v>
      </c>
      <c r="P30" s="19" t="s">
        <v>49</v>
      </c>
    </row>
    <row r="31" spans="1:18" ht="14.25">
      <c r="A31" s="48"/>
      <c r="B31" s="46"/>
      <c r="C31" s="18"/>
      <c r="D31" s="7"/>
      <c r="E31" s="7"/>
      <c r="F31" s="7"/>
      <c r="G31" s="7"/>
      <c r="H31" s="7"/>
      <c r="I31" s="7"/>
      <c r="J31" s="7">
        <v>1</v>
      </c>
      <c r="K31" s="7" t="s">
        <v>40</v>
      </c>
      <c r="L31" s="7">
        <v>1</v>
      </c>
      <c r="M31" s="7" t="s">
        <v>40</v>
      </c>
      <c r="N31" s="7">
        <v>1054.9000000000001</v>
      </c>
      <c r="O31" s="7">
        <f t="shared" si="3"/>
        <v>1054.9000000000001</v>
      </c>
      <c r="P31" s="19" t="s">
        <v>50</v>
      </c>
    </row>
    <row r="32" spans="1:18" ht="14.25">
      <c r="A32" s="48"/>
      <c r="B32" s="46"/>
      <c r="C32" s="18" t="s">
        <v>51</v>
      </c>
      <c r="D32" s="7">
        <v>60</v>
      </c>
      <c r="E32" s="7" t="s">
        <v>33</v>
      </c>
      <c r="F32" s="7">
        <v>1</v>
      </c>
      <c r="G32" s="7" t="s">
        <v>34</v>
      </c>
      <c r="H32" s="7">
        <v>158</v>
      </c>
      <c r="I32" s="7">
        <f t="shared" ref="I32:I33" si="5">D32*F32*H32</f>
        <v>9480</v>
      </c>
      <c r="J32" s="7"/>
      <c r="K32" s="7" t="s">
        <v>33</v>
      </c>
      <c r="L32" s="7">
        <v>1</v>
      </c>
      <c r="M32" s="7" t="s">
        <v>34</v>
      </c>
      <c r="N32" s="7"/>
      <c r="O32" s="7">
        <f t="shared" si="3"/>
        <v>0</v>
      </c>
      <c r="P32" s="19"/>
    </row>
    <row r="33" spans="1:16 15873:16384" ht="14.25">
      <c r="A33" s="48"/>
      <c r="B33" s="46"/>
      <c r="C33" s="18" t="s">
        <v>52</v>
      </c>
      <c r="D33" s="7">
        <v>10</v>
      </c>
      <c r="E33" s="7" t="s">
        <v>33</v>
      </c>
      <c r="F33" s="7">
        <v>1</v>
      </c>
      <c r="G33" s="7" t="s">
        <v>34</v>
      </c>
      <c r="H33" s="7">
        <v>200</v>
      </c>
      <c r="I33" s="7">
        <f t="shared" si="5"/>
        <v>2000</v>
      </c>
      <c r="J33" s="7"/>
      <c r="K33" s="7" t="s">
        <v>33</v>
      </c>
      <c r="L33" s="7">
        <v>1</v>
      </c>
      <c r="M33" s="7" t="s">
        <v>34</v>
      </c>
      <c r="N33" s="7"/>
      <c r="O33" s="7">
        <f t="shared" si="3"/>
        <v>0</v>
      </c>
      <c r="P33" s="19"/>
    </row>
    <row r="34" spans="1:16 15873:16384">
      <c r="A34" s="39" t="s">
        <v>53</v>
      </c>
      <c r="B34" s="39"/>
      <c r="C34" s="39"/>
      <c r="D34" s="39"/>
      <c r="E34" s="39"/>
      <c r="F34" s="39"/>
      <c r="G34" s="39"/>
      <c r="H34" s="39"/>
      <c r="I34" s="13">
        <f>SUM(I20:I33)</f>
        <v>124128</v>
      </c>
      <c r="J34" s="14"/>
      <c r="K34" s="14"/>
      <c r="L34" s="14"/>
      <c r="M34" s="14"/>
      <c r="N34" s="14"/>
      <c r="O34" s="15">
        <f>SUM(O20:O33)</f>
        <v>48489.8</v>
      </c>
      <c r="P34" s="16">
        <f>I34-O34</f>
        <v>75638.2</v>
      </c>
    </row>
    <row r="35" spans="1:16 15873:16384">
      <c r="A35" s="49" t="s">
        <v>54</v>
      </c>
      <c r="B35" s="51" t="s">
        <v>55</v>
      </c>
      <c r="C35" s="21" t="s">
        <v>56</v>
      </c>
      <c r="D35" s="22">
        <v>45</v>
      </c>
      <c r="E35" s="22" t="s">
        <v>57</v>
      </c>
      <c r="F35" s="22">
        <v>1</v>
      </c>
      <c r="G35" s="22" t="s">
        <v>58</v>
      </c>
      <c r="H35" s="23">
        <v>500</v>
      </c>
      <c r="I35" s="7">
        <f>D35*F35*H35</f>
        <v>22500</v>
      </c>
      <c r="J35" s="22">
        <v>42</v>
      </c>
      <c r="K35" s="22" t="s">
        <v>57</v>
      </c>
      <c r="L35" s="22">
        <v>1</v>
      </c>
      <c r="M35" s="22" t="s">
        <v>58</v>
      </c>
      <c r="N35" s="23">
        <v>500</v>
      </c>
      <c r="O35" s="7">
        <f t="shared" ref="O35:O42" si="6">J35*L35*N35</f>
        <v>21000</v>
      </c>
      <c r="P35" s="24"/>
    </row>
    <row r="36" spans="1:16 15873:16384">
      <c r="A36" s="50"/>
      <c r="B36" s="52"/>
      <c r="C36" s="21" t="s">
        <v>59</v>
      </c>
      <c r="D36" s="22">
        <v>7</v>
      </c>
      <c r="E36" s="22" t="s">
        <v>57</v>
      </c>
      <c r="F36" s="22">
        <v>1</v>
      </c>
      <c r="G36" s="22" t="s">
        <v>58</v>
      </c>
      <c r="H36" s="23">
        <v>1300</v>
      </c>
      <c r="I36" s="7">
        <f t="shared" ref="I36:I42" si="7">D36*F36*H36</f>
        <v>9100</v>
      </c>
      <c r="J36" s="22">
        <v>6</v>
      </c>
      <c r="K36" s="22" t="s">
        <v>57</v>
      </c>
      <c r="L36" s="22">
        <v>1</v>
      </c>
      <c r="M36" s="22" t="s">
        <v>58</v>
      </c>
      <c r="N36" s="23">
        <v>1300</v>
      </c>
      <c r="O36" s="7">
        <f t="shared" si="6"/>
        <v>7800</v>
      </c>
      <c r="P36" s="25"/>
    </row>
    <row r="37" spans="1:16 15873:16384" ht="28.5">
      <c r="A37" s="50"/>
      <c r="B37" s="52"/>
      <c r="C37" s="21" t="s">
        <v>60</v>
      </c>
      <c r="D37" s="22">
        <v>6</v>
      </c>
      <c r="E37" s="22" t="s">
        <v>57</v>
      </c>
      <c r="F37" s="22">
        <v>1</v>
      </c>
      <c r="G37" s="22" t="s">
        <v>58</v>
      </c>
      <c r="H37" s="23">
        <v>1600</v>
      </c>
      <c r="I37" s="7">
        <f t="shared" si="7"/>
        <v>9600</v>
      </c>
      <c r="J37" s="22">
        <v>4</v>
      </c>
      <c r="K37" s="22" t="s">
        <v>57</v>
      </c>
      <c r="L37" s="22">
        <v>1</v>
      </c>
      <c r="M37" s="22" t="s">
        <v>58</v>
      </c>
      <c r="N37" s="23">
        <v>1600</v>
      </c>
      <c r="O37" s="7">
        <f t="shared" si="6"/>
        <v>6400</v>
      </c>
      <c r="P37" s="25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pans="1:16 15873:16384" ht="28.5">
      <c r="A38" s="50"/>
      <c r="B38" s="52"/>
      <c r="C38" s="21" t="s">
        <v>61</v>
      </c>
      <c r="D38" s="22">
        <v>1</v>
      </c>
      <c r="E38" s="22" t="s">
        <v>57</v>
      </c>
      <c r="F38" s="22">
        <v>1</v>
      </c>
      <c r="G38" s="22" t="s">
        <v>58</v>
      </c>
      <c r="H38" s="23">
        <v>1300</v>
      </c>
      <c r="I38" s="7">
        <f t="shared" si="7"/>
        <v>1300</v>
      </c>
      <c r="J38" s="22">
        <v>1</v>
      </c>
      <c r="K38" s="22" t="s">
        <v>57</v>
      </c>
      <c r="L38" s="22">
        <v>1</v>
      </c>
      <c r="M38" s="22" t="s">
        <v>58</v>
      </c>
      <c r="N38" s="23">
        <v>1300</v>
      </c>
      <c r="O38" s="7">
        <f t="shared" si="6"/>
        <v>1300</v>
      </c>
      <c r="P38" s="25"/>
      <c r="WLM38"/>
      <c r="WLN38"/>
      <c r="WLO38"/>
      <c r="WLP38"/>
      <c r="WLQ38"/>
      <c r="WLR38"/>
      <c r="WLS38"/>
      <c r="WLT38"/>
      <c r="WLU38"/>
      <c r="WLV38"/>
      <c r="WLW38"/>
      <c r="WLX38"/>
      <c r="WLY38"/>
      <c r="WLZ38"/>
      <c r="WMA38"/>
      <c r="WMB38"/>
      <c r="WMC38"/>
      <c r="WMD38"/>
      <c r="WME38"/>
      <c r="WMF38"/>
      <c r="WMG38"/>
      <c r="WMH38"/>
      <c r="WMI38"/>
      <c r="WMJ38"/>
      <c r="WMK38"/>
      <c r="WML38"/>
      <c r="WMM38"/>
      <c r="WMN38"/>
      <c r="WMO38"/>
      <c r="WMP38"/>
      <c r="WMQ38"/>
      <c r="WMR38"/>
      <c r="WMS38"/>
      <c r="WMT38"/>
      <c r="WMU38"/>
      <c r="WMV38"/>
      <c r="WMW38"/>
      <c r="WMX38"/>
      <c r="WMY38"/>
      <c r="WMZ38"/>
      <c r="WNA38"/>
      <c r="WNB38"/>
      <c r="WNC38"/>
      <c r="WND38"/>
      <c r="WNE38"/>
      <c r="WNF38"/>
      <c r="WNG38"/>
      <c r="WNH38"/>
      <c r="WNI38"/>
      <c r="WNJ38"/>
      <c r="WNK38"/>
      <c r="WNL38"/>
      <c r="WNM38"/>
      <c r="WNN38"/>
      <c r="WNO38"/>
      <c r="WNP38"/>
      <c r="WNQ38"/>
      <c r="WNR38"/>
      <c r="WNS38"/>
      <c r="WNT38"/>
      <c r="WNU38"/>
      <c r="WNV38"/>
      <c r="WNW38"/>
      <c r="WNX38"/>
      <c r="WNY38"/>
      <c r="WNZ38"/>
      <c r="WOA38"/>
      <c r="WOB38"/>
      <c r="WOC38"/>
      <c r="WOD38"/>
      <c r="WOE38"/>
      <c r="WOF38"/>
      <c r="WOG38"/>
      <c r="WOH38"/>
      <c r="WOI38"/>
      <c r="WOJ38"/>
      <c r="WOK38"/>
      <c r="WOL38"/>
      <c r="WOM38"/>
      <c r="WON38"/>
      <c r="WOO38"/>
      <c r="WOP38"/>
      <c r="WOQ38"/>
      <c r="WOR38"/>
      <c r="WOS38"/>
      <c r="WOT38"/>
      <c r="WOU38"/>
      <c r="WOV38"/>
      <c r="WOW38"/>
      <c r="WOX38"/>
      <c r="WOY38"/>
      <c r="WOZ38"/>
      <c r="WPA38"/>
      <c r="WPB38"/>
      <c r="WPC38"/>
      <c r="WPD38"/>
      <c r="WPE38"/>
      <c r="WPF38"/>
      <c r="WPG38"/>
      <c r="WPH38"/>
      <c r="WPI38"/>
      <c r="WPJ38"/>
      <c r="WPK38"/>
      <c r="WPL38"/>
      <c r="WPM38"/>
      <c r="WPN38"/>
      <c r="WPO38"/>
      <c r="WPP38"/>
      <c r="WPQ38"/>
      <c r="WPR38"/>
      <c r="WPS38"/>
      <c r="WPT38"/>
      <c r="WPU38"/>
      <c r="WPV38"/>
      <c r="WPW38"/>
      <c r="WPX38"/>
      <c r="WPY38"/>
      <c r="WPZ38"/>
      <c r="WQA38"/>
      <c r="WQB38"/>
      <c r="WQC38"/>
      <c r="WQD38"/>
      <c r="WQE38"/>
      <c r="WQF38"/>
      <c r="WQG38"/>
      <c r="WQH38"/>
      <c r="WQI38"/>
      <c r="WQJ38"/>
      <c r="WQK38"/>
      <c r="WQL38"/>
      <c r="WQM38"/>
      <c r="WQN38"/>
      <c r="WQO38"/>
      <c r="WQP38"/>
      <c r="WQQ38"/>
      <c r="WQR38"/>
      <c r="WQS38"/>
      <c r="WQT38"/>
      <c r="WQU38"/>
      <c r="WQV38"/>
      <c r="WQW38"/>
      <c r="WQX38"/>
      <c r="WQY38"/>
      <c r="WQZ38"/>
      <c r="WRA38"/>
      <c r="WRB38"/>
      <c r="WRC38"/>
      <c r="WRD38"/>
      <c r="WRE38"/>
      <c r="WRF38"/>
      <c r="WRG38"/>
      <c r="WRH38"/>
      <c r="WRI38"/>
      <c r="WRJ38"/>
      <c r="WRK38"/>
      <c r="WRL38"/>
      <c r="WRM38"/>
      <c r="WRN38"/>
      <c r="WRO38"/>
      <c r="WRP38"/>
      <c r="WRQ38"/>
      <c r="WRR38"/>
      <c r="WRS38"/>
      <c r="WRT38"/>
      <c r="WRU38"/>
      <c r="WRV38"/>
      <c r="WRW38"/>
      <c r="WRX38"/>
      <c r="WRY38"/>
      <c r="WRZ38"/>
      <c r="WSA38"/>
      <c r="WSB38"/>
      <c r="WSC38"/>
      <c r="WSD38"/>
      <c r="WSE38"/>
      <c r="WSF38"/>
      <c r="WSG38"/>
      <c r="WSH38"/>
      <c r="WSI38"/>
      <c r="WSJ38"/>
      <c r="WSK38"/>
      <c r="WSL38"/>
      <c r="WSM38"/>
      <c r="WSN38"/>
      <c r="WSO38"/>
      <c r="WSP38"/>
      <c r="WSQ38"/>
      <c r="WSR38"/>
      <c r="WSS38"/>
      <c r="WST38"/>
      <c r="WSU38"/>
      <c r="WSV38"/>
      <c r="WSW38"/>
      <c r="WSX38"/>
      <c r="WSY38"/>
      <c r="WSZ38"/>
      <c r="WTA38"/>
      <c r="WTB38"/>
      <c r="WTC38"/>
      <c r="WTD38"/>
      <c r="WTE38"/>
      <c r="WTF38"/>
      <c r="WTG38"/>
      <c r="WTH38"/>
      <c r="WTI38"/>
      <c r="WTJ38"/>
      <c r="WTK38"/>
      <c r="WTL38"/>
      <c r="WTM38"/>
      <c r="WTN38"/>
      <c r="WTO38"/>
      <c r="WTP38"/>
      <c r="WTQ38"/>
      <c r="WTR38"/>
      <c r="WTS38"/>
      <c r="WTT38"/>
      <c r="WTU38"/>
      <c r="WTV38"/>
      <c r="WTW38"/>
      <c r="WTX38"/>
      <c r="WTY38"/>
      <c r="WTZ38"/>
      <c r="WUA38"/>
      <c r="WUB38"/>
      <c r="WUC38"/>
      <c r="WUD38"/>
      <c r="WUE38"/>
      <c r="WUF38"/>
      <c r="WUG38"/>
      <c r="WUH38"/>
      <c r="WUI38"/>
      <c r="WUJ38"/>
      <c r="WUK38"/>
      <c r="WUL38"/>
      <c r="WUM38"/>
      <c r="WUN38"/>
      <c r="WUO38"/>
      <c r="WUP38"/>
      <c r="WUQ38"/>
      <c r="WUR38"/>
      <c r="WUS38"/>
      <c r="WUT38"/>
      <c r="WUU38"/>
      <c r="WUV38"/>
      <c r="WUW38"/>
      <c r="WUX38"/>
      <c r="WUY38"/>
      <c r="WUZ38"/>
      <c r="WVA38"/>
      <c r="WVB38"/>
      <c r="WVC38"/>
      <c r="WVD38"/>
      <c r="WVE38"/>
      <c r="WVF38"/>
      <c r="WVG38"/>
      <c r="WVH38"/>
      <c r="WVI38"/>
      <c r="WVJ38"/>
      <c r="WVK38"/>
      <c r="WVL38"/>
      <c r="WVM38"/>
      <c r="WVN38"/>
      <c r="WVO38"/>
      <c r="WVP38"/>
      <c r="WVQ38"/>
      <c r="WVR38"/>
      <c r="WVS38"/>
      <c r="WVT38"/>
      <c r="WVU38"/>
      <c r="WVV38"/>
      <c r="WVW38"/>
      <c r="WVX38"/>
      <c r="WVY38"/>
      <c r="WVZ38"/>
      <c r="WWA38"/>
      <c r="WWB38"/>
      <c r="WWC38"/>
      <c r="WWD38"/>
      <c r="WWE38"/>
      <c r="WWF38"/>
      <c r="WWG38"/>
      <c r="WWH38"/>
      <c r="WWI38"/>
      <c r="WWJ38"/>
      <c r="WWK38"/>
      <c r="WWL38"/>
      <c r="WWM38"/>
      <c r="WWN38"/>
      <c r="WWO38"/>
      <c r="WWP38"/>
      <c r="WWQ38"/>
      <c r="WWR38"/>
      <c r="WWS38"/>
      <c r="WWT38"/>
      <c r="WWU38"/>
      <c r="WWV38"/>
      <c r="WWW38"/>
      <c r="WWX38"/>
      <c r="WWY38"/>
      <c r="WWZ38"/>
      <c r="WXA38"/>
      <c r="WXB38"/>
      <c r="WXC38"/>
      <c r="WXD38"/>
      <c r="WXE38"/>
      <c r="WXF38"/>
      <c r="WXG38"/>
      <c r="WXH38"/>
      <c r="WXI38"/>
      <c r="WXJ38"/>
      <c r="WXK38"/>
      <c r="WXL38"/>
      <c r="WXM38"/>
      <c r="WXN38"/>
      <c r="WXO38"/>
      <c r="WXP38"/>
      <c r="WXQ38"/>
      <c r="WXR38"/>
      <c r="WXS38"/>
      <c r="WXT38"/>
      <c r="WXU38"/>
      <c r="WXV38"/>
      <c r="WXW38"/>
      <c r="WXX38"/>
      <c r="WXY38"/>
      <c r="WXZ38"/>
      <c r="WYA38"/>
      <c r="WYB38"/>
      <c r="WYC38"/>
      <c r="WYD38"/>
      <c r="WYE38"/>
      <c r="WYF38"/>
      <c r="WYG38"/>
      <c r="WYH38"/>
      <c r="WYI38"/>
      <c r="WYJ38"/>
      <c r="WYK38"/>
      <c r="WYL38"/>
      <c r="WYM38"/>
      <c r="WYN38"/>
      <c r="WYO38"/>
      <c r="WYP38"/>
      <c r="WYQ38"/>
      <c r="WYR38"/>
      <c r="WYS38"/>
      <c r="WYT38"/>
      <c r="WYU38"/>
      <c r="WYV38"/>
      <c r="WYW38"/>
      <c r="WYX38"/>
      <c r="WYY38"/>
      <c r="WYZ38"/>
      <c r="WZA38"/>
      <c r="WZB38"/>
      <c r="WZC38"/>
      <c r="WZD38"/>
      <c r="WZE38"/>
      <c r="WZF38"/>
      <c r="WZG38"/>
      <c r="WZH38"/>
      <c r="WZI38"/>
      <c r="WZJ38"/>
      <c r="WZK38"/>
      <c r="WZL38"/>
      <c r="WZM38"/>
      <c r="WZN38"/>
      <c r="WZO38"/>
      <c r="WZP38"/>
      <c r="WZQ38"/>
      <c r="WZR38"/>
      <c r="WZS38"/>
      <c r="WZT38"/>
      <c r="WZU38"/>
      <c r="WZV38"/>
      <c r="WZW38"/>
      <c r="WZX38"/>
      <c r="WZY38"/>
      <c r="WZZ38"/>
      <c r="XAA38"/>
      <c r="XAB38"/>
      <c r="XAC38"/>
      <c r="XAD38"/>
      <c r="XAE38"/>
      <c r="XAF38"/>
      <c r="XAG38"/>
      <c r="XAH38"/>
      <c r="XAI38"/>
      <c r="XAJ38"/>
      <c r="XAK38"/>
      <c r="XAL38"/>
      <c r="XAM38"/>
      <c r="XAN38"/>
      <c r="XAO38"/>
      <c r="XAP38"/>
      <c r="XAQ38"/>
      <c r="XAR38"/>
      <c r="XAS38"/>
      <c r="XAT38"/>
      <c r="XAU38"/>
      <c r="XAV38"/>
      <c r="XAW38"/>
      <c r="XAX38"/>
      <c r="XAY38"/>
      <c r="XAZ38"/>
      <c r="XBA38"/>
      <c r="XBB38"/>
      <c r="XBC38"/>
      <c r="XBD38"/>
      <c r="XBE38"/>
      <c r="XBF38"/>
      <c r="XBG38"/>
      <c r="XBH38"/>
      <c r="XBI38"/>
      <c r="XBJ38"/>
      <c r="XBK38"/>
      <c r="XBL38"/>
      <c r="XBM38"/>
      <c r="XBN38"/>
      <c r="XBO38"/>
      <c r="XBP38"/>
      <c r="XBQ38"/>
      <c r="XBR38"/>
      <c r="XBS38"/>
      <c r="XBT38"/>
      <c r="XBU38"/>
      <c r="XBV38"/>
      <c r="XBW38"/>
      <c r="XBX38"/>
      <c r="XBY38"/>
      <c r="XBZ38"/>
      <c r="XCA38"/>
      <c r="XCB38"/>
      <c r="XCC38"/>
      <c r="XCD38"/>
      <c r="XCE38"/>
      <c r="XCF38"/>
      <c r="XCG38"/>
      <c r="XCH38"/>
      <c r="XCI38"/>
      <c r="XCJ38"/>
      <c r="XCK38"/>
      <c r="XCL38"/>
      <c r="XCM38"/>
      <c r="XCN38"/>
      <c r="XCO38"/>
      <c r="XCP38"/>
      <c r="XCQ38"/>
      <c r="XCR38"/>
      <c r="XCS38"/>
      <c r="XCT38"/>
      <c r="XCU38"/>
      <c r="XCV38"/>
      <c r="XCW38"/>
      <c r="XCX38"/>
      <c r="XCY38"/>
      <c r="XCZ38"/>
      <c r="XDA38"/>
      <c r="XDB38"/>
      <c r="XDC38"/>
      <c r="XDD38"/>
      <c r="XDE38"/>
      <c r="XDF38"/>
      <c r="XDG38"/>
      <c r="XDH38"/>
      <c r="XDI38"/>
      <c r="XDJ38"/>
      <c r="XDK38"/>
      <c r="XDL38"/>
      <c r="XDM38"/>
      <c r="XDN38"/>
      <c r="XDO38"/>
      <c r="XDP38"/>
      <c r="XDQ38"/>
      <c r="XDR38"/>
      <c r="XDS38"/>
      <c r="XDT38"/>
      <c r="XDU38"/>
      <c r="XDV38"/>
      <c r="XDW38"/>
      <c r="XDX38"/>
      <c r="XDY38"/>
      <c r="XDZ38"/>
      <c r="XEA38"/>
      <c r="XEB38"/>
      <c r="XEC38"/>
      <c r="XED38"/>
      <c r="XEE38"/>
      <c r="XEF38"/>
      <c r="XEG38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pans="1:16 15873:16384">
      <c r="A39" s="50"/>
      <c r="B39" s="52"/>
      <c r="C39" s="21" t="s">
        <v>62</v>
      </c>
      <c r="D39" s="22">
        <v>3</v>
      </c>
      <c r="E39" s="22" t="s">
        <v>57</v>
      </c>
      <c r="F39" s="22">
        <v>1</v>
      </c>
      <c r="G39" s="22" t="s">
        <v>58</v>
      </c>
      <c r="H39" s="23">
        <v>950</v>
      </c>
      <c r="I39" s="7">
        <f t="shared" si="7"/>
        <v>2850</v>
      </c>
      <c r="J39" s="22">
        <v>3</v>
      </c>
      <c r="K39" s="22" t="s">
        <v>57</v>
      </c>
      <c r="L39" s="22">
        <v>1</v>
      </c>
      <c r="M39" s="22" t="s">
        <v>58</v>
      </c>
      <c r="N39" s="23">
        <v>500</v>
      </c>
      <c r="O39" s="7">
        <f t="shared" si="6"/>
        <v>1500</v>
      </c>
      <c r="P39" s="25"/>
      <c r="WLM39"/>
      <c r="WLN39"/>
      <c r="WLO39"/>
      <c r="WLP39"/>
      <c r="WLQ39"/>
      <c r="WLR39"/>
      <c r="WLS39"/>
      <c r="WLT39"/>
      <c r="WLU39"/>
      <c r="WLV39"/>
      <c r="WLW39"/>
      <c r="WLX39"/>
      <c r="WLY39"/>
      <c r="WLZ39"/>
      <c r="WMA39"/>
      <c r="WMB39"/>
      <c r="WMC39"/>
      <c r="WMD39"/>
      <c r="WME39"/>
      <c r="WMF39"/>
      <c r="WMG39"/>
      <c r="WMH39"/>
      <c r="WMI39"/>
      <c r="WMJ39"/>
      <c r="WMK39"/>
      <c r="WML39"/>
      <c r="WMM39"/>
      <c r="WMN39"/>
      <c r="WMO39"/>
      <c r="WMP39"/>
      <c r="WMQ39"/>
      <c r="WMR39"/>
      <c r="WMS39"/>
      <c r="WMT39"/>
      <c r="WMU39"/>
      <c r="WMV39"/>
      <c r="WMW39"/>
      <c r="WMX39"/>
      <c r="WMY39"/>
      <c r="WMZ39"/>
      <c r="WNA39"/>
      <c r="WNB39"/>
      <c r="WNC39"/>
      <c r="WND39"/>
      <c r="WNE39"/>
      <c r="WNF39"/>
      <c r="WNG39"/>
      <c r="WNH39"/>
      <c r="WNI39"/>
      <c r="WNJ39"/>
      <c r="WNK39"/>
      <c r="WNL39"/>
      <c r="WNM39"/>
      <c r="WNN39"/>
      <c r="WNO39"/>
      <c r="WNP39"/>
      <c r="WNQ39"/>
      <c r="WNR39"/>
      <c r="WNS39"/>
      <c r="WNT39"/>
      <c r="WNU39"/>
      <c r="WNV39"/>
      <c r="WNW39"/>
      <c r="WNX39"/>
      <c r="WNY39"/>
      <c r="WNZ39"/>
      <c r="WOA39"/>
      <c r="WOB39"/>
      <c r="WOC39"/>
      <c r="WOD39"/>
      <c r="WOE39"/>
      <c r="WOF39"/>
      <c r="WOG39"/>
      <c r="WOH39"/>
      <c r="WOI39"/>
      <c r="WOJ39"/>
      <c r="WOK39"/>
      <c r="WOL39"/>
      <c r="WOM39"/>
      <c r="WON39"/>
      <c r="WOO39"/>
      <c r="WOP39"/>
      <c r="WOQ39"/>
      <c r="WOR39"/>
      <c r="WOS39"/>
      <c r="WOT39"/>
      <c r="WOU39"/>
      <c r="WOV39"/>
      <c r="WOW39"/>
      <c r="WOX39"/>
      <c r="WOY39"/>
      <c r="WOZ39"/>
      <c r="WPA39"/>
      <c r="WPB39"/>
      <c r="WPC39"/>
      <c r="WPD39"/>
      <c r="WPE39"/>
      <c r="WPF39"/>
      <c r="WPG39"/>
      <c r="WPH39"/>
      <c r="WPI39"/>
      <c r="WPJ39"/>
      <c r="WPK39"/>
      <c r="WPL39"/>
      <c r="WPM39"/>
      <c r="WPN39"/>
      <c r="WPO39"/>
      <c r="WPP39"/>
      <c r="WPQ39"/>
      <c r="WPR39"/>
      <c r="WPS39"/>
      <c r="WPT39"/>
      <c r="WPU39"/>
      <c r="WPV39"/>
      <c r="WPW39"/>
      <c r="WPX39"/>
      <c r="WPY39"/>
      <c r="WPZ39"/>
      <c r="WQA39"/>
      <c r="WQB39"/>
      <c r="WQC39"/>
      <c r="WQD39"/>
      <c r="WQE39"/>
      <c r="WQF39"/>
      <c r="WQG39"/>
      <c r="WQH39"/>
      <c r="WQI39"/>
      <c r="WQJ39"/>
      <c r="WQK39"/>
      <c r="WQL39"/>
      <c r="WQM39"/>
      <c r="WQN39"/>
      <c r="WQO39"/>
      <c r="WQP39"/>
      <c r="WQQ39"/>
      <c r="WQR39"/>
      <c r="WQS39"/>
      <c r="WQT39"/>
      <c r="WQU39"/>
      <c r="WQV39"/>
      <c r="WQW39"/>
      <c r="WQX39"/>
      <c r="WQY39"/>
      <c r="WQZ39"/>
      <c r="WRA39"/>
      <c r="WRB39"/>
      <c r="WRC39"/>
      <c r="WRD39"/>
      <c r="WRE39"/>
      <c r="WRF39"/>
      <c r="WRG39"/>
      <c r="WRH39"/>
      <c r="WRI39"/>
      <c r="WRJ39"/>
      <c r="WRK39"/>
      <c r="WRL39"/>
      <c r="WRM39"/>
      <c r="WRN39"/>
      <c r="WRO39"/>
      <c r="WRP39"/>
      <c r="WRQ39"/>
      <c r="WRR39"/>
      <c r="WRS39"/>
      <c r="WRT39"/>
      <c r="WRU39"/>
      <c r="WRV39"/>
      <c r="WRW39"/>
      <c r="WRX39"/>
      <c r="WRY39"/>
      <c r="WRZ39"/>
      <c r="WSA39"/>
      <c r="WSB39"/>
      <c r="WSC39"/>
      <c r="WSD39"/>
      <c r="WSE39"/>
      <c r="WSF39"/>
      <c r="WSG39"/>
      <c r="WSH39"/>
      <c r="WSI39"/>
      <c r="WSJ39"/>
      <c r="WSK39"/>
      <c r="WSL39"/>
      <c r="WSM39"/>
      <c r="WSN39"/>
      <c r="WSO39"/>
      <c r="WSP39"/>
      <c r="WSQ39"/>
      <c r="WSR39"/>
      <c r="WSS39"/>
      <c r="WST39"/>
      <c r="WSU39"/>
      <c r="WSV39"/>
      <c r="WSW39"/>
      <c r="WSX39"/>
      <c r="WSY39"/>
      <c r="WSZ39"/>
      <c r="WTA39"/>
      <c r="WTB39"/>
      <c r="WTC39"/>
      <c r="WTD39"/>
      <c r="WTE39"/>
      <c r="WTF39"/>
      <c r="WTG39"/>
      <c r="WTH39"/>
      <c r="WTI39"/>
      <c r="WTJ39"/>
      <c r="WTK39"/>
      <c r="WTL39"/>
      <c r="WTM39"/>
      <c r="WTN39"/>
      <c r="WTO39"/>
      <c r="WTP39"/>
      <c r="WTQ39"/>
      <c r="WTR39"/>
      <c r="WTS39"/>
      <c r="WTT39"/>
      <c r="WTU39"/>
      <c r="WTV39"/>
      <c r="WTW39"/>
      <c r="WTX39"/>
      <c r="WTY39"/>
      <c r="WTZ39"/>
      <c r="WUA39"/>
      <c r="WUB39"/>
      <c r="WUC39"/>
      <c r="WUD39"/>
      <c r="WUE39"/>
      <c r="WUF39"/>
      <c r="WUG39"/>
      <c r="WUH39"/>
      <c r="WUI39"/>
      <c r="WUJ39"/>
      <c r="WUK39"/>
      <c r="WUL39"/>
      <c r="WUM39"/>
      <c r="WUN39"/>
      <c r="WUO39"/>
      <c r="WUP39"/>
      <c r="WUQ39"/>
      <c r="WUR39"/>
      <c r="WUS39"/>
      <c r="WUT39"/>
      <c r="WUU39"/>
      <c r="WUV39"/>
      <c r="WUW39"/>
      <c r="WUX39"/>
      <c r="WUY39"/>
      <c r="WUZ39"/>
      <c r="WVA39"/>
      <c r="WVB39"/>
      <c r="WVC39"/>
      <c r="WVD39"/>
      <c r="WVE39"/>
      <c r="WVF39"/>
      <c r="WVG39"/>
      <c r="WVH39"/>
      <c r="WVI39"/>
      <c r="WVJ39"/>
      <c r="WVK39"/>
      <c r="WVL39"/>
      <c r="WVM39"/>
      <c r="WVN39"/>
      <c r="WVO39"/>
      <c r="WVP39"/>
      <c r="WVQ39"/>
      <c r="WVR39"/>
      <c r="WVS39"/>
      <c r="WVT39"/>
      <c r="WVU39"/>
      <c r="WVV39"/>
      <c r="WVW39"/>
      <c r="WVX39"/>
      <c r="WVY39"/>
      <c r="WVZ39"/>
      <c r="WWA39"/>
      <c r="WWB39"/>
      <c r="WWC39"/>
      <c r="WWD39"/>
      <c r="WWE39"/>
      <c r="WWF39"/>
      <c r="WWG39"/>
      <c r="WWH39"/>
      <c r="WWI39"/>
      <c r="WWJ39"/>
      <c r="WWK39"/>
      <c r="WWL39"/>
      <c r="WWM39"/>
      <c r="WWN39"/>
      <c r="WWO39"/>
      <c r="WWP39"/>
      <c r="WWQ39"/>
      <c r="WWR39"/>
      <c r="WWS39"/>
      <c r="WWT39"/>
      <c r="WWU39"/>
      <c r="WWV39"/>
      <c r="WWW39"/>
      <c r="WWX39"/>
      <c r="WWY39"/>
      <c r="WWZ39"/>
      <c r="WXA39"/>
      <c r="WXB39"/>
      <c r="WXC39"/>
      <c r="WXD39"/>
      <c r="WXE39"/>
      <c r="WXF39"/>
      <c r="WXG39"/>
      <c r="WXH39"/>
      <c r="WXI39"/>
      <c r="WXJ39"/>
      <c r="WXK39"/>
      <c r="WXL39"/>
      <c r="WXM39"/>
      <c r="WXN39"/>
      <c r="WXO39"/>
      <c r="WXP39"/>
      <c r="WXQ39"/>
      <c r="WXR39"/>
      <c r="WXS39"/>
      <c r="WXT39"/>
      <c r="WXU39"/>
      <c r="WXV39"/>
      <c r="WXW39"/>
      <c r="WXX39"/>
      <c r="WXY39"/>
      <c r="WXZ39"/>
      <c r="WYA39"/>
      <c r="WYB39"/>
      <c r="WYC39"/>
      <c r="WYD39"/>
      <c r="WYE39"/>
      <c r="WYF39"/>
      <c r="WYG39"/>
      <c r="WYH39"/>
      <c r="WYI39"/>
      <c r="WYJ39"/>
      <c r="WYK39"/>
      <c r="WYL39"/>
      <c r="WYM39"/>
      <c r="WYN39"/>
      <c r="WYO39"/>
      <c r="WYP39"/>
      <c r="WYQ39"/>
      <c r="WYR39"/>
      <c r="WYS39"/>
      <c r="WYT39"/>
      <c r="WYU39"/>
      <c r="WYV39"/>
      <c r="WYW39"/>
      <c r="WYX39"/>
      <c r="WYY39"/>
      <c r="WYZ39"/>
      <c r="WZA39"/>
      <c r="WZB39"/>
      <c r="WZC39"/>
      <c r="WZD39"/>
      <c r="WZE39"/>
      <c r="WZF39"/>
      <c r="WZG39"/>
      <c r="WZH39"/>
      <c r="WZI39"/>
      <c r="WZJ39"/>
      <c r="WZK39"/>
      <c r="WZL39"/>
      <c r="WZM39"/>
      <c r="WZN39"/>
      <c r="WZO39"/>
      <c r="WZP39"/>
      <c r="WZQ39"/>
      <c r="WZR39"/>
      <c r="WZS39"/>
      <c r="WZT39"/>
      <c r="WZU39"/>
      <c r="WZV39"/>
      <c r="WZW39"/>
      <c r="WZX39"/>
      <c r="WZY39"/>
      <c r="WZZ39"/>
      <c r="XAA39"/>
      <c r="XAB39"/>
      <c r="XAC39"/>
      <c r="XAD39"/>
      <c r="XAE39"/>
      <c r="XAF39"/>
      <c r="XAG39"/>
      <c r="XAH39"/>
      <c r="XAI39"/>
      <c r="XAJ39"/>
      <c r="XAK39"/>
      <c r="XAL39"/>
      <c r="XAM39"/>
      <c r="XAN39"/>
      <c r="XAO39"/>
      <c r="XAP39"/>
      <c r="XAQ39"/>
      <c r="XAR39"/>
      <c r="XAS39"/>
      <c r="XAT39"/>
      <c r="XAU39"/>
      <c r="XAV39"/>
      <c r="XAW39"/>
      <c r="XAX39"/>
      <c r="XAY39"/>
      <c r="XAZ39"/>
      <c r="XBA39"/>
      <c r="XBB39"/>
      <c r="XBC39"/>
      <c r="XBD39"/>
      <c r="XBE39"/>
      <c r="XBF39"/>
      <c r="XBG39"/>
      <c r="XBH39"/>
      <c r="XBI39"/>
      <c r="XBJ39"/>
      <c r="XBK39"/>
      <c r="XBL39"/>
      <c r="XBM39"/>
      <c r="XBN39"/>
      <c r="XBO39"/>
      <c r="XBP39"/>
      <c r="XBQ39"/>
      <c r="XBR39"/>
      <c r="XBS39"/>
      <c r="XBT39"/>
      <c r="XBU39"/>
      <c r="XBV39"/>
      <c r="XBW39"/>
      <c r="XBX39"/>
      <c r="XBY39"/>
      <c r="XBZ39"/>
      <c r="XCA39"/>
      <c r="XCB39"/>
      <c r="XCC39"/>
      <c r="XCD39"/>
      <c r="XCE39"/>
      <c r="XCF39"/>
      <c r="XCG39"/>
      <c r="XCH39"/>
      <c r="XCI39"/>
      <c r="XCJ39"/>
      <c r="XCK39"/>
      <c r="XCL39"/>
      <c r="XCM39"/>
      <c r="XCN39"/>
      <c r="XCO39"/>
      <c r="XCP39"/>
      <c r="XCQ39"/>
      <c r="XCR39"/>
      <c r="XCS39"/>
      <c r="XCT39"/>
      <c r="XCU39"/>
      <c r="XCV39"/>
      <c r="XCW39"/>
      <c r="XCX39"/>
      <c r="XCY39"/>
      <c r="XCZ39"/>
      <c r="XDA39"/>
      <c r="XDB39"/>
      <c r="XDC39"/>
      <c r="XDD39"/>
      <c r="XDE39"/>
      <c r="XDF39"/>
      <c r="XDG39"/>
      <c r="XDH39"/>
      <c r="XDI39"/>
      <c r="XDJ39"/>
      <c r="XDK39"/>
      <c r="XDL39"/>
      <c r="XDM39"/>
      <c r="XDN39"/>
      <c r="XDO39"/>
      <c r="XDP39"/>
      <c r="XDQ39"/>
      <c r="XDR39"/>
      <c r="XDS39"/>
      <c r="XDT39"/>
      <c r="XDU39"/>
      <c r="XDV39"/>
      <c r="XDW39"/>
      <c r="XDX39"/>
      <c r="XDY39"/>
      <c r="XDZ39"/>
      <c r="XEA39"/>
      <c r="XEB39"/>
      <c r="XEC39"/>
      <c r="XED39"/>
      <c r="XEE39"/>
      <c r="XEF39"/>
      <c r="XEG39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pans="1:16 15873:16384">
      <c r="A40" s="50"/>
      <c r="B40" s="52"/>
      <c r="C40" s="21" t="s">
        <v>63</v>
      </c>
      <c r="D40" s="22">
        <v>50</v>
      </c>
      <c r="E40" s="22" t="s">
        <v>57</v>
      </c>
      <c r="F40" s="22">
        <v>1</v>
      </c>
      <c r="G40" s="22" t="s">
        <v>58</v>
      </c>
      <c r="H40" s="23">
        <v>500</v>
      </c>
      <c r="I40" s="7">
        <f t="shared" si="7"/>
        <v>25000</v>
      </c>
      <c r="J40" s="22">
        <v>43</v>
      </c>
      <c r="K40" s="22" t="s">
        <v>57</v>
      </c>
      <c r="L40" s="22">
        <v>1</v>
      </c>
      <c r="M40" s="22" t="s">
        <v>58</v>
      </c>
      <c r="N40" s="23">
        <v>500</v>
      </c>
      <c r="O40" s="7">
        <f t="shared" si="6"/>
        <v>21500</v>
      </c>
      <c r="P40" s="25"/>
      <c r="WLM40"/>
      <c r="WLN40"/>
      <c r="WLO40"/>
      <c r="WLP40"/>
      <c r="WLQ40"/>
      <c r="WLR40"/>
      <c r="WLS40"/>
      <c r="WLT40"/>
      <c r="WLU40"/>
      <c r="WLV40"/>
      <c r="WLW40"/>
      <c r="WLX40"/>
      <c r="WLY40"/>
      <c r="WLZ40"/>
      <c r="WMA40"/>
      <c r="WMB40"/>
      <c r="WMC40"/>
      <c r="WMD40"/>
      <c r="WME40"/>
      <c r="WMF40"/>
      <c r="WMG40"/>
      <c r="WMH40"/>
      <c r="WMI40"/>
      <c r="WMJ40"/>
      <c r="WMK40"/>
      <c r="WML40"/>
      <c r="WMM40"/>
      <c r="WMN40"/>
      <c r="WMO40"/>
      <c r="WMP40"/>
      <c r="WMQ40"/>
      <c r="WMR40"/>
      <c r="WMS40"/>
      <c r="WMT40"/>
      <c r="WMU40"/>
      <c r="WMV40"/>
      <c r="WMW40"/>
      <c r="WMX40"/>
      <c r="WMY40"/>
      <c r="WMZ40"/>
      <c r="WNA40"/>
      <c r="WNB40"/>
      <c r="WNC40"/>
      <c r="WND40"/>
      <c r="WNE40"/>
      <c r="WNF40"/>
      <c r="WNG40"/>
      <c r="WNH40"/>
      <c r="WNI40"/>
      <c r="WNJ40"/>
      <c r="WNK40"/>
      <c r="WNL40"/>
      <c r="WNM40"/>
      <c r="WNN40"/>
      <c r="WNO40"/>
      <c r="WNP40"/>
      <c r="WNQ40"/>
      <c r="WNR40"/>
      <c r="WNS40"/>
      <c r="WNT40"/>
      <c r="WNU40"/>
      <c r="WNV40"/>
      <c r="WNW40"/>
      <c r="WNX40"/>
      <c r="WNY40"/>
      <c r="WNZ40"/>
      <c r="WOA40"/>
      <c r="WOB40"/>
      <c r="WOC40"/>
      <c r="WOD40"/>
      <c r="WOE40"/>
      <c r="WOF40"/>
      <c r="WOG40"/>
      <c r="WOH40"/>
      <c r="WOI40"/>
      <c r="WOJ40"/>
      <c r="WOK40"/>
      <c r="WOL40"/>
      <c r="WOM40"/>
      <c r="WON40"/>
      <c r="WOO40"/>
      <c r="WOP40"/>
      <c r="WOQ40"/>
      <c r="WOR40"/>
      <c r="WOS40"/>
      <c r="WOT40"/>
      <c r="WOU40"/>
      <c r="WOV40"/>
      <c r="WOW40"/>
      <c r="WOX40"/>
      <c r="WOY40"/>
      <c r="WOZ40"/>
      <c r="WPA40"/>
      <c r="WPB40"/>
      <c r="WPC40"/>
      <c r="WPD40"/>
      <c r="WPE40"/>
      <c r="WPF40"/>
      <c r="WPG40"/>
      <c r="WPH40"/>
      <c r="WPI40"/>
      <c r="WPJ40"/>
      <c r="WPK40"/>
      <c r="WPL40"/>
      <c r="WPM40"/>
      <c r="WPN40"/>
      <c r="WPO40"/>
      <c r="WPP40"/>
      <c r="WPQ40"/>
      <c r="WPR40"/>
      <c r="WPS40"/>
      <c r="WPT40"/>
      <c r="WPU40"/>
      <c r="WPV40"/>
      <c r="WPW40"/>
      <c r="WPX40"/>
      <c r="WPY40"/>
      <c r="WPZ40"/>
      <c r="WQA40"/>
      <c r="WQB40"/>
      <c r="WQC40"/>
      <c r="WQD40"/>
      <c r="WQE40"/>
      <c r="WQF40"/>
      <c r="WQG40"/>
      <c r="WQH40"/>
      <c r="WQI40"/>
      <c r="WQJ40"/>
      <c r="WQK40"/>
      <c r="WQL40"/>
      <c r="WQM40"/>
      <c r="WQN40"/>
      <c r="WQO40"/>
      <c r="WQP40"/>
      <c r="WQQ40"/>
      <c r="WQR40"/>
      <c r="WQS40"/>
      <c r="WQT40"/>
      <c r="WQU40"/>
      <c r="WQV40"/>
      <c r="WQW40"/>
      <c r="WQX40"/>
      <c r="WQY40"/>
      <c r="WQZ40"/>
      <c r="WRA40"/>
      <c r="WRB40"/>
      <c r="WRC40"/>
      <c r="WRD40"/>
      <c r="WRE40"/>
      <c r="WRF40"/>
      <c r="WRG40"/>
      <c r="WRH40"/>
      <c r="WRI40"/>
      <c r="WRJ40"/>
      <c r="WRK40"/>
      <c r="WRL40"/>
      <c r="WRM40"/>
      <c r="WRN40"/>
      <c r="WRO40"/>
      <c r="WRP40"/>
      <c r="WRQ40"/>
      <c r="WRR40"/>
      <c r="WRS40"/>
      <c r="WRT40"/>
      <c r="WRU40"/>
      <c r="WRV40"/>
      <c r="WRW40"/>
      <c r="WRX40"/>
      <c r="WRY40"/>
      <c r="WRZ40"/>
      <c r="WSA40"/>
      <c r="WSB40"/>
      <c r="WSC40"/>
      <c r="WSD40"/>
      <c r="WSE40"/>
      <c r="WSF40"/>
      <c r="WSG40"/>
      <c r="WSH40"/>
      <c r="WSI40"/>
      <c r="WSJ40"/>
      <c r="WSK40"/>
      <c r="WSL40"/>
      <c r="WSM40"/>
      <c r="WSN40"/>
      <c r="WSO40"/>
      <c r="WSP40"/>
      <c r="WSQ40"/>
      <c r="WSR40"/>
      <c r="WSS40"/>
      <c r="WST40"/>
      <c r="WSU40"/>
      <c r="WSV40"/>
      <c r="WSW40"/>
      <c r="WSX40"/>
      <c r="WSY40"/>
      <c r="WSZ40"/>
      <c r="WTA40"/>
      <c r="WTB40"/>
      <c r="WTC40"/>
      <c r="WTD40"/>
      <c r="WTE40"/>
      <c r="WTF40"/>
      <c r="WTG40"/>
      <c r="WTH40"/>
      <c r="WTI40"/>
      <c r="WTJ40"/>
      <c r="WTK40"/>
      <c r="WTL40"/>
      <c r="WTM40"/>
      <c r="WTN40"/>
      <c r="WTO40"/>
      <c r="WTP40"/>
      <c r="WTQ40"/>
      <c r="WTR40"/>
      <c r="WTS40"/>
      <c r="WTT40"/>
      <c r="WTU40"/>
      <c r="WTV40"/>
      <c r="WTW40"/>
      <c r="WTX40"/>
      <c r="WTY40"/>
      <c r="WTZ40"/>
      <c r="WUA40"/>
      <c r="WUB40"/>
      <c r="WUC40"/>
      <c r="WUD40"/>
      <c r="WUE40"/>
      <c r="WUF40"/>
      <c r="WUG40"/>
      <c r="WUH40"/>
      <c r="WUI40"/>
      <c r="WUJ40"/>
      <c r="WUK40"/>
      <c r="WUL40"/>
      <c r="WUM40"/>
      <c r="WUN40"/>
      <c r="WUO40"/>
      <c r="WUP40"/>
      <c r="WUQ40"/>
      <c r="WUR40"/>
      <c r="WUS40"/>
      <c r="WUT40"/>
      <c r="WUU40"/>
      <c r="WUV40"/>
      <c r="WUW40"/>
      <c r="WUX40"/>
      <c r="WUY40"/>
      <c r="WUZ40"/>
      <c r="WVA40"/>
      <c r="WVB40"/>
      <c r="WVC40"/>
      <c r="WVD40"/>
      <c r="WVE40"/>
      <c r="WVF40"/>
      <c r="WVG40"/>
      <c r="WVH40"/>
      <c r="WVI40"/>
      <c r="WVJ40"/>
      <c r="WVK40"/>
      <c r="WVL40"/>
      <c r="WVM40"/>
      <c r="WVN40"/>
      <c r="WVO40"/>
      <c r="WVP40"/>
      <c r="WVQ40"/>
      <c r="WVR40"/>
      <c r="WVS40"/>
      <c r="WVT40"/>
      <c r="WVU40"/>
      <c r="WVV40"/>
      <c r="WVW40"/>
      <c r="WVX40"/>
      <c r="WVY40"/>
      <c r="WVZ40"/>
      <c r="WWA40"/>
      <c r="WWB40"/>
      <c r="WWC40"/>
      <c r="WWD40"/>
      <c r="WWE40"/>
      <c r="WWF40"/>
      <c r="WWG40"/>
      <c r="WWH40"/>
      <c r="WWI40"/>
      <c r="WWJ40"/>
      <c r="WWK40"/>
      <c r="WWL40"/>
      <c r="WWM40"/>
      <c r="WWN40"/>
      <c r="WWO40"/>
      <c r="WWP40"/>
      <c r="WWQ40"/>
      <c r="WWR40"/>
      <c r="WWS40"/>
      <c r="WWT40"/>
      <c r="WWU40"/>
      <c r="WWV40"/>
      <c r="WWW40"/>
      <c r="WWX40"/>
      <c r="WWY40"/>
      <c r="WWZ40"/>
      <c r="WXA40"/>
      <c r="WXB40"/>
      <c r="WXC40"/>
      <c r="WXD40"/>
      <c r="WXE40"/>
      <c r="WXF40"/>
      <c r="WXG40"/>
      <c r="WXH40"/>
      <c r="WXI40"/>
      <c r="WXJ40"/>
      <c r="WXK40"/>
      <c r="WXL40"/>
      <c r="WXM40"/>
      <c r="WXN40"/>
      <c r="WXO40"/>
      <c r="WXP40"/>
      <c r="WXQ40"/>
      <c r="WXR40"/>
      <c r="WXS40"/>
      <c r="WXT40"/>
      <c r="WXU40"/>
      <c r="WXV40"/>
      <c r="WXW40"/>
      <c r="WXX40"/>
      <c r="WXY40"/>
      <c r="WXZ40"/>
      <c r="WYA40"/>
      <c r="WYB40"/>
      <c r="WYC40"/>
      <c r="WYD40"/>
      <c r="WYE40"/>
      <c r="WYF40"/>
      <c r="WYG40"/>
      <c r="WYH40"/>
      <c r="WYI40"/>
      <c r="WYJ40"/>
      <c r="WYK40"/>
      <c r="WYL40"/>
      <c r="WYM40"/>
      <c r="WYN40"/>
      <c r="WYO40"/>
      <c r="WYP40"/>
      <c r="WYQ40"/>
      <c r="WYR40"/>
      <c r="WYS40"/>
      <c r="WYT40"/>
      <c r="WYU40"/>
      <c r="WYV40"/>
      <c r="WYW40"/>
      <c r="WYX40"/>
      <c r="WYY40"/>
      <c r="WYZ40"/>
      <c r="WZA40"/>
      <c r="WZB40"/>
      <c r="WZC40"/>
      <c r="WZD40"/>
      <c r="WZE40"/>
      <c r="WZF40"/>
      <c r="WZG40"/>
      <c r="WZH40"/>
      <c r="WZI40"/>
      <c r="WZJ40"/>
      <c r="WZK40"/>
      <c r="WZL40"/>
      <c r="WZM40"/>
      <c r="WZN40"/>
      <c r="WZO40"/>
      <c r="WZP40"/>
      <c r="WZQ40"/>
      <c r="WZR40"/>
      <c r="WZS40"/>
      <c r="WZT40"/>
      <c r="WZU40"/>
      <c r="WZV40"/>
      <c r="WZW40"/>
      <c r="WZX40"/>
      <c r="WZY40"/>
      <c r="WZZ40"/>
      <c r="XAA40"/>
      <c r="XAB40"/>
      <c r="XAC40"/>
      <c r="XAD40"/>
      <c r="XAE40"/>
      <c r="XAF40"/>
      <c r="XAG40"/>
      <c r="XAH40"/>
      <c r="XAI40"/>
      <c r="XAJ40"/>
      <c r="XAK40"/>
      <c r="XAL40"/>
      <c r="XAM40"/>
      <c r="XAN40"/>
      <c r="XAO40"/>
      <c r="XAP40"/>
      <c r="XAQ40"/>
      <c r="XAR40"/>
      <c r="XAS40"/>
      <c r="XAT40"/>
      <c r="XAU40"/>
      <c r="XAV40"/>
      <c r="XAW40"/>
      <c r="XAX40"/>
      <c r="XAY40"/>
      <c r="XAZ40"/>
      <c r="XBA40"/>
      <c r="XBB40"/>
      <c r="XBC40"/>
      <c r="XBD40"/>
      <c r="XBE40"/>
      <c r="XBF40"/>
      <c r="XBG40"/>
      <c r="XBH40"/>
      <c r="XBI40"/>
      <c r="XBJ40"/>
      <c r="XBK40"/>
      <c r="XBL40"/>
      <c r="XBM40"/>
      <c r="XBN40"/>
      <c r="XBO40"/>
      <c r="XBP40"/>
      <c r="XBQ40"/>
      <c r="XBR40"/>
      <c r="XBS40"/>
      <c r="XBT40"/>
      <c r="XBU40"/>
      <c r="XBV40"/>
      <c r="XBW40"/>
      <c r="XBX40"/>
      <c r="XBY40"/>
      <c r="XBZ40"/>
      <c r="XCA40"/>
      <c r="XCB40"/>
      <c r="XCC40"/>
      <c r="XCD40"/>
      <c r="XCE40"/>
      <c r="XCF40"/>
      <c r="XCG40"/>
      <c r="XCH40"/>
      <c r="XCI40"/>
      <c r="XCJ40"/>
      <c r="XCK40"/>
      <c r="XCL40"/>
      <c r="XCM40"/>
      <c r="XCN40"/>
      <c r="XCO40"/>
      <c r="XCP40"/>
      <c r="XCQ40"/>
      <c r="XCR40"/>
      <c r="XCS40"/>
      <c r="XCT40"/>
      <c r="XCU40"/>
      <c r="XCV40"/>
      <c r="XCW40"/>
      <c r="XCX40"/>
      <c r="XCY40"/>
      <c r="XCZ40"/>
      <c r="XDA40"/>
      <c r="XDB40"/>
      <c r="XDC40"/>
      <c r="XDD40"/>
      <c r="XDE40"/>
      <c r="XDF40"/>
      <c r="XDG40"/>
      <c r="XDH40"/>
      <c r="XDI40"/>
      <c r="XDJ40"/>
      <c r="XDK40"/>
      <c r="XDL40"/>
      <c r="XDM40"/>
      <c r="XDN40"/>
      <c r="XDO40"/>
      <c r="XDP40"/>
      <c r="XDQ40"/>
      <c r="XDR40"/>
      <c r="XDS40"/>
      <c r="XDT40"/>
      <c r="XDU40"/>
      <c r="XDV40"/>
      <c r="XDW40"/>
      <c r="XDX40"/>
      <c r="XDY40"/>
      <c r="XDZ40"/>
      <c r="XEA40"/>
      <c r="XEB40"/>
      <c r="XEC40"/>
      <c r="XED40"/>
      <c r="XEE40"/>
      <c r="XEF40"/>
      <c r="XEG40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pans="1:16 15873:16384">
      <c r="A41" s="50"/>
      <c r="B41" s="52"/>
      <c r="C41" s="21" t="s">
        <v>64</v>
      </c>
      <c r="D41" s="22">
        <v>1</v>
      </c>
      <c r="E41" s="22" t="s">
        <v>57</v>
      </c>
      <c r="F41" s="22">
        <v>1</v>
      </c>
      <c r="G41" s="22" t="s">
        <v>58</v>
      </c>
      <c r="H41" s="23">
        <v>800</v>
      </c>
      <c r="I41" s="7">
        <f t="shared" si="7"/>
        <v>800</v>
      </c>
      <c r="J41" s="22"/>
      <c r="K41" s="22" t="s">
        <v>57</v>
      </c>
      <c r="L41" s="22">
        <v>1</v>
      </c>
      <c r="M41" s="22" t="s">
        <v>58</v>
      </c>
      <c r="N41" s="23"/>
      <c r="O41" s="7">
        <f t="shared" si="6"/>
        <v>0</v>
      </c>
      <c r="P41" s="25"/>
      <c r="WLM41"/>
      <c r="WLN41"/>
      <c r="WLO41"/>
      <c r="WLP41"/>
      <c r="WLQ41"/>
      <c r="WLR41"/>
      <c r="WLS41"/>
      <c r="WLT41"/>
      <c r="WLU41"/>
      <c r="WLV41"/>
      <c r="WLW41"/>
      <c r="WLX41"/>
      <c r="WLY41"/>
      <c r="WLZ41"/>
      <c r="WMA41"/>
      <c r="WMB41"/>
      <c r="WMC41"/>
      <c r="WMD41"/>
      <c r="WME41"/>
      <c r="WMF41"/>
      <c r="WMG41"/>
      <c r="WMH41"/>
      <c r="WMI41"/>
      <c r="WMJ41"/>
      <c r="WMK41"/>
      <c r="WML41"/>
      <c r="WMM41"/>
      <c r="WMN41"/>
      <c r="WMO41"/>
      <c r="WMP41"/>
      <c r="WMQ41"/>
      <c r="WMR41"/>
      <c r="WMS41"/>
      <c r="WMT41"/>
      <c r="WMU41"/>
      <c r="WMV41"/>
      <c r="WMW41"/>
      <c r="WMX41"/>
      <c r="WMY41"/>
      <c r="WMZ41"/>
      <c r="WNA41"/>
      <c r="WNB41"/>
      <c r="WNC41"/>
      <c r="WND41"/>
      <c r="WNE41"/>
      <c r="WNF41"/>
      <c r="WNG41"/>
      <c r="WNH41"/>
      <c r="WNI41"/>
      <c r="WNJ41"/>
      <c r="WNK41"/>
      <c r="WNL41"/>
      <c r="WNM41"/>
      <c r="WNN41"/>
      <c r="WNO41"/>
      <c r="WNP41"/>
      <c r="WNQ41"/>
      <c r="WNR41"/>
      <c r="WNS41"/>
      <c r="WNT41"/>
      <c r="WNU41"/>
      <c r="WNV41"/>
      <c r="WNW41"/>
      <c r="WNX41"/>
      <c r="WNY41"/>
      <c r="WNZ41"/>
      <c r="WOA41"/>
      <c r="WOB41"/>
      <c r="WOC41"/>
      <c r="WOD41"/>
      <c r="WOE41"/>
      <c r="WOF41"/>
      <c r="WOG41"/>
      <c r="WOH41"/>
      <c r="WOI41"/>
      <c r="WOJ41"/>
      <c r="WOK41"/>
      <c r="WOL41"/>
      <c r="WOM41"/>
      <c r="WON41"/>
      <c r="WOO41"/>
      <c r="WOP41"/>
      <c r="WOQ41"/>
      <c r="WOR41"/>
      <c r="WOS41"/>
      <c r="WOT41"/>
      <c r="WOU41"/>
      <c r="WOV41"/>
      <c r="WOW41"/>
      <c r="WOX41"/>
      <c r="WOY41"/>
      <c r="WOZ41"/>
      <c r="WPA41"/>
      <c r="WPB41"/>
      <c r="WPC41"/>
      <c r="WPD41"/>
      <c r="WPE41"/>
      <c r="WPF41"/>
      <c r="WPG41"/>
      <c r="WPH41"/>
      <c r="WPI41"/>
      <c r="WPJ41"/>
      <c r="WPK41"/>
      <c r="WPL41"/>
      <c r="WPM41"/>
      <c r="WPN41"/>
      <c r="WPO41"/>
      <c r="WPP41"/>
      <c r="WPQ41"/>
      <c r="WPR41"/>
      <c r="WPS41"/>
      <c r="WPT41"/>
      <c r="WPU41"/>
      <c r="WPV41"/>
      <c r="WPW41"/>
      <c r="WPX41"/>
      <c r="WPY41"/>
      <c r="WPZ41"/>
      <c r="WQA41"/>
      <c r="WQB41"/>
      <c r="WQC41"/>
      <c r="WQD41"/>
      <c r="WQE41"/>
      <c r="WQF41"/>
      <c r="WQG41"/>
      <c r="WQH41"/>
      <c r="WQI41"/>
      <c r="WQJ41"/>
      <c r="WQK41"/>
      <c r="WQL41"/>
      <c r="WQM41"/>
      <c r="WQN41"/>
      <c r="WQO41"/>
      <c r="WQP41"/>
      <c r="WQQ41"/>
      <c r="WQR41"/>
      <c r="WQS41"/>
      <c r="WQT41"/>
      <c r="WQU41"/>
      <c r="WQV41"/>
      <c r="WQW41"/>
      <c r="WQX41"/>
      <c r="WQY41"/>
      <c r="WQZ41"/>
      <c r="WRA41"/>
      <c r="WRB41"/>
      <c r="WRC41"/>
      <c r="WRD41"/>
      <c r="WRE41"/>
      <c r="WRF41"/>
      <c r="WRG41"/>
      <c r="WRH41"/>
      <c r="WRI41"/>
      <c r="WRJ41"/>
      <c r="WRK41"/>
      <c r="WRL41"/>
      <c r="WRM41"/>
      <c r="WRN41"/>
      <c r="WRO41"/>
      <c r="WRP41"/>
      <c r="WRQ41"/>
      <c r="WRR41"/>
      <c r="WRS41"/>
      <c r="WRT41"/>
      <c r="WRU41"/>
      <c r="WRV41"/>
      <c r="WRW41"/>
      <c r="WRX41"/>
      <c r="WRY41"/>
      <c r="WRZ41"/>
      <c r="WSA41"/>
      <c r="WSB41"/>
      <c r="WSC41"/>
      <c r="WSD41"/>
      <c r="WSE41"/>
      <c r="WSF41"/>
      <c r="WSG41"/>
      <c r="WSH41"/>
      <c r="WSI41"/>
      <c r="WSJ41"/>
      <c r="WSK41"/>
      <c r="WSL41"/>
      <c r="WSM41"/>
      <c r="WSN41"/>
      <c r="WSO41"/>
      <c r="WSP41"/>
      <c r="WSQ41"/>
      <c r="WSR41"/>
      <c r="WSS41"/>
      <c r="WST41"/>
      <c r="WSU41"/>
      <c r="WSV41"/>
      <c r="WSW41"/>
      <c r="WSX41"/>
      <c r="WSY41"/>
      <c r="WSZ41"/>
      <c r="WTA41"/>
      <c r="WTB41"/>
      <c r="WTC41"/>
      <c r="WTD41"/>
      <c r="WTE41"/>
      <c r="WTF41"/>
      <c r="WTG41"/>
      <c r="WTH41"/>
      <c r="WTI41"/>
      <c r="WTJ41"/>
      <c r="WTK41"/>
      <c r="WTL41"/>
      <c r="WTM41"/>
      <c r="WTN41"/>
      <c r="WTO41"/>
      <c r="WTP41"/>
      <c r="WTQ41"/>
      <c r="WTR41"/>
      <c r="WTS41"/>
      <c r="WTT41"/>
      <c r="WTU41"/>
      <c r="WTV41"/>
      <c r="WTW41"/>
      <c r="WTX41"/>
      <c r="WTY41"/>
      <c r="WTZ41"/>
      <c r="WUA41"/>
      <c r="WUB41"/>
      <c r="WUC41"/>
      <c r="WUD41"/>
      <c r="WUE41"/>
      <c r="WUF41"/>
      <c r="WUG41"/>
      <c r="WUH41"/>
      <c r="WUI41"/>
      <c r="WUJ41"/>
      <c r="WUK41"/>
      <c r="WUL41"/>
      <c r="WUM41"/>
      <c r="WUN41"/>
      <c r="WUO41"/>
      <c r="WUP41"/>
      <c r="WUQ41"/>
      <c r="WUR41"/>
      <c r="WUS41"/>
      <c r="WUT41"/>
      <c r="WUU41"/>
      <c r="WUV41"/>
      <c r="WUW41"/>
      <c r="WUX41"/>
      <c r="WUY41"/>
      <c r="WUZ41"/>
      <c r="WVA41"/>
      <c r="WVB41"/>
      <c r="WVC41"/>
      <c r="WVD41"/>
      <c r="WVE41"/>
      <c r="WVF41"/>
      <c r="WVG41"/>
      <c r="WVH41"/>
      <c r="WVI41"/>
      <c r="WVJ41"/>
      <c r="WVK41"/>
      <c r="WVL41"/>
      <c r="WVM41"/>
      <c r="WVN41"/>
      <c r="WVO41"/>
      <c r="WVP41"/>
      <c r="WVQ41"/>
      <c r="WVR41"/>
      <c r="WVS41"/>
      <c r="WVT41"/>
      <c r="WVU41"/>
      <c r="WVV41"/>
      <c r="WVW41"/>
      <c r="WVX41"/>
      <c r="WVY41"/>
      <c r="WVZ41"/>
      <c r="WWA41"/>
      <c r="WWB41"/>
      <c r="WWC41"/>
      <c r="WWD41"/>
      <c r="WWE41"/>
      <c r="WWF41"/>
      <c r="WWG41"/>
      <c r="WWH41"/>
      <c r="WWI41"/>
      <c r="WWJ41"/>
      <c r="WWK41"/>
      <c r="WWL41"/>
      <c r="WWM41"/>
      <c r="WWN41"/>
      <c r="WWO41"/>
      <c r="WWP41"/>
      <c r="WWQ41"/>
      <c r="WWR41"/>
      <c r="WWS41"/>
      <c r="WWT41"/>
      <c r="WWU41"/>
      <c r="WWV41"/>
      <c r="WWW41"/>
      <c r="WWX41"/>
      <c r="WWY41"/>
      <c r="WWZ41"/>
      <c r="WXA41"/>
      <c r="WXB41"/>
      <c r="WXC41"/>
      <c r="WXD41"/>
      <c r="WXE41"/>
      <c r="WXF41"/>
      <c r="WXG41"/>
      <c r="WXH41"/>
      <c r="WXI41"/>
      <c r="WXJ41"/>
      <c r="WXK41"/>
      <c r="WXL41"/>
      <c r="WXM41"/>
      <c r="WXN41"/>
      <c r="WXO41"/>
      <c r="WXP41"/>
      <c r="WXQ41"/>
      <c r="WXR41"/>
      <c r="WXS41"/>
      <c r="WXT41"/>
      <c r="WXU41"/>
      <c r="WXV41"/>
      <c r="WXW41"/>
      <c r="WXX41"/>
      <c r="WXY41"/>
      <c r="WXZ41"/>
      <c r="WYA41"/>
      <c r="WYB41"/>
      <c r="WYC41"/>
      <c r="WYD41"/>
      <c r="WYE41"/>
      <c r="WYF41"/>
      <c r="WYG41"/>
      <c r="WYH41"/>
      <c r="WYI41"/>
      <c r="WYJ41"/>
      <c r="WYK41"/>
      <c r="WYL41"/>
      <c r="WYM41"/>
      <c r="WYN41"/>
      <c r="WYO41"/>
      <c r="WYP41"/>
      <c r="WYQ41"/>
      <c r="WYR41"/>
      <c r="WYS41"/>
      <c r="WYT41"/>
      <c r="WYU41"/>
      <c r="WYV41"/>
      <c r="WYW41"/>
      <c r="WYX41"/>
      <c r="WYY41"/>
      <c r="WYZ41"/>
      <c r="WZA41"/>
      <c r="WZB41"/>
      <c r="WZC41"/>
      <c r="WZD41"/>
      <c r="WZE41"/>
      <c r="WZF41"/>
      <c r="WZG41"/>
      <c r="WZH41"/>
      <c r="WZI41"/>
      <c r="WZJ41"/>
      <c r="WZK41"/>
      <c r="WZL41"/>
      <c r="WZM41"/>
      <c r="WZN41"/>
      <c r="WZO41"/>
      <c r="WZP41"/>
      <c r="WZQ41"/>
      <c r="WZR41"/>
      <c r="WZS41"/>
      <c r="WZT41"/>
      <c r="WZU41"/>
      <c r="WZV41"/>
      <c r="WZW41"/>
      <c r="WZX41"/>
      <c r="WZY41"/>
      <c r="WZZ41"/>
      <c r="XAA41"/>
      <c r="XAB41"/>
      <c r="XAC41"/>
      <c r="XAD41"/>
      <c r="XAE41"/>
      <c r="XAF41"/>
      <c r="XAG41"/>
      <c r="XAH41"/>
      <c r="XAI41"/>
      <c r="XAJ41"/>
      <c r="XAK41"/>
      <c r="XAL41"/>
      <c r="XAM41"/>
      <c r="XAN41"/>
      <c r="XAO41"/>
      <c r="XAP41"/>
      <c r="XAQ41"/>
      <c r="XAR41"/>
      <c r="XAS41"/>
      <c r="XAT41"/>
      <c r="XAU41"/>
      <c r="XAV41"/>
      <c r="XAW41"/>
      <c r="XAX41"/>
      <c r="XAY41"/>
      <c r="XAZ41"/>
      <c r="XBA41"/>
      <c r="XBB41"/>
      <c r="XBC41"/>
      <c r="XBD41"/>
      <c r="XBE41"/>
      <c r="XBF41"/>
      <c r="XBG41"/>
      <c r="XBH41"/>
      <c r="XBI41"/>
      <c r="XBJ41"/>
      <c r="XBK41"/>
      <c r="XBL41"/>
      <c r="XBM41"/>
      <c r="XBN41"/>
      <c r="XBO41"/>
      <c r="XBP41"/>
      <c r="XBQ41"/>
      <c r="XBR41"/>
      <c r="XBS41"/>
      <c r="XBT41"/>
      <c r="XBU41"/>
      <c r="XBV41"/>
      <c r="XBW41"/>
      <c r="XBX41"/>
      <c r="XBY41"/>
      <c r="XBZ41"/>
      <c r="XCA41"/>
      <c r="XCB41"/>
      <c r="XCC41"/>
      <c r="XCD41"/>
      <c r="XCE41"/>
      <c r="XCF41"/>
      <c r="XCG41"/>
      <c r="XCH41"/>
      <c r="XCI41"/>
      <c r="XCJ41"/>
      <c r="XCK41"/>
      <c r="XCL41"/>
      <c r="XCM41"/>
      <c r="XCN41"/>
      <c r="XCO41"/>
      <c r="XCP41"/>
      <c r="XCQ41"/>
      <c r="XCR41"/>
      <c r="XCS41"/>
      <c r="XCT41"/>
      <c r="XCU41"/>
      <c r="XCV41"/>
      <c r="XCW41"/>
      <c r="XCX41"/>
      <c r="XCY41"/>
      <c r="XCZ41"/>
      <c r="XDA41"/>
      <c r="XDB41"/>
      <c r="XDC41"/>
      <c r="XDD41"/>
      <c r="XDE41"/>
      <c r="XDF41"/>
      <c r="XDG41"/>
      <c r="XDH41"/>
      <c r="XDI41"/>
      <c r="XDJ41"/>
      <c r="XDK41"/>
      <c r="XDL41"/>
      <c r="XDM41"/>
      <c r="XDN41"/>
      <c r="XDO41"/>
      <c r="XDP41"/>
      <c r="XDQ41"/>
      <c r="XDR41"/>
      <c r="XDS41"/>
      <c r="XDT41"/>
      <c r="XDU41"/>
      <c r="XDV41"/>
      <c r="XDW41"/>
      <c r="XDX41"/>
      <c r="XDY41"/>
      <c r="XDZ41"/>
      <c r="XEA41"/>
      <c r="XEB41"/>
      <c r="XEC41"/>
      <c r="XED41"/>
      <c r="XEE41"/>
      <c r="XEF41"/>
      <c r="XEG41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pans="1:16 15873:16384">
      <c r="A42" s="50"/>
      <c r="B42" s="52"/>
      <c r="C42" s="21" t="s">
        <v>65</v>
      </c>
      <c r="D42" s="22">
        <v>8</v>
      </c>
      <c r="E42" s="22" t="s">
        <v>57</v>
      </c>
      <c r="F42" s="22">
        <v>1</v>
      </c>
      <c r="G42" s="22" t="s">
        <v>58</v>
      </c>
      <c r="H42" s="23">
        <v>500</v>
      </c>
      <c r="I42" s="7">
        <f t="shared" si="7"/>
        <v>4000</v>
      </c>
      <c r="J42" s="22">
        <v>8</v>
      </c>
      <c r="K42" s="22" t="s">
        <v>57</v>
      </c>
      <c r="L42" s="22">
        <v>1</v>
      </c>
      <c r="M42" s="22" t="s">
        <v>58</v>
      </c>
      <c r="N42" s="23">
        <v>500</v>
      </c>
      <c r="O42" s="7">
        <f t="shared" si="6"/>
        <v>4000</v>
      </c>
      <c r="P42" s="25"/>
      <c r="WLM42"/>
      <c r="WLN42"/>
      <c r="WLO42"/>
      <c r="WLP42"/>
      <c r="WLQ42"/>
      <c r="WLR42"/>
      <c r="WLS42"/>
      <c r="WLT42"/>
      <c r="WLU42"/>
      <c r="WLV42"/>
      <c r="WLW42"/>
      <c r="WLX42"/>
      <c r="WLY42"/>
      <c r="WLZ42"/>
      <c r="WMA42"/>
      <c r="WMB42"/>
      <c r="WMC42"/>
      <c r="WMD42"/>
      <c r="WME42"/>
      <c r="WMF42"/>
      <c r="WMG42"/>
      <c r="WMH42"/>
      <c r="WMI42"/>
      <c r="WMJ42"/>
      <c r="WMK42"/>
      <c r="WML42"/>
      <c r="WMM42"/>
      <c r="WMN42"/>
      <c r="WMO42"/>
      <c r="WMP42"/>
      <c r="WMQ42"/>
      <c r="WMR42"/>
      <c r="WMS42"/>
      <c r="WMT42"/>
      <c r="WMU42"/>
      <c r="WMV42"/>
      <c r="WMW42"/>
      <c r="WMX42"/>
      <c r="WMY42"/>
      <c r="WMZ42"/>
      <c r="WNA42"/>
      <c r="WNB42"/>
      <c r="WNC42"/>
      <c r="WND42"/>
      <c r="WNE42"/>
      <c r="WNF42"/>
      <c r="WNG42"/>
      <c r="WNH42"/>
      <c r="WNI42"/>
      <c r="WNJ42"/>
      <c r="WNK42"/>
      <c r="WNL42"/>
      <c r="WNM42"/>
      <c r="WNN42"/>
      <c r="WNO42"/>
      <c r="WNP42"/>
      <c r="WNQ42"/>
      <c r="WNR42"/>
      <c r="WNS42"/>
      <c r="WNT42"/>
      <c r="WNU42"/>
      <c r="WNV42"/>
      <c r="WNW42"/>
      <c r="WNX42"/>
      <c r="WNY42"/>
      <c r="WNZ42"/>
      <c r="WOA42"/>
      <c r="WOB42"/>
      <c r="WOC42"/>
      <c r="WOD42"/>
      <c r="WOE42"/>
      <c r="WOF42"/>
      <c r="WOG42"/>
      <c r="WOH42"/>
      <c r="WOI42"/>
      <c r="WOJ42"/>
      <c r="WOK42"/>
      <c r="WOL42"/>
      <c r="WOM42"/>
      <c r="WON42"/>
      <c r="WOO42"/>
      <c r="WOP42"/>
      <c r="WOQ42"/>
      <c r="WOR42"/>
      <c r="WOS42"/>
      <c r="WOT42"/>
      <c r="WOU42"/>
      <c r="WOV42"/>
      <c r="WOW42"/>
      <c r="WOX42"/>
      <c r="WOY42"/>
      <c r="WOZ42"/>
      <c r="WPA42"/>
      <c r="WPB42"/>
      <c r="WPC42"/>
      <c r="WPD42"/>
      <c r="WPE42"/>
      <c r="WPF42"/>
      <c r="WPG42"/>
      <c r="WPH42"/>
      <c r="WPI42"/>
      <c r="WPJ42"/>
      <c r="WPK42"/>
      <c r="WPL42"/>
      <c r="WPM42"/>
      <c r="WPN42"/>
      <c r="WPO42"/>
      <c r="WPP42"/>
      <c r="WPQ42"/>
      <c r="WPR42"/>
      <c r="WPS42"/>
      <c r="WPT42"/>
      <c r="WPU42"/>
      <c r="WPV42"/>
      <c r="WPW42"/>
      <c r="WPX42"/>
      <c r="WPY42"/>
      <c r="WPZ42"/>
      <c r="WQA42"/>
      <c r="WQB42"/>
      <c r="WQC42"/>
      <c r="WQD42"/>
      <c r="WQE42"/>
      <c r="WQF42"/>
      <c r="WQG42"/>
      <c r="WQH42"/>
      <c r="WQI42"/>
      <c r="WQJ42"/>
      <c r="WQK42"/>
      <c r="WQL42"/>
      <c r="WQM42"/>
      <c r="WQN42"/>
      <c r="WQO42"/>
      <c r="WQP42"/>
      <c r="WQQ42"/>
      <c r="WQR42"/>
      <c r="WQS42"/>
      <c r="WQT42"/>
      <c r="WQU42"/>
      <c r="WQV42"/>
      <c r="WQW42"/>
      <c r="WQX42"/>
      <c r="WQY42"/>
      <c r="WQZ42"/>
      <c r="WRA42"/>
      <c r="WRB42"/>
      <c r="WRC42"/>
      <c r="WRD42"/>
      <c r="WRE42"/>
      <c r="WRF42"/>
      <c r="WRG42"/>
      <c r="WRH42"/>
      <c r="WRI42"/>
      <c r="WRJ42"/>
      <c r="WRK42"/>
      <c r="WRL42"/>
      <c r="WRM42"/>
      <c r="WRN42"/>
      <c r="WRO42"/>
      <c r="WRP42"/>
      <c r="WRQ42"/>
      <c r="WRR42"/>
      <c r="WRS42"/>
      <c r="WRT42"/>
      <c r="WRU42"/>
      <c r="WRV42"/>
      <c r="WRW42"/>
      <c r="WRX42"/>
      <c r="WRY42"/>
      <c r="WRZ42"/>
      <c r="WSA42"/>
      <c r="WSB42"/>
      <c r="WSC42"/>
      <c r="WSD42"/>
      <c r="WSE42"/>
      <c r="WSF42"/>
      <c r="WSG42"/>
      <c r="WSH42"/>
      <c r="WSI42"/>
      <c r="WSJ42"/>
      <c r="WSK42"/>
      <c r="WSL42"/>
      <c r="WSM42"/>
      <c r="WSN42"/>
      <c r="WSO42"/>
      <c r="WSP42"/>
      <c r="WSQ42"/>
      <c r="WSR42"/>
      <c r="WSS42"/>
      <c r="WST42"/>
      <c r="WSU42"/>
      <c r="WSV42"/>
      <c r="WSW42"/>
      <c r="WSX42"/>
      <c r="WSY42"/>
      <c r="WSZ42"/>
      <c r="WTA42"/>
      <c r="WTB42"/>
      <c r="WTC42"/>
      <c r="WTD42"/>
      <c r="WTE42"/>
      <c r="WTF42"/>
      <c r="WTG42"/>
      <c r="WTH42"/>
      <c r="WTI42"/>
      <c r="WTJ42"/>
      <c r="WTK42"/>
      <c r="WTL42"/>
      <c r="WTM42"/>
      <c r="WTN42"/>
      <c r="WTO42"/>
      <c r="WTP42"/>
      <c r="WTQ42"/>
      <c r="WTR42"/>
      <c r="WTS42"/>
      <c r="WTT42"/>
      <c r="WTU42"/>
      <c r="WTV42"/>
      <c r="WTW42"/>
      <c r="WTX42"/>
      <c r="WTY42"/>
      <c r="WTZ42"/>
      <c r="WUA42"/>
      <c r="WUB42"/>
      <c r="WUC42"/>
      <c r="WUD42"/>
      <c r="WUE42"/>
      <c r="WUF42"/>
      <c r="WUG42"/>
      <c r="WUH42"/>
      <c r="WUI42"/>
      <c r="WUJ42"/>
      <c r="WUK42"/>
      <c r="WUL42"/>
      <c r="WUM42"/>
      <c r="WUN42"/>
      <c r="WUO42"/>
      <c r="WUP42"/>
      <c r="WUQ42"/>
      <c r="WUR42"/>
      <c r="WUS42"/>
      <c r="WUT42"/>
      <c r="WUU42"/>
      <c r="WUV42"/>
      <c r="WUW42"/>
      <c r="WUX42"/>
      <c r="WUY42"/>
      <c r="WUZ42"/>
      <c r="WVA42"/>
      <c r="WVB42"/>
      <c r="WVC42"/>
      <c r="WVD42"/>
      <c r="WVE42"/>
      <c r="WVF42"/>
      <c r="WVG42"/>
      <c r="WVH42"/>
      <c r="WVI42"/>
      <c r="WVJ42"/>
      <c r="WVK42"/>
      <c r="WVL42"/>
      <c r="WVM42"/>
      <c r="WVN42"/>
      <c r="WVO42"/>
      <c r="WVP42"/>
      <c r="WVQ42"/>
      <c r="WVR42"/>
      <c r="WVS42"/>
      <c r="WVT42"/>
      <c r="WVU42"/>
      <c r="WVV42"/>
      <c r="WVW42"/>
      <c r="WVX42"/>
      <c r="WVY42"/>
      <c r="WVZ42"/>
      <c r="WWA42"/>
      <c r="WWB42"/>
      <c r="WWC42"/>
      <c r="WWD42"/>
      <c r="WWE42"/>
      <c r="WWF42"/>
      <c r="WWG42"/>
      <c r="WWH42"/>
      <c r="WWI42"/>
      <c r="WWJ42"/>
      <c r="WWK42"/>
      <c r="WWL42"/>
      <c r="WWM42"/>
      <c r="WWN42"/>
      <c r="WWO42"/>
      <c r="WWP42"/>
      <c r="WWQ42"/>
      <c r="WWR42"/>
      <c r="WWS42"/>
      <c r="WWT42"/>
      <c r="WWU42"/>
      <c r="WWV42"/>
      <c r="WWW42"/>
      <c r="WWX42"/>
      <c r="WWY42"/>
      <c r="WWZ42"/>
      <c r="WXA42"/>
      <c r="WXB42"/>
      <c r="WXC42"/>
      <c r="WXD42"/>
      <c r="WXE42"/>
      <c r="WXF42"/>
      <c r="WXG42"/>
      <c r="WXH42"/>
      <c r="WXI42"/>
      <c r="WXJ42"/>
      <c r="WXK42"/>
      <c r="WXL42"/>
      <c r="WXM42"/>
      <c r="WXN42"/>
      <c r="WXO42"/>
      <c r="WXP42"/>
      <c r="WXQ42"/>
      <c r="WXR42"/>
      <c r="WXS42"/>
      <c r="WXT42"/>
      <c r="WXU42"/>
      <c r="WXV42"/>
      <c r="WXW42"/>
      <c r="WXX42"/>
      <c r="WXY42"/>
      <c r="WXZ42"/>
      <c r="WYA42"/>
      <c r="WYB42"/>
      <c r="WYC42"/>
      <c r="WYD42"/>
      <c r="WYE42"/>
      <c r="WYF42"/>
      <c r="WYG42"/>
      <c r="WYH42"/>
      <c r="WYI42"/>
      <c r="WYJ42"/>
      <c r="WYK42"/>
      <c r="WYL42"/>
      <c r="WYM42"/>
      <c r="WYN42"/>
      <c r="WYO42"/>
      <c r="WYP42"/>
      <c r="WYQ42"/>
      <c r="WYR42"/>
      <c r="WYS42"/>
      <c r="WYT42"/>
      <c r="WYU42"/>
      <c r="WYV42"/>
      <c r="WYW42"/>
      <c r="WYX42"/>
      <c r="WYY42"/>
      <c r="WYZ42"/>
      <c r="WZA42"/>
      <c r="WZB42"/>
      <c r="WZC42"/>
      <c r="WZD42"/>
      <c r="WZE42"/>
      <c r="WZF42"/>
      <c r="WZG42"/>
      <c r="WZH42"/>
      <c r="WZI42"/>
      <c r="WZJ42"/>
      <c r="WZK42"/>
      <c r="WZL42"/>
      <c r="WZM42"/>
      <c r="WZN42"/>
      <c r="WZO42"/>
      <c r="WZP42"/>
      <c r="WZQ42"/>
      <c r="WZR42"/>
      <c r="WZS42"/>
      <c r="WZT42"/>
      <c r="WZU42"/>
      <c r="WZV42"/>
      <c r="WZW42"/>
      <c r="WZX42"/>
      <c r="WZY42"/>
      <c r="WZZ42"/>
      <c r="XAA42"/>
      <c r="XAB42"/>
      <c r="XAC42"/>
      <c r="XAD42"/>
      <c r="XAE42"/>
      <c r="XAF42"/>
      <c r="XAG42"/>
      <c r="XAH42"/>
      <c r="XAI42"/>
      <c r="XAJ42"/>
      <c r="XAK42"/>
      <c r="XAL42"/>
      <c r="XAM42"/>
      <c r="XAN42"/>
      <c r="XAO42"/>
      <c r="XAP42"/>
      <c r="XAQ42"/>
      <c r="XAR42"/>
      <c r="XAS42"/>
      <c r="XAT42"/>
      <c r="XAU42"/>
      <c r="XAV42"/>
      <c r="XAW42"/>
      <c r="XAX42"/>
      <c r="XAY42"/>
      <c r="XAZ42"/>
      <c r="XBA42"/>
      <c r="XBB42"/>
      <c r="XBC42"/>
      <c r="XBD42"/>
      <c r="XBE42"/>
      <c r="XBF42"/>
      <c r="XBG42"/>
      <c r="XBH42"/>
      <c r="XBI42"/>
      <c r="XBJ42"/>
      <c r="XBK42"/>
      <c r="XBL42"/>
      <c r="XBM42"/>
      <c r="XBN42"/>
      <c r="XBO42"/>
      <c r="XBP42"/>
      <c r="XBQ42"/>
      <c r="XBR42"/>
      <c r="XBS42"/>
      <c r="XBT42"/>
      <c r="XBU42"/>
      <c r="XBV42"/>
      <c r="XBW42"/>
      <c r="XBX42"/>
      <c r="XBY42"/>
      <c r="XBZ42"/>
      <c r="XCA42"/>
      <c r="XCB42"/>
      <c r="XCC42"/>
      <c r="XCD42"/>
      <c r="XCE42"/>
      <c r="XCF42"/>
      <c r="XCG42"/>
      <c r="XCH42"/>
      <c r="XCI42"/>
      <c r="XCJ42"/>
      <c r="XCK42"/>
      <c r="XCL42"/>
      <c r="XCM42"/>
      <c r="XCN42"/>
      <c r="XCO42"/>
      <c r="XCP42"/>
      <c r="XCQ42"/>
      <c r="XCR42"/>
      <c r="XCS42"/>
      <c r="XCT42"/>
      <c r="XCU42"/>
      <c r="XCV42"/>
      <c r="XCW42"/>
      <c r="XCX42"/>
      <c r="XCY42"/>
      <c r="XCZ42"/>
      <c r="XDA42"/>
      <c r="XDB42"/>
      <c r="XDC42"/>
      <c r="XDD42"/>
      <c r="XDE42"/>
      <c r="XDF42"/>
      <c r="XDG42"/>
      <c r="XDH42"/>
      <c r="XDI42"/>
      <c r="XDJ42"/>
      <c r="XDK42"/>
      <c r="XDL42"/>
      <c r="XDM42"/>
      <c r="XDN42"/>
      <c r="XDO42"/>
      <c r="XDP42"/>
      <c r="XDQ42"/>
      <c r="XDR42"/>
      <c r="XDS42"/>
      <c r="XDT42"/>
      <c r="XDU42"/>
      <c r="XDV42"/>
      <c r="XDW42"/>
      <c r="XDX42"/>
      <c r="XDY42"/>
      <c r="XDZ42"/>
      <c r="XEA42"/>
      <c r="XEB42"/>
      <c r="XEC42"/>
      <c r="XED42"/>
      <c r="XEE42"/>
      <c r="XEF42"/>
      <c r="XEG42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pans="1:16 15873:16384">
      <c r="A43" s="50"/>
      <c r="B43" s="52"/>
      <c r="C43" s="21"/>
      <c r="D43" s="22"/>
      <c r="E43" s="22"/>
      <c r="F43" s="22"/>
      <c r="G43" s="22"/>
      <c r="H43" s="23"/>
      <c r="I43" s="7"/>
      <c r="J43" s="22"/>
      <c r="K43" s="22"/>
      <c r="L43" s="22"/>
      <c r="M43" s="22"/>
      <c r="N43" s="23"/>
      <c r="O43" s="7"/>
      <c r="P43" s="25">
        <v>59640</v>
      </c>
      <c r="WLM43"/>
      <c r="WLN43"/>
      <c r="WLO43"/>
      <c r="WLP43"/>
      <c r="WLQ43"/>
      <c r="WLR43"/>
      <c r="WLS43"/>
      <c r="WLT43"/>
      <c r="WLU43"/>
      <c r="WLV43"/>
      <c r="WLW43"/>
      <c r="WLX43"/>
      <c r="WLY43"/>
      <c r="WLZ43"/>
      <c r="WMA43"/>
      <c r="WMB43"/>
      <c r="WMC43"/>
      <c r="WMD43"/>
      <c r="WME43"/>
      <c r="WMF43"/>
      <c r="WMG43"/>
      <c r="WMH43"/>
      <c r="WMI43"/>
      <c r="WMJ43"/>
      <c r="WMK43"/>
      <c r="WML43"/>
      <c r="WMM43"/>
      <c r="WMN43"/>
      <c r="WMO43"/>
      <c r="WMP43"/>
      <c r="WMQ43"/>
      <c r="WMR43"/>
      <c r="WMS43"/>
      <c r="WMT43"/>
      <c r="WMU43"/>
      <c r="WMV43"/>
      <c r="WMW43"/>
      <c r="WMX43"/>
      <c r="WMY43"/>
      <c r="WMZ43"/>
      <c r="WNA43"/>
      <c r="WNB43"/>
      <c r="WNC43"/>
      <c r="WND43"/>
      <c r="WNE43"/>
      <c r="WNF43"/>
      <c r="WNG43"/>
      <c r="WNH43"/>
      <c r="WNI43"/>
      <c r="WNJ43"/>
      <c r="WNK43"/>
      <c r="WNL43"/>
      <c r="WNM43"/>
      <c r="WNN43"/>
      <c r="WNO43"/>
      <c r="WNP43"/>
      <c r="WNQ43"/>
      <c r="WNR43"/>
      <c r="WNS43"/>
      <c r="WNT43"/>
      <c r="WNU43"/>
      <c r="WNV43"/>
      <c r="WNW43"/>
      <c r="WNX43"/>
      <c r="WNY43"/>
      <c r="WNZ43"/>
      <c r="WOA43"/>
      <c r="WOB43"/>
      <c r="WOC43"/>
      <c r="WOD43"/>
      <c r="WOE43"/>
      <c r="WOF43"/>
      <c r="WOG43"/>
      <c r="WOH43"/>
      <c r="WOI43"/>
      <c r="WOJ43"/>
      <c r="WOK43"/>
      <c r="WOL43"/>
      <c r="WOM43"/>
      <c r="WON43"/>
      <c r="WOO43"/>
      <c r="WOP43"/>
      <c r="WOQ43"/>
      <c r="WOR43"/>
      <c r="WOS43"/>
      <c r="WOT43"/>
      <c r="WOU43"/>
      <c r="WOV43"/>
      <c r="WOW43"/>
      <c r="WOX43"/>
      <c r="WOY43"/>
      <c r="WOZ43"/>
      <c r="WPA43"/>
      <c r="WPB43"/>
      <c r="WPC43"/>
      <c r="WPD43"/>
      <c r="WPE43"/>
      <c r="WPF43"/>
      <c r="WPG43"/>
      <c r="WPH43"/>
      <c r="WPI43"/>
      <c r="WPJ43"/>
      <c r="WPK43"/>
      <c r="WPL43"/>
      <c r="WPM43"/>
      <c r="WPN43"/>
      <c r="WPO43"/>
      <c r="WPP43"/>
      <c r="WPQ43"/>
      <c r="WPR43"/>
      <c r="WPS43"/>
      <c r="WPT43"/>
      <c r="WPU43"/>
      <c r="WPV43"/>
      <c r="WPW43"/>
      <c r="WPX43"/>
      <c r="WPY43"/>
      <c r="WPZ43"/>
      <c r="WQA43"/>
      <c r="WQB43"/>
      <c r="WQC43"/>
      <c r="WQD43"/>
      <c r="WQE43"/>
      <c r="WQF43"/>
      <c r="WQG43"/>
      <c r="WQH43"/>
      <c r="WQI43"/>
      <c r="WQJ43"/>
      <c r="WQK43"/>
      <c r="WQL43"/>
      <c r="WQM43"/>
      <c r="WQN43"/>
      <c r="WQO43"/>
      <c r="WQP43"/>
      <c r="WQQ43"/>
      <c r="WQR43"/>
      <c r="WQS43"/>
      <c r="WQT43"/>
      <c r="WQU43"/>
      <c r="WQV43"/>
      <c r="WQW43"/>
      <c r="WQX43"/>
      <c r="WQY43"/>
      <c r="WQZ43"/>
      <c r="WRA43"/>
      <c r="WRB43"/>
      <c r="WRC43"/>
      <c r="WRD43"/>
      <c r="WRE43"/>
      <c r="WRF43"/>
      <c r="WRG43"/>
      <c r="WRH43"/>
      <c r="WRI43"/>
      <c r="WRJ43"/>
      <c r="WRK43"/>
      <c r="WRL43"/>
      <c r="WRM43"/>
      <c r="WRN43"/>
      <c r="WRO43"/>
      <c r="WRP43"/>
      <c r="WRQ43"/>
      <c r="WRR43"/>
      <c r="WRS43"/>
      <c r="WRT43"/>
      <c r="WRU43"/>
      <c r="WRV43"/>
      <c r="WRW43"/>
      <c r="WRX43"/>
      <c r="WRY43"/>
      <c r="WRZ43"/>
      <c r="WSA43"/>
      <c r="WSB43"/>
      <c r="WSC43"/>
      <c r="WSD43"/>
      <c r="WSE43"/>
      <c r="WSF43"/>
      <c r="WSG43"/>
      <c r="WSH43"/>
      <c r="WSI43"/>
      <c r="WSJ43"/>
      <c r="WSK43"/>
      <c r="WSL43"/>
      <c r="WSM43"/>
      <c r="WSN43"/>
      <c r="WSO43"/>
      <c r="WSP43"/>
      <c r="WSQ43"/>
      <c r="WSR43"/>
      <c r="WSS43"/>
      <c r="WST43"/>
      <c r="WSU43"/>
      <c r="WSV43"/>
      <c r="WSW43"/>
      <c r="WSX43"/>
      <c r="WSY43"/>
      <c r="WSZ43"/>
      <c r="WTA43"/>
      <c r="WTB43"/>
      <c r="WTC43"/>
      <c r="WTD43"/>
      <c r="WTE43"/>
      <c r="WTF43"/>
      <c r="WTG43"/>
      <c r="WTH43"/>
      <c r="WTI43"/>
      <c r="WTJ43"/>
      <c r="WTK43"/>
      <c r="WTL43"/>
      <c r="WTM43"/>
      <c r="WTN43"/>
      <c r="WTO43"/>
      <c r="WTP43"/>
      <c r="WTQ43"/>
      <c r="WTR43"/>
      <c r="WTS43"/>
      <c r="WTT43"/>
      <c r="WTU43"/>
      <c r="WTV43"/>
      <c r="WTW43"/>
      <c r="WTX43"/>
      <c r="WTY43"/>
      <c r="WTZ43"/>
      <c r="WUA43"/>
      <c r="WUB43"/>
      <c r="WUC43"/>
      <c r="WUD43"/>
      <c r="WUE43"/>
      <c r="WUF43"/>
      <c r="WUG43"/>
      <c r="WUH43"/>
      <c r="WUI43"/>
      <c r="WUJ43"/>
      <c r="WUK43"/>
      <c r="WUL43"/>
      <c r="WUM43"/>
      <c r="WUN43"/>
      <c r="WUO43"/>
      <c r="WUP43"/>
      <c r="WUQ43"/>
      <c r="WUR43"/>
      <c r="WUS43"/>
      <c r="WUT43"/>
      <c r="WUU43"/>
      <c r="WUV43"/>
      <c r="WUW43"/>
      <c r="WUX43"/>
      <c r="WUY43"/>
      <c r="WUZ43"/>
      <c r="WVA43"/>
      <c r="WVB43"/>
      <c r="WVC43"/>
      <c r="WVD43"/>
      <c r="WVE43"/>
      <c r="WVF43"/>
      <c r="WVG43"/>
      <c r="WVH43"/>
      <c r="WVI43"/>
      <c r="WVJ43"/>
      <c r="WVK43"/>
      <c r="WVL43"/>
      <c r="WVM43"/>
      <c r="WVN43"/>
      <c r="WVO43"/>
      <c r="WVP43"/>
      <c r="WVQ43"/>
      <c r="WVR43"/>
      <c r="WVS43"/>
      <c r="WVT43"/>
      <c r="WVU43"/>
      <c r="WVV43"/>
      <c r="WVW43"/>
      <c r="WVX43"/>
      <c r="WVY43"/>
      <c r="WVZ43"/>
      <c r="WWA43"/>
      <c r="WWB43"/>
      <c r="WWC43"/>
      <c r="WWD43"/>
      <c r="WWE43"/>
      <c r="WWF43"/>
      <c r="WWG43"/>
      <c r="WWH43"/>
      <c r="WWI43"/>
      <c r="WWJ43"/>
      <c r="WWK43"/>
      <c r="WWL43"/>
      <c r="WWM43"/>
      <c r="WWN43"/>
      <c r="WWO43"/>
      <c r="WWP43"/>
      <c r="WWQ43"/>
      <c r="WWR43"/>
      <c r="WWS43"/>
      <c r="WWT43"/>
      <c r="WWU43"/>
      <c r="WWV43"/>
      <c r="WWW43"/>
      <c r="WWX43"/>
      <c r="WWY43"/>
      <c r="WWZ43"/>
      <c r="WXA43"/>
      <c r="WXB43"/>
      <c r="WXC43"/>
      <c r="WXD43"/>
      <c r="WXE43"/>
      <c r="WXF43"/>
      <c r="WXG43"/>
      <c r="WXH43"/>
      <c r="WXI43"/>
      <c r="WXJ43"/>
      <c r="WXK43"/>
      <c r="WXL43"/>
      <c r="WXM43"/>
      <c r="WXN43"/>
      <c r="WXO43"/>
      <c r="WXP43"/>
      <c r="WXQ43"/>
      <c r="WXR43"/>
      <c r="WXS43"/>
      <c r="WXT43"/>
      <c r="WXU43"/>
      <c r="WXV43"/>
      <c r="WXW43"/>
      <c r="WXX43"/>
      <c r="WXY43"/>
      <c r="WXZ43"/>
      <c r="WYA43"/>
      <c r="WYB43"/>
      <c r="WYC43"/>
      <c r="WYD43"/>
      <c r="WYE43"/>
      <c r="WYF43"/>
      <c r="WYG43"/>
      <c r="WYH43"/>
      <c r="WYI43"/>
      <c r="WYJ43"/>
      <c r="WYK43"/>
      <c r="WYL43"/>
      <c r="WYM43"/>
      <c r="WYN43"/>
      <c r="WYO43"/>
      <c r="WYP43"/>
      <c r="WYQ43"/>
      <c r="WYR43"/>
      <c r="WYS43"/>
      <c r="WYT43"/>
      <c r="WYU43"/>
      <c r="WYV43"/>
      <c r="WYW43"/>
      <c r="WYX43"/>
      <c r="WYY43"/>
      <c r="WYZ43"/>
      <c r="WZA43"/>
      <c r="WZB43"/>
      <c r="WZC43"/>
      <c r="WZD43"/>
      <c r="WZE43"/>
      <c r="WZF43"/>
      <c r="WZG43"/>
      <c r="WZH43"/>
      <c r="WZI43"/>
      <c r="WZJ43"/>
      <c r="WZK43"/>
      <c r="WZL43"/>
      <c r="WZM43"/>
      <c r="WZN43"/>
      <c r="WZO43"/>
      <c r="WZP43"/>
      <c r="WZQ43"/>
      <c r="WZR43"/>
      <c r="WZS43"/>
      <c r="WZT43"/>
      <c r="WZU43"/>
      <c r="WZV43"/>
      <c r="WZW43"/>
      <c r="WZX43"/>
      <c r="WZY43"/>
      <c r="WZZ43"/>
      <c r="XAA43"/>
      <c r="XAB43"/>
      <c r="XAC43"/>
      <c r="XAD43"/>
      <c r="XAE43"/>
      <c r="XAF43"/>
      <c r="XAG43"/>
      <c r="XAH43"/>
      <c r="XAI43"/>
      <c r="XAJ43"/>
      <c r="XAK43"/>
      <c r="XAL43"/>
      <c r="XAM43"/>
      <c r="XAN43"/>
      <c r="XAO43"/>
      <c r="XAP43"/>
      <c r="XAQ43"/>
      <c r="XAR43"/>
      <c r="XAS43"/>
      <c r="XAT43"/>
      <c r="XAU43"/>
      <c r="XAV43"/>
      <c r="XAW43"/>
      <c r="XAX43"/>
      <c r="XAY43"/>
      <c r="XAZ43"/>
      <c r="XBA43"/>
      <c r="XBB43"/>
      <c r="XBC43"/>
      <c r="XBD43"/>
      <c r="XBE43"/>
      <c r="XBF43"/>
      <c r="XBG43"/>
      <c r="XBH43"/>
      <c r="XBI43"/>
      <c r="XBJ43"/>
      <c r="XBK43"/>
      <c r="XBL43"/>
      <c r="XBM43"/>
      <c r="XBN43"/>
      <c r="XBO43"/>
      <c r="XBP43"/>
      <c r="XBQ43"/>
      <c r="XBR43"/>
      <c r="XBS43"/>
      <c r="XBT43"/>
      <c r="XBU43"/>
      <c r="XBV43"/>
      <c r="XBW43"/>
      <c r="XBX43"/>
      <c r="XBY43"/>
      <c r="XBZ43"/>
      <c r="XCA43"/>
      <c r="XCB43"/>
      <c r="XCC43"/>
      <c r="XCD43"/>
      <c r="XCE43"/>
      <c r="XCF43"/>
      <c r="XCG43"/>
      <c r="XCH43"/>
      <c r="XCI43"/>
      <c r="XCJ43"/>
      <c r="XCK43"/>
      <c r="XCL43"/>
      <c r="XCM43"/>
      <c r="XCN43"/>
      <c r="XCO43"/>
      <c r="XCP43"/>
      <c r="XCQ43"/>
      <c r="XCR43"/>
      <c r="XCS43"/>
      <c r="XCT43"/>
      <c r="XCU43"/>
      <c r="XCV43"/>
      <c r="XCW43"/>
      <c r="XCX43"/>
      <c r="XCY43"/>
      <c r="XCZ43"/>
      <c r="XDA43"/>
      <c r="XDB43"/>
      <c r="XDC43"/>
      <c r="XDD43"/>
      <c r="XDE43"/>
      <c r="XDF43"/>
      <c r="XDG43"/>
      <c r="XDH43"/>
      <c r="XDI43"/>
      <c r="XDJ43"/>
      <c r="XDK43"/>
      <c r="XDL43"/>
      <c r="XDM43"/>
      <c r="XDN43"/>
      <c r="XDO43"/>
      <c r="XDP43"/>
      <c r="XDQ43"/>
      <c r="XDR43"/>
      <c r="XDS43"/>
      <c r="XDT43"/>
      <c r="XDU43"/>
      <c r="XDV43"/>
      <c r="XDW43"/>
      <c r="XDX43"/>
      <c r="XDY43"/>
      <c r="XDZ43"/>
      <c r="XEA43"/>
      <c r="XEB43"/>
      <c r="XEC43"/>
      <c r="XED43"/>
      <c r="XEE43"/>
      <c r="XEF43"/>
      <c r="XEG4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pans="1:16 15873:16384">
      <c r="A44" s="39" t="s">
        <v>66</v>
      </c>
      <c r="B44" s="39"/>
      <c r="C44" s="41"/>
      <c r="D44" s="41"/>
      <c r="E44" s="41"/>
      <c r="F44" s="41"/>
      <c r="G44" s="41"/>
      <c r="H44" s="41"/>
      <c r="I44" s="26">
        <f>SUM(I35:I43)</f>
        <v>75150</v>
      </c>
      <c r="J44" s="14"/>
      <c r="K44" s="14"/>
      <c r="L44" s="14"/>
      <c r="M44" s="14"/>
      <c r="N44" s="14"/>
      <c r="O44" s="15">
        <f>SUM(O35:O43)</f>
        <v>63500</v>
      </c>
      <c r="P44" s="27">
        <f>I44-O44</f>
        <v>11650</v>
      </c>
    </row>
    <row r="45" spans="1:16 15873:16384">
      <c r="A45" s="53" t="s">
        <v>67</v>
      </c>
      <c r="B45" s="6" t="s">
        <v>68</v>
      </c>
      <c r="C45" s="28" t="s">
        <v>69</v>
      </c>
      <c r="D45" s="7">
        <v>1</v>
      </c>
      <c r="E45" s="7" t="s">
        <v>70</v>
      </c>
      <c r="F45" s="7">
        <v>1</v>
      </c>
      <c r="G45" s="7" t="s">
        <v>71</v>
      </c>
      <c r="H45" s="7">
        <v>330000</v>
      </c>
      <c r="I45" s="7">
        <f>D45*F45*H45</f>
        <v>330000</v>
      </c>
      <c r="J45" s="7">
        <v>1</v>
      </c>
      <c r="K45" s="7" t="s">
        <v>70</v>
      </c>
      <c r="L45" s="7">
        <v>1</v>
      </c>
      <c r="M45" s="7" t="s">
        <v>71</v>
      </c>
      <c r="N45" s="7">
        <v>279680</v>
      </c>
      <c r="O45" s="7">
        <f>J45*L45*N45</f>
        <v>279680</v>
      </c>
      <c r="P45" s="8" t="s">
        <v>68</v>
      </c>
    </row>
    <row r="46" spans="1:16 15873:16384">
      <c r="A46" s="54"/>
      <c r="B46" s="6"/>
      <c r="C46" s="28"/>
      <c r="D46" s="7">
        <v>1</v>
      </c>
      <c r="E46" s="7" t="s">
        <v>70</v>
      </c>
      <c r="F46" s="7">
        <v>1</v>
      </c>
      <c r="G46" s="7" t="s">
        <v>71</v>
      </c>
      <c r="H46" s="7"/>
      <c r="I46" s="7">
        <f>D46*F46*H46</f>
        <v>0</v>
      </c>
      <c r="J46" s="7"/>
      <c r="K46" s="7" t="s">
        <v>70</v>
      </c>
      <c r="L46" s="7">
        <v>1</v>
      </c>
      <c r="M46" s="7" t="s">
        <v>71</v>
      </c>
      <c r="N46" s="7"/>
      <c r="O46" s="7">
        <f>J46*L46*N46</f>
        <v>0</v>
      </c>
      <c r="P46" s="8"/>
      <c r="WLM46"/>
      <c r="WLN46"/>
      <c r="WLO46"/>
      <c r="WLP46"/>
      <c r="WLQ46"/>
      <c r="WLR46"/>
      <c r="WLS46"/>
      <c r="WLT46"/>
      <c r="WLU46"/>
      <c r="WLV46"/>
      <c r="WLW46"/>
      <c r="WLX46"/>
      <c r="WLY46"/>
      <c r="WLZ46"/>
      <c r="WMA46"/>
      <c r="WMB46"/>
      <c r="WMC46"/>
      <c r="WMD46"/>
      <c r="WME46"/>
      <c r="WMF46"/>
      <c r="WMG46"/>
      <c r="WMH46"/>
      <c r="WMI46"/>
      <c r="WMJ46"/>
      <c r="WMK46"/>
      <c r="WML46"/>
      <c r="WMM46"/>
      <c r="WMN46"/>
      <c r="WMO46"/>
      <c r="WMP46"/>
      <c r="WMQ46"/>
      <c r="WMR46"/>
      <c r="WMS46"/>
      <c r="WMT46"/>
      <c r="WMU46"/>
      <c r="WMV46"/>
      <c r="WMW46"/>
      <c r="WMX46"/>
      <c r="WMY46"/>
      <c r="WMZ46"/>
      <c r="WNA46"/>
      <c r="WNB46"/>
      <c r="WNC46"/>
      <c r="WND46"/>
      <c r="WNE46"/>
      <c r="WNF46"/>
      <c r="WNG46"/>
      <c r="WNH46"/>
      <c r="WNI46"/>
      <c r="WNJ46"/>
      <c r="WNK46"/>
      <c r="WNL46"/>
      <c r="WNM46"/>
      <c r="WNN46"/>
      <c r="WNO46"/>
      <c r="WNP46"/>
      <c r="WNQ46"/>
      <c r="WNR46"/>
      <c r="WNS46"/>
      <c r="WNT46"/>
      <c r="WNU46"/>
      <c r="WNV46"/>
      <c r="WNW46"/>
      <c r="WNX46"/>
      <c r="WNY46"/>
      <c r="WNZ46"/>
      <c r="WOA46"/>
      <c r="WOB46"/>
      <c r="WOC46"/>
      <c r="WOD46"/>
      <c r="WOE46"/>
      <c r="WOF46"/>
      <c r="WOG46"/>
      <c r="WOH46"/>
      <c r="WOI46"/>
      <c r="WOJ46"/>
      <c r="WOK46"/>
      <c r="WOL46"/>
      <c r="WOM46"/>
      <c r="WON46"/>
      <c r="WOO46"/>
      <c r="WOP46"/>
      <c r="WOQ46"/>
      <c r="WOR46"/>
      <c r="WOS46"/>
      <c r="WOT46"/>
      <c r="WOU46"/>
      <c r="WOV46"/>
      <c r="WOW46"/>
      <c r="WOX46"/>
      <c r="WOY46"/>
      <c r="WOZ46"/>
      <c r="WPA46"/>
      <c r="WPB46"/>
      <c r="WPC46"/>
      <c r="WPD46"/>
      <c r="WPE46"/>
      <c r="WPF46"/>
      <c r="WPG46"/>
      <c r="WPH46"/>
      <c r="WPI46"/>
      <c r="WPJ46"/>
      <c r="WPK46"/>
      <c r="WPL46"/>
      <c r="WPM46"/>
      <c r="WPN46"/>
      <c r="WPO46"/>
      <c r="WPP46"/>
      <c r="WPQ46"/>
      <c r="WPR46"/>
      <c r="WPS46"/>
      <c r="WPT46"/>
      <c r="WPU46"/>
      <c r="WPV46"/>
      <c r="WPW46"/>
      <c r="WPX46"/>
      <c r="WPY46"/>
      <c r="WPZ46"/>
      <c r="WQA46"/>
      <c r="WQB46"/>
      <c r="WQC46"/>
      <c r="WQD46"/>
      <c r="WQE46"/>
      <c r="WQF46"/>
      <c r="WQG46"/>
      <c r="WQH46"/>
      <c r="WQI46"/>
      <c r="WQJ46"/>
      <c r="WQK46"/>
      <c r="WQL46"/>
      <c r="WQM46"/>
      <c r="WQN46"/>
      <c r="WQO46"/>
      <c r="WQP46"/>
      <c r="WQQ46"/>
      <c r="WQR46"/>
      <c r="WQS46"/>
      <c r="WQT46"/>
      <c r="WQU46"/>
      <c r="WQV46"/>
      <c r="WQW46"/>
      <c r="WQX46"/>
      <c r="WQY46"/>
      <c r="WQZ46"/>
      <c r="WRA46"/>
      <c r="WRB46"/>
      <c r="WRC46"/>
      <c r="WRD46"/>
      <c r="WRE46"/>
      <c r="WRF46"/>
      <c r="WRG46"/>
      <c r="WRH46"/>
      <c r="WRI46"/>
      <c r="WRJ46"/>
      <c r="WRK46"/>
      <c r="WRL46"/>
      <c r="WRM46"/>
      <c r="WRN46"/>
      <c r="WRO46"/>
      <c r="WRP46"/>
      <c r="WRQ46"/>
      <c r="WRR46"/>
      <c r="WRS46"/>
      <c r="WRT46"/>
      <c r="WRU46"/>
      <c r="WRV46"/>
      <c r="WRW46"/>
      <c r="WRX46"/>
      <c r="WRY46"/>
      <c r="WRZ46"/>
      <c r="WSA46"/>
      <c r="WSB46"/>
      <c r="WSC46"/>
      <c r="WSD46"/>
      <c r="WSE46"/>
      <c r="WSF46"/>
      <c r="WSG46"/>
      <c r="WSH46"/>
      <c r="WSI46"/>
      <c r="WSJ46"/>
      <c r="WSK46"/>
      <c r="WSL46"/>
      <c r="WSM46"/>
      <c r="WSN46"/>
      <c r="WSO46"/>
      <c r="WSP46"/>
      <c r="WSQ46"/>
      <c r="WSR46"/>
      <c r="WSS46"/>
      <c r="WST46"/>
      <c r="WSU46"/>
      <c r="WSV46"/>
      <c r="WSW46"/>
      <c r="WSX46"/>
      <c r="WSY46"/>
      <c r="WSZ46"/>
      <c r="WTA46"/>
      <c r="WTB46"/>
      <c r="WTC46"/>
      <c r="WTD46"/>
      <c r="WTE46"/>
      <c r="WTF46"/>
      <c r="WTG46"/>
      <c r="WTH46"/>
      <c r="WTI46"/>
      <c r="WTJ46"/>
      <c r="WTK46"/>
      <c r="WTL46"/>
      <c r="WTM46"/>
      <c r="WTN46"/>
      <c r="WTO46"/>
      <c r="WTP46"/>
      <c r="WTQ46"/>
      <c r="WTR46"/>
      <c r="WTS46"/>
      <c r="WTT46"/>
      <c r="WTU46"/>
      <c r="WTV46"/>
      <c r="WTW46"/>
      <c r="WTX46"/>
      <c r="WTY46"/>
      <c r="WTZ46"/>
      <c r="WUA46"/>
      <c r="WUB46"/>
      <c r="WUC46"/>
      <c r="WUD46"/>
      <c r="WUE46"/>
      <c r="WUF46"/>
      <c r="WUG46"/>
      <c r="WUH46"/>
      <c r="WUI46"/>
      <c r="WUJ46"/>
      <c r="WUK46"/>
      <c r="WUL46"/>
      <c r="WUM46"/>
      <c r="WUN46"/>
      <c r="WUO46"/>
      <c r="WUP46"/>
      <c r="WUQ46"/>
      <c r="WUR46"/>
      <c r="WUS46"/>
      <c r="WUT46"/>
      <c r="WUU46"/>
      <c r="WUV46"/>
      <c r="WUW46"/>
      <c r="WUX46"/>
      <c r="WUY46"/>
      <c r="WUZ46"/>
      <c r="WVA46"/>
      <c r="WVB46"/>
      <c r="WVC46"/>
      <c r="WVD46"/>
      <c r="WVE46"/>
      <c r="WVF46"/>
      <c r="WVG46"/>
      <c r="WVH46"/>
      <c r="WVI46"/>
      <c r="WVJ46"/>
      <c r="WVK46"/>
      <c r="WVL46"/>
      <c r="WVM46"/>
      <c r="WVN46"/>
      <c r="WVO46"/>
      <c r="WVP46"/>
      <c r="WVQ46"/>
      <c r="WVR46"/>
      <c r="WVS46"/>
      <c r="WVT46"/>
      <c r="WVU46"/>
      <c r="WVV46"/>
      <c r="WVW46"/>
      <c r="WVX46"/>
      <c r="WVY46"/>
      <c r="WVZ46"/>
      <c r="WWA46"/>
      <c r="WWB46"/>
      <c r="WWC46"/>
      <c r="WWD46"/>
      <c r="WWE46"/>
      <c r="WWF46"/>
      <c r="WWG46"/>
      <c r="WWH46"/>
      <c r="WWI46"/>
      <c r="WWJ46"/>
      <c r="WWK46"/>
      <c r="WWL46"/>
      <c r="WWM46"/>
      <c r="WWN46"/>
      <c r="WWO46"/>
      <c r="WWP46"/>
      <c r="WWQ46"/>
      <c r="WWR46"/>
      <c r="WWS46"/>
      <c r="WWT46"/>
      <c r="WWU46"/>
      <c r="WWV46"/>
      <c r="WWW46"/>
      <c r="WWX46"/>
      <c r="WWY46"/>
      <c r="WWZ46"/>
      <c r="WXA46"/>
      <c r="WXB46"/>
      <c r="WXC46"/>
      <c r="WXD46"/>
      <c r="WXE46"/>
      <c r="WXF46"/>
      <c r="WXG46"/>
      <c r="WXH46"/>
      <c r="WXI46"/>
      <c r="WXJ46"/>
      <c r="WXK46"/>
      <c r="WXL46"/>
      <c r="WXM46"/>
      <c r="WXN46"/>
      <c r="WXO46"/>
      <c r="WXP46"/>
      <c r="WXQ46"/>
      <c r="WXR46"/>
      <c r="WXS46"/>
      <c r="WXT46"/>
      <c r="WXU46"/>
      <c r="WXV46"/>
      <c r="WXW46"/>
      <c r="WXX46"/>
      <c r="WXY46"/>
      <c r="WXZ46"/>
      <c r="WYA46"/>
      <c r="WYB46"/>
      <c r="WYC46"/>
      <c r="WYD46"/>
      <c r="WYE46"/>
      <c r="WYF46"/>
      <c r="WYG46"/>
      <c r="WYH46"/>
      <c r="WYI46"/>
      <c r="WYJ46"/>
      <c r="WYK46"/>
      <c r="WYL46"/>
      <c r="WYM46"/>
      <c r="WYN46"/>
      <c r="WYO46"/>
      <c r="WYP46"/>
      <c r="WYQ46"/>
      <c r="WYR46"/>
      <c r="WYS46"/>
      <c r="WYT46"/>
      <c r="WYU46"/>
      <c r="WYV46"/>
      <c r="WYW46"/>
      <c r="WYX46"/>
      <c r="WYY46"/>
      <c r="WYZ46"/>
      <c r="WZA46"/>
      <c r="WZB46"/>
      <c r="WZC46"/>
      <c r="WZD46"/>
      <c r="WZE46"/>
      <c r="WZF46"/>
      <c r="WZG46"/>
      <c r="WZH46"/>
      <c r="WZI46"/>
      <c r="WZJ46"/>
      <c r="WZK46"/>
      <c r="WZL46"/>
      <c r="WZM46"/>
      <c r="WZN46"/>
      <c r="WZO46"/>
      <c r="WZP46"/>
      <c r="WZQ46"/>
      <c r="WZR46"/>
      <c r="WZS46"/>
      <c r="WZT46"/>
      <c r="WZU46"/>
      <c r="WZV46"/>
      <c r="WZW46"/>
      <c r="WZX46"/>
      <c r="WZY46"/>
      <c r="WZZ46"/>
      <c r="XAA46"/>
      <c r="XAB46"/>
      <c r="XAC46"/>
      <c r="XAD46"/>
      <c r="XAE46"/>
      <c r="XAF46"/>
      <c r="XAG46"/>
      <c r="XAH46"/>
      <c r="XAI46"/>
      <c r="XAJ46"/>
      <c r="XAK46"/>
      <c r="XAL46"/>
      <c r="XAM46"/>
      <c r="XAN46"/>
      <c r="XAO46"/>
      <c r="XAP46"/>
      <c r="XAQ46"/>
      <c r="XAR46"/>
      <c r="XAS46"/>
      <c r="XAT46"/>
      <c r="XAU46"/>
      <c r="XAV46"/>
      <c r="XAW46"/>
      <c r="XAX46"/>
      <c r="XAY46"/>
      <c r="XAZ46"/>
      <c r="XBA46"/>
      <c r="XBB46"/>
      <c r="XBC46"/>
      <c r="XBD46"/>
      <c r="XBE46"/>
      <c r="XBF46"/>
      <c r="XBG46"/>
      <c r="XBH46"/>
      <c r="XBI46"/>
      <c r="XBJ46"/>
      <c r="XBK46"/>
      <c r="XBL46"/>
      <c r="XBM46"/>
      <c r="XBN46"/>
      <c r="XBO46"/>
      <c r="XBP46"/>
      <c r="XBQ46"/>
      <c r="XBR46"/>
      <c r="XBS46"/>
      <c r="XBT46"/>
      <c r="XBU46"/>
      <c r="XBV46"/>
      <c r="XBW46"/>
      <c r="XBX46"/>
      <c r="XBY46"/>
      <c r="XBZ46"/>
      <c r="XCA46"/>
      <c r="XCB46"/>
      <c r="XCC46"/>
      <c r="XCD46"/>
      <c r="XCE46"/>
      <c r="XCF46"/>
      <c r="XCG46"/>
      <c r="XCH46"/>
      <c r="XCI46"/>
      <c r="XCJ46"/>
      <c r="XCK46"/>
      <c r="XCL46"/>
      <c r="XCM46"/>
      <c r="XCN46"/>
      <c r="XCO46"/>
      <c r="XCP46"/>
      <c r="XCQ46"/>
      <c r="XCR46"/>
      <c r="XCS46"/>
      <c r="XCT46"/>
      <c r="XCU46"/>
      <c r="XCV46"/>
      <c r="XCW46"/>
      <c r="XCX46"/>
      <c r="XCY46"/>
      <c r="XCZ46"/>
      <c r="XDA46"/>
      <c r="XDB46"/>
      <c r="XDC46"/>
      <c r="XDD46"/>
      <c r="XDE46"/>
      <c r="XDF46"/>
      <c r="XDG46"/>
      <c r="XDH46"/>
      <c r="XDI46"/>
      <c r="XDJ46"/>
      <c r="XDK46"/>
      <c r="XDL46"/>
      <c r="XDM46"/>
      <c r="XDN46"/>
      <c r="XDO46"/>
      <c r="XDP46"/>
      <c r="XDQ46"/>
      <c r="XDR46"/>
      <c r="XDS46"/>
      <c r="XDT46"/>
      <c r="XDU46"/>
      <c r="XDV46"/>
      <c r="XDW46"/>
      <c r="XDX46"/>
      <c r="XDY46"/>
      <c r="XDZ46"/>
      <c r="XEA46"/>
      <c r="XEB46"/>
      <c r="XEC46"/>
      <c r="XED46"/>
      <c r="XEE46"/>
      <c r="XEF46"/>
      <c r="XEG46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pans="1:16 15873:16384">
      <c r="A47" s="39" t="s">
        <v>72</v>
      </c>
      <c r="B47" s="39"/>
      <c r="C47" s="39"/>
      <c r="D47" s="39"/>
      <c r="E47" s="39"/>
      <c r="F47" s="39"/>
      <c r="G47" s="39"/>
      <c r="H47" s="39"/>
      <c r="I47" s="13">
        <f>SUM(I45:I46)</f>
        <v>330000</v>
      </c>
      <c r="J47" s="14"/>
      <c r="K47" s="14"/>
      <c r="L47" s="14"/>
      <c r="M47" s="14"/>
      <c r="N47" s="14"/>
      <c r="O47" s="29">
        <f>SUM(O45:O46)</f>
        <v>279680</v>
      </c>
      <c r="P47" s="16">
        <f>I47-O47</f>
        <v>50320</v>
      </c>
    </row>
    <row r="48" spans="1:16 15873:16384" ht="14.25">
      <c r="A48" s="59" t="s">
        <v>73</v>
      </c>
      <c r="B48" s="30" t="s">
        <v>74</v>
      </c>
      <c r="C48" s="28"/>
      <c r="D48" s="7">
        <v>28</v>
      </c>
      <c r="E48" s="7" t="s">
        <v>75</v>
      </c>
      <c r="F48" s="7">
        <v>1</v>
      </c>
      <c r="G48" s="7" t="s">
        <v>71</v>
      </c>
      <c r="H48" s="7">
        <v>458</v>
      </c>
      <c r="I48" s="7">
        <f t="shared" ref="I48:I53" si="8">D48*F48*H48</f>
        <v>12824</v>
      </c>
      <c r="J48" s="7">
        <v>28</v>
      </c>
      <c r="K48" s="7" t="s">
        <v>75</v>
      </c>
      <c r="L48" s="7">
        <v>1</v>
      </c>
      <c r="M48" s="7" t="s">
        <v>71</v>
      </c>
      <c r="N48" s="7">
        <v>458</v>
      </c>
      <c r="O48" s="7">
        <f t="shared" ref="O48:O53" si="9">J48*L48*N48</f>
        <v>12824</v>
      </c>
      <c r="P48" s="30" t="s">
        <v>74</v>
      </c>
    </row>
    <row r="49" spans="1:17" ht="14.25">
      <c r="A49" s="59"/>
      <c r="B49" s="30" t="s">
        <v>76</v>
      </c>
      <c r="C49" s="28"/>
      <c r="D49" s="7">
        <v>108</v>
      </c>
      <c r="E49" s="7" t="s">
        <v>77</v>
      </c>
      <c r="F49" s="7">
        <v>1</v>
      </c>
      <c r="G49" s="7" t="s">
        <v>71</v>
      </c>
      <c r="H49" s="7">
        <v>246</v>
      </c>
      <c r="I49" s="7">
        <f t="shared" si="8"/>
        <v>26568</v>
      </c>
      <c r="J49" s="7">
        <v>108</v>
      </c>
      <c r="K49" s="7" t="s">
        <v>77</v>
      </c>
      <c r="L49" s="7">
        <v>1</v>
      </c>
      <c r="M49" s="7" t="s">
        <v>71</v>
      </c>
      <c r="N49" s="7">
        <v>246</v>
      </c>
      <c r="O49" s="7">
        <f t="shared" si="9"/>
        <v>26568</v>
      </c>
      <c r="P49" s="30" t="s">
        <v>76</v>
      </c>
    </row>
    <row r="50" spans="1:17" ht="14.25">
      <c r="A50" s="59"/>
      <c r="B50" s="30" t="s">
        <v>78</v>
      </c>
      <c r="C50" s="28"/>
      <c r="D50" s="7">
        <v>117</v>
      </c>
      <c r="E50" s="7" t="s">
        <v>75</v>
      </c>
      <c r="F50" s="7">
        <v>1</v>
      </c>
      <c r="G50" s="7" t="s">
        <v>71</v>
      </c>
      <c r="H50" s="7">
        <v>10</v>
      </c>
      <c r="I50" s="7">
        <f t="shared" si="8"/>
        <v>1170</v>
      </c>
      <c r="J50" s="7">
        <v>36</v>
      </c>
      <c r="K50" s="7" t="s">
        <v>77</v>
      </c>
      <c r="L50" s="7">
        <v>1</v>
      </c>
      <c r="M50" s="7" t="s">
        <v>71</v>
      </c>
      <c r="N50" s="7">
        <v>6</v>
      </c>
      <c r="O50" s="7">
        <f t="shared" si="9"/>
        <v>216</v>
      </c>
      <c r="P50" s="30" t="s">
        <v>78</v>
      </c>
    </row>
    <row r="51" spans="1:17" ht="14.25">
      <c r="A51" s="59"/>
      <c r="B51" s="30" t="s">
        <v>79</v>
      </c>
      <c r="C51" s="28"/>
      <c r="D51" s="7">
        <v>36</v>
      </c>
      <c r="E51" s="7" t="s">
        <v>75</v>
      </c>
      <c r="F51" s="7">
        <v>1</v>
      </c>
      <c r="G51" s="7" t="s">
        <v>71</v>
      </c>
      <c r="H51" s="7">
        <v>5</v>
      </c>
      <c r="I51" s="7">
        <f t="shared" si="8"/>
        <v>180</v>
      </c>
      <c r="J51" s="7">
        <v>1</v>
      </c>
      <c r="K51" s="7" t="s">
        <v>40</v>
      </c>
      <c r="L51" s="7">
        <v>1</v>
      </c>
      <c r="M51" s="7" t="s">
        <v>71</v>
      </c>
      <c r="N51" s="7">
        <v>110.6</v>
      </c>
      <c r="O51" s="7">
        <f t="shared" si="9"/>
        <v>110.6</v>
      </c>
      <c r="P51" s="30" t="s">
        <v>79</v>
      </c>
    </row>
    <row r="52" spans="1:17" ht="14.25">
      <c r="A52" s="59"/>
      <c r="B52" s="30" t="s">
        <v>80</v>
      </c>
      <c r="C52" s="28"/>
      <c r="D52" s="7">
        <v>6</v>
      </c>
      <c r="E52" s="7" t="s">
        <v>81</v>
      </c>
      <c r="F52" s="7">
        <v>1</v>
      </c>
      <c r="G52" s="7" t="s">
        <v>71</v>
      </c>
      <c r="H52" s="7">
        <v>990</v>
      </c>
      <c r="I52" s="7">
        <f t="shared" si="8"/>
        <v>5940</v>
      </c>
      <c r="J52" s="7">
        <v>6</v>
      </c>
      <c r="K52" s="7" t="s">
        <v>81</v>
      </c>
      <c r="L52" s="7">
        <v>1</v>
      </c>
      <c r="M52" s="7" t="s">
        <v>71</v>
      </c>
      <c r="N52" s="7">
        <v>990</v>
      </c>
      <c r="O52" s="7">
        <f t="shared" si="9"/>
        <v>5940</v>
      </c>
      <c r="P52" s="30" t="s">
        <v>80</v>
      </c>
    </row>
    <row r="53" spans="1:17" ht="14.25">
      <c r="A53" s="59"/>
      <c r="B53" s="30" t="s">
        <v>82</v>
      </c>
      <c r="C53" s="28"/>
      <c r="D53" s="7">
        <v>120</v>
      </c>
      <c r="E53" s="7" t="s">
        <v>83</v>
      </c>
      <c r="F53" s="7">
        <v>1</v>
      </c>
      <c r="G53" s="7" t="s">
        <v>71</v>
      </c>
      <c r="H53" s="7">
        <v>150</v>
      </c>
      <c r="I53" s="7">
        <f t="shared" si="8"/>
        <v>18000</v>
      </c>
      <c r="J53" s="7">
        <v>1</v>
      </c>
      <c r="K53" s="7" t="s">
        <v>29</v>
      </c>
      <c r="L53" s="7">
        <v>1</v>
      </c>
      <c r="M53" s="7" t="s">
        <v>71</v>
      </c>
      <c r="N53" s="7">
        <v>14315</v>
      </c>
      <c r="O53" s="7">
        <f t="shared" si="9"/>
        <v>14315</v>
      </c>
      <c r="P53" s="30" t="s">
        <v>82</v>
      </c>
    </row>
    <row r="54" spans="1:17" ht="14.25">
      <c r="A54" s="59"/>
      <c r="B54" s="30"/>
      <c r="C54" s="28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30"/>
    </row>
    <row r="55" spans="1:17">
      <c r="A55" s="41" t="s">
        <v>84</v>
      </c>
      <c r="B55" s="41"/>
      <c r="C55" s="41"/>
      <c r="D55" s="41"/>
      <c r="E55" s="41"/>
      <c r="F55" s="41"/>
      <c r="G55" s="41"/>
      <c r="H55" s="41"/>
      <c r="I55" s="26">
        <f>SUM(I48:I54)</f>
        <v>64682</v>
      </c>
      <c r="J55" s="14"/>
      <c r="K55" s="14"/>
      <c r="L55" s="14"/>
      <c r="M55" s="14"/>
      <c r="N55" s="14"/>
      <c r="O55" s="15">
        <f>SUM(O48:O54)</f>
        <v>59973.599999999999</v>
      </c>
      <c r="P55" s="27">
        <f>I55-O55</f>
        <v>4708.4000000000015</v>
      </c>
    </row>
    <row r="56" spans="1:17">
      <c r="A56" s="43" t="s">
        <v>85</v>
      </c>
      <c r="B56" s="21" t="s">
        <v>12</v>
      </c>
      <c r="C56" s="21"/>
      <c r="D56" s="22">
        <v>1</v>
      </c>
      <c r="E56" s="31" t="s">
        <v>14</v>
      </c>
      <c r="F56" s="22">
        <v>8</v>
      </c>
      <c r="G56" s="7" t="s">
        <v>15</v>
      </c>
      <c r="H56" s="23">
        <v>0</v>
      </c>
      <c r="I56" s="7">
        <f t="shared" ref="I56:I58" si="10">D56*F56*H56</f>
        <v>0</v>
      </c>
      <c r="J56" s="22">
        <v>1</v>
      </c>
      <c r="K56" s="31" t="s">
        <v>14</v>
      </c>
      <c r="L56" s="22">
        <v>2</v>
      </c>
      <c r="M56" s="7" t="s">
        <v>15</v>
      </c>
      <c r="N56" s="23">
        <v>600</v>
      </c>
      <c r="O56" s="7">
        <f t="shared" ref="O56:O58" si="11">J56*L56*N56</f>
        <v>1200</v>
      </c>
      <c r="P56" s="8" t="s">
        <v>86</v>
      </c>
    </row>
    <row r="57" spans="1:17">
      <c r="A57" s="44"/>
      <c r="B57" s="21" t="s">
        <v>54</v>
      </c>
      <c r="C57" s="21"/>
      <c r="D57" s="22">
        <v>4</v>
      </c>
      <c r="E57" s="31" t="s">
        <v>33</v>
      </c>
      <c r="F57" s="22">
        <v>1</v>
      </c>
      <c r="G57" s="22" t="s">
        <v>71</v>
      </c>
      <c r="H57" s="23">
        <v>1100</v>
      </c>
      <c r="I57" s="7">
        <f t="shared" si="10"/>
        <v>4400</v>
      </c>
      <c r="J57" s="22">
        <v>2</v>
      </c>
      <c r="K57" s="31" t="s">
        <v>33</v>
      </c>
      <c r="L57" s="22">
        <v>1</v>
      </c>
      <c r="M57" s="22" t="s">
        <v>71</v>
      </c>
      <c r="N57" s="23">
        <v>1730</v>
      </c>
      <c r="O57" s="7">
        <f t="shared" si="11"/>
        <v>3460</v>
      </c>
      <c r="P57" s="8"/>
    </row>
    <row r="58" spans="1:17" ht="57">
      <c r="A58" s="60"/>
      <c r="B58" s="21" t="s">
        <v>87</v>
      </c>
      <c r="C58" s="21"/>
      <c r="D58" s="22">
        <v>20</v>
      </c>
      <c r="E58" s="22" t="s">
        <v>33</v>
      </c>
      <c r="F58" s="22">
        <v>1</v>
      </c>
      <c r="G58" s="22" t="s">
        <v>71</v>
      </c>
      <c r="H58" s="23">
        <v>600</v>
      </c>
      <c r="I58" s="7">
        <f t="shared" si="10"/>
        <v>12000</v>
      </c>
      <c r="J58" s="22">
        <v>23</v>
      </c>
      <c r="K58" s="22" t="s">
        <v>33</v>
      </c>
      <c r="L58" s="22">
        <v>1</v>
      </c>
      <c r="M58" s="22" t="s">
        <v>71</v>
      </c>
      <c r="N58" s="23">
        <v>600</v>
      </c>
      <c r="O58" s="7">
        <f t="shared" si="11"/>
        <v>13800</v>
      </c>
      <c r="P58" s="32" t="s">
        <v>88</v>
      </c>
    </row>
    <row r="59" spans="1:17">
      <c r="A59" s="39" t="s">
        <v>89</v>
      </c>
      <c r="B59" s="39"/>
      <c r="C59" s="39"/>
      <c r="D59" s="39"/>
      <c r="E59" s="39"/>
      <c r="F59" s="39"/>
      <c r="G59" s="39"/>
      <c r="H59" s="39"/>
      <c r="I59" s="13">
        <f>SUM(I56:I58)</f>
        <v>16400</v>
      </c>
      <c r="J59" s="14"/>
      <c r="K59" s="14"/>
      <c r="L59" s="14"/>
      <c r="M59" s="14"/>
      <c r="N59" s="14"/>
      <c r="O59" s="29">
        <f>SUM(O56:O58)</f>
        <v>18460</v>
      </c>
      <c r="P59" s="16">
        <f>I59-O59</f>
        <v>-2060</v>
      </c>
    </row>
    <row r="60" spans="1:17">
      <c r="A60" s="55" t="s">
        <v>90</v>
      </c>
      <c r="B60" s="55"/>
      <c r="C60" s="55"/>
      <c r="D60" s="55"/>
      <c r="E60" s="55"/>
      <c r="F60" s="55"/>
      <c r="G60" s="55"/>
      <c r="H60" s="55"/>
      <c r="I60" s="33">
        <f>I19+I34+I44+I47+I55+I59</f>
        <v>824736</v>
      </c>
      <c r="J60" s="56" t="s">
        <v>90</v>
      </c>
      <c r="K60" s="57"/>
      <c r="L60" s="57"/>
      <c r="M60" s="57"/>
      <c r="N60" s="58"/>
      <c r="O60" s="33">
        <f>O19+O34+O44+O47+O50+O51+O53+O54</f>
        <v>572561.4</v>
      </c>
      <c r="P60" s="8"/>
    </row>
    <row r="61" spans="1:17">
      <c r="A61" s="55" t="s">
        <v>91</v>
      </c>
      <c r="B61" s="55"/>
      <c r="C61" s="55"/>
      <c r="D61" s="55"/>
      <c r="E61" s="55"/>
      <c r="F61" s="55"/>
      <c r="G61" s="55"/>
      <c r="H61" s="55"/>
      <c r="I61" s="33">
        <f>(I60-I59)*14%</f>
        <v>113167.04000000001</v>
      </c>
      <c r="J61" s="56" t="s">
        <v>92</v>
      </c>
      <c r="K61" s="57"/>
      <c r="L61" s="57"/>
      <c r="M61" s="57"/>
      <c r="N61" s="58"/>
      <c r="O61" s="33">
        <f>O60*14%</f>
        <v>80158.596000000005</v>
      </c>
      <c r="P61" s="8"/>
    </row>
    <row r="62" spans="1:17">
      <c r="A62" s="55" t="s">
        <v>93</v>
      </c>
      <c r="B62" s="55"/>
      <c r="C62" s="55"/>
      <c r="D62" s="55"/>
      <c r="E62" s="55"/>
      <c r="F62" s="55"/>
      <c r="G62" s="55"/>
      <c r="H62" s="55"/>
      <c r="I62" s="33">
        <f>I60+I61</f>
        <v>937903.04</v>
      </c>
      <c r="J62" s="56" t="s">
        <v>93</v>
      </c>
      <c r="K62" s="57"/>
      <c r="L62" s="57"/>
      <c r="M62" s="57"/>
      <c r="N62" s="58"/>
      <c r="O62" s="33">
        <f>O60+O61+O59+O48+O49+O52</f>
        <v>716511.99600000004</v>
      </c>
      <c r="P62" s="16">
        <f>I62-O62</f>
        <v>221391.04399999999</v>
      </c>
    </row>
    <row r="63" spans="1:17">
      <c r="Q63" s="17"/>
    </row>
    <row r="66" spans="15:15">
      <c r="O66" s="35"/>
    </row>
  </sheetData>
  <mergeCells count="29">
    <mergeCell ref="A61:H61"/>
    <mergeCell ref="J61:N61"/>
    <mergeCell ref="A62:H62"/>
    <mergeCell ref="J62:N62"/>
    <mergeCell ref="A48:A54"/>
    <mergeCell ref="A55:H55"/>
    <mergeCell ref="A56:A58"/>
    <mergeCell ref="A59:H59"/>
    <mergeCell ref="A60:H60"/>
    <mergeCell ref="J60:N60"/>
    <mergeCell ref="A47:H47"/>
    <mergeCell ref="N2:O2"/>
    <mergeCell ref="P2:P3"/>
    <mergeCell ref="A4:A18"/>
    <mergeCell ref="B4:B18"/>
    <mergeCell ref="A19:H19"/>
    <mergeCell ref="A20:A33"/>
    <mergeCell ref="B20:B33"/>
    <mergeCell ref="J2:M2"/>
    <mergeCell ref="A34:H34"/>
    <mergeCell ref="A35:A43"/>
    <mergeCell ref="B35:B43"/>
    <mergeCell ref="A44:H44"/>
    <mergeCell ref="A45:A46"/>
    <mergeCell ref="A1:I1"/>
    <mergeCell ref="A2:B3"/>
    <mergeCell ref="C2:C3"/>
    <mergeCell ref="D2:G2"/>
    <mergeCell ref="H2:I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G11" sqref="G11"/>
    </sheetView>
  </sheetViews>
  <sheetFormatPr defaultColWidth="8.625" defaultRowHeight="13.5"/>
  <cols>
    <col min="1" max="1" width="13.75" customWidth="1"/>
    <col min="2" max="5" width="11.125" customWidth="1"/>
  </cols>
  <sheetData>
    <row r="1" spans="1:5">
      <c r="A1" s="61" t="s">
        <v>94</v>
      </c>
      <c r="B1" s="62"/>
      <c r="C1" s="62"/>
      <c r="D1" s="62"/>
      <c r="E1" s="63"/>
    </row>
    <row r="2" spans="1:5">
      <c r="A2" s="36" t="s">
        <v>95</v>
      </c>
      <c r="B2" s="36" t="s">
        <v>96</v>
      </c>
      <c r="C2" s="36" t="s">
        <v>97</v>
      </c>
      <c r="D2" s="36" t="s">
        <v>10</v>
      </c>
      <c r="E2" s="37" t="s">
        <v>98</v>
      </c>
    </row>
    <row r="3" spans="1:5">
      <c r="A3" s="36" t="s">
        <v>99</v>
      </c>
      <c r="B3" s="36">
        <v>6</v>
      </c>
      <c r="C3" s="36" t="s">
        <v>100</v>
      </c>
      <c r="D3" s="36">
        <v>300</v>
      </c>
      <c r="E3" s="37">
        <f t="shared" ref="E3:E14" si="0">D3*B3</f>
        <v>1800</v>
      </c>
    </row>
    <row r="4" spans="1:5">
      <c r="A4" s="36" t="s">
        <v>101</v>
      </c>
      <c r="B4" s="36">
        <v>50</v>
      </c>
      <c r="C4" s="36" t="s">
        <v>100</v>
      </c>
      <c r="D4" s="36">
        <v>12</v>
      </c>
      <c r="E4" s="37">
        <f t="shared" si="0"/>
        <v>600</v>
      </c>
    </row>
    <row r="5" spans="1:5">
      <c r="A5" s="36" t="s">
        <v>102</v>
      </c>
      <c r="B5" s="36">
        <v>40</v>
      </c>
      <c r="C5" s="36" t="s">
        <v>100</v>
      </c>
      <c r="D5" s="36">
        <v>6</v>
      </c>
      <c r="E5" s="37">
        <f t="shared" si="0"/>
        <v>240</v>
      </c>
    </row>
    <row r="6" spans="1:5">
      <c r="A6" s="36" t="s">
        <v>103</v>
      </c>
      <c r="B6" s="36">
        <v>40</v>
      </c>
      <c r="C6" s="36" t="s">
        <v>100</v>
      </c>
      <c r="D6" s="36">
        <v>6</v>
      </c>
      <c r="E6" s="37">
        <f t="shared" si="0"/>
        <v>240</v>
      </c>
    </row>
    <row r="7" spans="1:5">
      <c r="A7" s="36" t="s">
        <v>104</v>
      </c>
      <c r="B7" s="36">
        <v>40</v>
      </c>
      <c r="C7" s="36" t="s">
        <v>100</v>
      </c>
      <c r="D7" s="36">
        <v>6</v>
      </c>
      <c r="E7" s="37">
        <f t="shared" si="0"/>
        <v>240</v>
      </c>
    </row>
    <row r="8" spans="1:5">
      <c r="A8" s="36" t="s">
        <v>105</v>
      </c>
      <c r="B8" s="36">
        <v>40</v>
      </c>
      <c r="C8" s="36" t="s">
        <v>100</v>
      </c>
      <c r="D8" s="36">
        <v>6</v>
      </c>
      <c r="E8" s="37">
        <f t="shared" si="0"/>
        <v>240</v>
      </c>
    </row>
    <row r="9" spans="1:5">
      <c r="A9" s="36" t="s">
        <v>106</v>
      </c>
      <c r="B9" s="36">
        <v>40</v>
      </c>
      <c r="C9" s="36" t="s">
        <v>100</v>
      </c>
      <c r="D9" s="36">
        <v>4</v>
      </c>
      <c r="E9" s="37">
        <f t="shared" si="0"/>
        <v>160</v>
      </c>
    </row>
    <row r="10" spans="1:5">
      <c r="A10" s="36" t="s">
        <v>107</v>
      </c>
      <c r="B10" s="36">
        <v>40</v>
      </c>
      <c r="C10" s="36" t="s">
        <v>100</v>
      </c>
      <c r="D10" s="36">
        <v>6</v>
      </c>
      <c r="E10" s="37">
        <f t="shared" si="0"/>
        <v>240</v>
      </c>
    </row>
    <row r="11" spans="1:5">
      <c r="A11" s="36" t="s">
        <v>108</v>
      </c>
      <c r="B11" s="36">
        <v>40</v>
      </c>
      <c r="C11" s="36" t="s">
        <v>100</v>
      </c>
      <c r="D11" s="36">
        <v>6</v>
      </c>
      <c r="E11" s="37">
        <f t="shared" si="0"/>
        <v>240</v>
      </c>
    </row>
    <row r="12" spans="1:5">
      <c r="A12" s="36" t="s">
        <v>109</v>
      </c>
      <c r="B12" s="36">
        <v>40</v>
      </c>
      <c r="C12" s="36" t="s">
        <v>100</v>
      </c>
      <c r="D12" s="36">
        <v>6</v>
      </c>
      <c r="E12" s="37">
        <f t="shared" si="0"/>
        <v>240</v>
      </c>
    </row>
    <row r="13" spans="1:5">
      <c r="A13" s="36" t="s">
        <v>110</v>
      </c>
      <c r="B13" s="36">
        <v>40</v>
      </c>
      <c r="C13" s="36" t="s">
        <v>100</v>
      </c>
      <c r="D13" s="36">
        <v>4</v>
      </c>
      <c r="E13" s="37">
        <f t="shared" si="0"/>
        <v>160</v>
      </c>
    </row>
    <row r="14" spans="1:5">
      <c r="A14" s="36" t="s">
        <v>111</v>
      </c>
      <c r="B14" s="36">
        <v>7</v>
      </c>
      <c r="C14" s="36" t="s">
        <v>112</v>
      </c>
      <c r="D14" s="36">
        <v>500</v>
      </c>
      <c r="E14" s="37">
        <f t="shared" si="0"/>
        <v>3500</v>
      </c>
    </row>
    <row r="15" spans="1:5">
      <c r="A15" s="36" t="s">
        <v>113</v>
      </c>
      <c r="B15" s="36">
        <v>15</v>
      </c>
      <c r="C15" s="36" t="s">
        <v>75</v>
      </c>
      <c r="D15" s="36">
        <v>40</v>
      </c>
      <c r="E15" s="37">
        <f>D15*B15</f>
        <v>600</v>
      </c>
    </row>
    <row r="16" spans="1:5">
      <c r="A16" s="36" t="s">
        <v>114</v>
      </c>
      <c r="B16" s="36">
        <v>10</v>
      </c>
      <c r="C16" s="36" t="s">
        <v>75</v>
      </c>
      <c r="D16" s="36">
        <v>35</v>
      </c>
      <c r="E16" s="37">
        <f>D16*B16</f>
        <v>350</v>
      </c>
    </row>
    <row r="17" spans="1:5">
      <c r="A17" s="36" t="s">
        <v>115</v>
      </c>
      <c r="B17" s="36">
        <v>10</v>
      </c>
      <c r="C17" s="36" t="s">
        <v>75</v>
      </c>
      <c r="D17" s="36">
        <v>35</v>
      </c>
      <c r="E17" s="37">
        <f>D17*B17</f>
        <v>350</v>
      </c>
    </row>
    <row r="18" spans="1:5">
      <c r="A18" s="36" t="s">
        <v>116</v>
      </c>
      <c r="B18" s="36">
        <v>8</v>
      </c>
      <c r="C18" s="36" t="s">
        <v>75</v>
      </c>
      <c r="D18" s="36">
        <v>30</v>
      </c>
      <c r="E18" s="37">
        <f>D18*B18</f>
        <v>240</v>
      </c>
    </row>
    <row r="19" spans="1:5">
      <c r="A19" s="36" t="s">
        <v>117</v>
      </c>
      <c r="B19" s="36">
        <v>1</v>
      </c>
      <c r="C19" s="36" t="s">
        <v>118</v>
      </c>
      <c r="D19" s="36">
        <v>100</v>
      </c>
      <c r="E19" s="37">
        <f t="shared" ref="E19:E25" si="1">D19*B19</f>
        <v>100</v>
      </c>
    </row>
    <row r="20" spans="1:5">
      <c r="A20" s="36" t="s">
        <v>119</v>
      </c>
      <c r="B20" s="36">
        <v>1</v>
      </c>
      <c r="C20" s="36" t="s">
        <v>118</v>
      </c>
      <c r="D20" s="36">
        <v>380</v>
      </c>
      <c r="E20" s="37">
        <f t="shared" si="1"/>
        <v>380</v>
      </c>
    </row>
    <row r="21" spans="1:5">
      <c r="A21" s="36" t="s">
        <v>120</v>
      </c>
      <c r="B21" s="36">
        <v>2</v>
      </c>
      <c r="C21" s="36" t="s">
        <v>118</v>
      </c>
      <c r="D21" s="36">
        <v>190</v>
      </c>
      <c r="E21" s="37">
        <f t="shared" si="1"/>
        <v>380</v>
      </c>
    </row>
    <row r="22" spans="1:5">
      <c r="A22" s="36" t="s">
        <v>121</v>
      </c>
      <c r="B22" s="36">
        <v>3</v>
      </c>
      <c r="C22" s="36" t="s">
        <v>118</v>
      </c>
      <c r="D22" s="36">
        <v>205</v>
      </c>
      <c r="E22" s="37">
        <f t="shared" si="1"/>
        <v>615</v>
      </c>
    </row>
    <row r="23" spans="1:5">
      <c r="A23" s="36" t="s">
        <v>122</v>
      </c>
      <c r="B23" s="36">
        <v>6</v>
      </c>
      <c r="C23" s="36" t="s">
        <v>118</v>
      </c>
      <c r="D23" s="36">
        <v>300</v>
      </c>
      <c r="E23" s="37">
        <f t="shared" si="1"/>
        <v>1800</v>
      </c>
    </row>
    <row r="24" spans="1:5">
      <c r="A24" s="36" t="s">
        <v>123</v>
      </c>
      <c r="B24" s="36">
        <v>10</v>
      </c>
      <c r="C24" s="36" t="s">
        <v>124</v>
      </c>
      <c r="D24" s="36">
        <v>60</v>
      </c>
      <c r="E24" s="37">
        <f t="shared" si="1"/>
        <v>600</v>
      </c>
    </row>
    <row r="25" spans="1:5">
      <c r="A25" s="36" t="s">
        <v>125</v>
      </c>
      <c r="B25" s="36">
        <v>10</v>
      </c>
      <c r="C25" s="36" t="s">
        <v>124</v>
      </c>
      <c r="D25" s="36">
        <v>50</v>
      </c>
      <c r="E25" s="37">
        <f t="shared" si="1"/>
        <v>500</v>
      </c>
    </row>
    <row r="26" spans="1:5">
      <c r="A26" s="36" t="s">
        <v>126</v>
      </c>
      <c r="B26" s="36">
        <v>10</v>
      </c>
      <c r="C26" s="36" t="s">
        <v>124</v>
      </c>
      <c r="D26" s="36">
        <v>32</v>
      </c>
      <c r="E26" s="37">
        <f>D26*B26</f>
        <v>320</v>
      </c>
    </row>
    <row r="27" spans="1:5">
      <c r="A27" s="36" t="s">
        <v>127</v>
      </c>
      <c r="B27" s="36">
        <v>10</v>
      </c>
      <c r="C27" s="36" t="s">
        <v>124</v>
      </c>
      <c r="D27" s="36">
        <v>18</v>
      </c>
      <c r="E27" s="37">
        <f>D27*B27</f>
        <v>180</v>
      </c>
    </row>
    <row r="28" spans="1:5">
      <c r="A28" s="36" t="s">
        <v>98</v>
      </c>
      <c r="B28" s="64">
        <f>SUM(E3:E27)</f>
        <v>14315</v>
      </c>
      <c r="C28" s="65"/>
      <c r="D28" s="65"/>
      <c r="E28" s="66"/>
    </row>
  </sheetData>
  <mergeCells count="2">
    <mergeCell ref="A1:E1"/>
    <mergeCell ref="B28:E28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结算</vt:lpstr>
      <vt:lpstr>茶歇明细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cct</dc:creator>
  <cp:lastModifiedBy>cct</cp:lastModifiedBy>
  <dcterms:created xsi:type="dcterms:W3CDTF">2021-05-21T06:46:45Z</dcterms:created>
  <dcterms:modified xsi:type="dcterms:W3CDTF">2021-05-21T10:08:51Z</dcterms:modified>
</cp:coreProperties>
</file>