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D:\2021年\2021年7月5日滴滴精英学术大会\"/>
    </mc:Choice>
  </mc:AlternateContent>
  <xr:revisionPtr revIDLastSave="0" documentId="13_ncr:1_{A7431BE6-4A46-4A39-8FEF-4A71B3994C7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报价" sheetId="19" r:id="rId1"/>
  </sheets>
  <calcPr calcId="19102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9" i="19" l="1"/>
  <c r="J28" i="19"/>
  <c r="J27" i="19"/>
  <c r="J26" i="19"/>
  <c r="J5" i="19"/>
  <c r="J6" i="19"/>
  <c r="J7" i="19"/>
  <c r="J8" i="19"/>
  <c r="J9" i="19"/>
  <c r="J10" i="19"/>
  <c r="J11" i="19"/>
  <c r="J12" i="19"/>
  <c r="J13" i="19"/>
  <c r="J14" i="19"/>
  <c r="J15" i="19"/>
  <c r="J16" i="19"/>
  <c r="J17" i="19"/>
  <c r="J18" i="19"/>
  <c r="J19" i="19"/>
  <c r="J20" i="19"/>
  <c r="J21" i="19"/>
  <c r="J22" i="19"/>
  <c r="J23" i="19"/>
  <c r="J24" i="19"/>
  <c r="J25" i="19"/>
  <c r="J4" i="19"/>
</calcChain>
</file>

<file path=xl/sharedStrings.xml><?xml version="1.0" encoding="utf-8"?>
<sst xmlns="http://schemas.openxmlformats.org/spreadsheetml/2006/main" count="83" uniqueCount="70">
  <si>
    <t>数量</t>
  </si>
  <si>
    <t>单位</t>
  </si>
  <si>
    <t>天数/使用次数</t>
  </si>
  <si>
    <t>单价</t>
  </si>
  <si>
    <t>小计</t>
  </si>
  <si>
    <t>备注</t>
  </si>
  <si>
    <t>合计：</t>
  </si>
  <si>
    <t>项目</t>
    <phoneticPr fontId="12" type="noConversion"/>
  </si>
  <si>
    <t>内容</t>
    <phoneticPr fontId="12" type="noConversion"/>
  </si>
  <si>
    <t>元/场</t>
    <phoneticPr fontId="12" type="noConversion"/>
  </si>
  <si>
    <t>元/个</t>
    <phoneticPr fontId="12" type="noConversion"/>
  </si>
  <si>
    <t>现场支持人员</t>
    <phoneticPr fontId="12" type="noConversion"/>
  </si>
  <si>
    <t>人/天</t>
    <phoneticPr fontId="12" type="noConversion"/>
  </si>
  <si>
    <t>制作物</t>
    <phoneticPr fontId="12" type="noConversion"/>
  </si>
  <si>
    <t>人员</t>
    <phoneticPr fontId="12" type="noConversion"/>
  </si>
  <si>
    <t>小计</t>
    <phoneticPr fontId="12" type="noConversion"/>
  </si>
  <si>
    <t>10%服务费</t>
    <phoneticPr fontId="12" type="noConversion"/>
  </si>
  <si>
    <t>6%增值税金</t>
    <phoneticPr fontId="12" type="noConversion"/>
  </si>
  <si>
    <t>增值税专用发票</t>
    <phoneticPr fontId="12" type="noConversion"/>
  </si>
  <si>
    <t>元/平</t>
    <phoneticPr fontId="12" type="noConversion"/>
  </si>
  <si>
    <t>元/人</t>
    <phoneticPr fontId="12" type="noConversion"/>
  </si>
  <si>
    <t>设计费</t>
    <phoneticPr fontId="12" type="noConversion"/>
  </si>
  <si>
    <t>背板</t>
    <phoneticPr fontId="12" type="noConversion"/>
  </si>
  <si>
    <t>活动设计费，含主视觉设计</t>
    <phoneticPr fontId="12" type="noConversion"/>
  </si>
  <si>
    <t>博士后介绍-折页</t>
    <phoneticPr fontId="12" type="noConversion"/>
  </si>
  <si>
    <t>盖亚数据</t>
    <phoneticPr fontId="12" type="noConversion"/>
  </si>
  <si>
    <t>双面KT板贴写真纸+门型展架</t>
    <phoneticPr fontId="12" type="noConversion"/>
  </si>
  <si>
    <t>大会三折页</t>
    <phoneticPr fontId="12" type="noConversion"/>
  </si>
  <si>
    <t>特种纸彩色印刷</t>
    <phoneticPr fontId="12" type="noConversion"/>
  </si>
  <si>
    <t>5日交流活动会场</t>
    <phoneticPr fontId="12" type="noConversion"/>
  </si>
  <si>
    <t>6日全天会场</t>
    <phoneticPr fontId="12" type="noConversion"/>
  </si>
  <si>
    <t>酒店房间差价</t>
    <phoneticPr fontId="12" type="noConversion"/>
  </si>
  <si>
    <t>元/半天</t>
    <phoneticPr fontId="12" type="noConversion"/>
  </si>
  <si>
    <t>元/全天</t>
    <phoneticPr fontId="12" type="noConversion"/>
  </si>
  <si>
    <t>现场支持人员大交通</t>
    <phoneticPr fontId="12" type="noConversion"/>
  </si>
  <si>
    <t>现场支持人员住宿</t>
    <phoneticPr fontId="12" type="noConversion"/>
  </si>
  <si>
    <t>间/晚</t>
    <phoneticPr fontId="12" type="noConversion"/>
  </si>
  <si>
    <t>元/间夜</t>
    <phoneticPr fontId="12" type="noConversion"/>
  </si>
  <si>
    <t>桁架背板+UV布喷绘，含人工及运费</t>
    <phoneticPr fontId="12" type="noConversion"/>
  </si>
  <si>
    <t>丽屏展架</t>
    <phoneticPr fontId="12" type="noConversion"/>
  </si>
  <si>
    <t>胸卡</t>
    <phoneticPr fontId="12" type="noConversion"/>
  </si>
  <si>
    <t>其他</t>
    <phoneticPr fontId="12" type="noConversion"/>
  </si>
  <si>
    <t>其他杂费</t>
    <phoneticPr fontId="12" type="noConversion"/>
  </si>
  <si>
    <t>元/项</t>
    <phoneticPr fontId="12" type="noConversion"/>
  </si>
  <si>
    <t>酒店会议室2+3</t>
    <phoneticPr fontId="12" type="noConversion"/>
  </si>
  <si>
    <t>酒店西餐厅</t>
    <phoneticPr fontId="12" type="noConversion"/>
  </si>
  <si>
    <t>屏风租赁</t>
    <phoneticPr fontId="12" type="noConversion"/>
  </si>
  <si>
    <t>酒店</t>
    <phoneticPr fontId="12" type="noConversion"/>
  </si>
  <si>
    <t>指引牌</t>
    <phoneticPr fontId="12" type="noConversion"/>
  </si>
  <si>
    <t>木质画架+KT板</t>
    <phoneticPr fontId="12" type="noConversion"/>
  </si>
  <si>
    <t>摄影师</t>
    <phoneticPr fontId="12" type="noConversion"/>
  </si>
  <si>
    <t>一名摄影师 一名修图师 限八小时内</t>
    <phoneticPr fontId="12" type="noConversion"/>
  </si>
  <si>
    <t>6月4日-7日，含市内交通</t>
    <phoneticPr fontId="12" type="noConversion"/>
  </si>
  <si>
    <t>6月3日-6月7日</t>
    <phoneticPr fontId="12" type="noConversion"/>
  </si>
  <si>
    <t>人/趟</t>
    <phoneticPr fontId="12" type="noConversion"/>
  </si>
  <si>
    <t>摄像师</t>
    <phoneticPr fontId="12" type="noConversion"/>
  </si>
  <si>
    <t>吴国斌房间</t>
    <phoneticPr fontId="12" type="noConversion"/>
  </si>
  <si>
    <t>7月5日晚</t>
    <phoneticPr fontId="12" type="noConversion"/>
  </si>
  <si>
    <t>6日大堂吧消费</t>
    <phoneticPr fontId="12" type="noConversion"/>
  </si>
  <si>
    <t>北京-上海高铁往返</t>
    <phoneticPr fontId="12" type="noConversion"/>
  </si>
  <si>
    <t>专家大堂吧一对一交流点单茶水</t>
    <phoneticPr fontId="12" type="noConversion"/>
  </si>
  <si>
    <t>酒店日餐厅</t>
    <phoneticPr fontId="12" type="noConversion"/>
  </si>
  <si>
    <t>花絮摄像，限八小时内（打折）</t>
    <phoneticPr fontId="12" type="noConversion"/>
  </si>
  <si>
    <t>2晚*2+3晚*2</t>
    <phoneticPr fontId="12" type="noConversion"/>
  </si>
  <si>
    <t>顺丰快递费用417元，Costa咖啡334元，亚克力台卡52元</t>
    <phoneticPr fontId="12" type="noConversion"/>
  </si>
  <si>
    <t>5日自助晚餐</t>
    <phoneticPr fontId="12" type="noConversion"/>
  </si>
  <si>
    <t>6日日式套餐</t>
    <phoneticPr fontId="12" type="noConversion"/>
  </si>
  <si>
    <t>项目结算表</t>
    <phoneticPr fontId="12" type="noConversion"/>
  </si>
  <si>
    <t>酒店会议室3</t>
    <phoneticPr fontId="12" type="noConversion"/>
  </si>
  <si>
    <t>屏风租赁350元/个，运费往返300元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</si>
</sst>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);[Red]\(0\)"/>
  </numFmts>
  <fonts count="13">
    <font>
      <sz val="11"/>
      <color theme="1"/>
      <name val="宋体"/>
      <charset val="134"/>
      <scheme val="minor"/>
    </font>
    <font>
      <sz val="10"/>
      <name val="微软雅黑"/>
      <family val="2"/>
      <charset val="134"/>
    </font>
    <font>
      <sz val="2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name val="微软雅黑"/>
      <family val="2"/>
      <charset val="134"/>
    </font>
    <font>
      <b/>
      <sz val="20"/>
      <name val="微软雅黑"/>
      <family val="2"/>
      <charset val="134"/>
    </font>
    <font>
      <b/>
      <sz val="10"/>
      <name val="微软雅黑"/>
      <family val="2"/>
      <charset val="134"/>
    </font>
    <font>
      <sz val="11"/>
      <name val="ＭＳ Ｐゴシック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horizontal="justify" vertical="justify" textRotation="127" wrapText="1"/>
      <protection hidden="1"/>
    </xf>
    <xf numFmtId="0" fontId="7" fillId="0" borderId="0">
      <alignment horizontal="justify" vertical="justify" textRotation="127" wrapText="1"/>
      <protection hidden="1"/>
    </xf>
    <xf numFmtId="0" fontId="9" fillId="0" borderId="0"/>
    <xf numFmtId="0" fontId="11" fillId="0" borderId="0"/>
    <xf numFmtId="0" fontId="10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40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 wrapText="1"/>
    </xf>
    <xf numFmtId="43" fontId="4" fillId="2" borderId="8" xfId="0" applyNumberFormat="1" applyFont="1" applyFill="1" applyBorder="1" applyAlignment="1">
      <alignment vertical="center"/>
    </xf>
    <xf numFmtId="0" fontId="4" fillId="2" borderId="9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0" fontId="1" fillId="2" borderId="1" xfId="0" applyNumberFormat="1" applyFont="1" applyFill="1" applyBorder="1" applyAlignment="1">
      <alignment horizontal="center" vertical="center"/>
    </xf>
    <xf numFmtId="43" fontId="1" fillId="2" borderId="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58" fontId="1" fillId="2" borderId="5" xfId="0" applyNumberFormat="1" applyFont="1" applyFill="1" applyBorder="1" applyAlignment="1">
      <alignment horizontal="center" vertical="center" wrapText="1"/>
    </xf>
    <xf numFmtId="58" fontId="1" fillId="2" borderId="1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</cellXfs>
  <cellStyles count="9">
    <cellStyle name="0,0_x000d__x000a_NA_x000d__x000a_" xfId="3" xr:uid="{00000000-0005-0000-0000-000000000000}"/>
    <cellStyle name="Normal_Sheet1" xfId="6" xr:uid="{00000000-0005-0000-0000-000001000000}"/>
    <cellStyle name="常规" xfId="0" builtinId="0"/>
    <cellStyle name="常规 2 2_LEXUS日本考察请款书15.11.4_1" xfId="7" xr:uid="{00000000-0005-0000-0000-000003000000}"/>
    <cellStyle name="常规 2 3" xfId="5" xr:uid="{00000000-0005-0000-0000-000004000000}"/>
    <cellStyle name="常规 2 5" xfId="2" xr:uid="{00000000-0005-0000-0000-000005000000}"/>
    <cellStyle name="常规 2_LEXUS日本考察报价15.9.29" xfId="4" xr:uid="{00000000-0005-0000-0000-000006000000}"/>
    <cellStyle name="常规 6" xfId="1" xr:uid="{00000000-0005-0000-0000-000007000000}"/>
    <cellStyle name="千位分隔 2" xfId="8" xr:uid="{00000000-0005-0000-0000-000008000000}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9"/>
  <sheetViews>
    <sheetView tabSelected="1" topLeftCell="A7" workbookViewId="0">
      <selection activeCell="K25" sqref="K25"/>
    </sheetView>
  </sheetViews>
  <sheetFormatPr defaultColWidth="10.6640625" defaultRowHeight="15"/>
  <cols>
    <col min="1" max="1" width="1.109375" style="1" customWidth="1"/>
    <col min="2" max="2" width="11.44140625" style="8" customWidth="1"/>
    <col min="3" max="3" width="11.6640625" style="1" customWidth="1"/>
    <col min="4" max="4" width="6.5546875" style="1" customWidth="1"/>
    <col min="5" max="5" width="5.109375" style="1" hidden="1" customWidth="1"/>
    <col min="6" max="6" width="5.77734375" style="1" customWidth="1"/>
    <col min="7" max="7" width="8.109375" style="3" customWidth="1"/>
    <col min="8" max="8" width="8.6640625" style="3" customWidth="1"/>
    <col min="9" max="9" width="11.6640625" style="6" customWidth="1"/>
    <col min="10" max="10" width="17" style="7" customWidth="1"/>
    <col min="11" max="11" width="53.6640625" style="1" customWidth="1"/>
    <col min="12" max="12" width="12.109375" style="1" customWidth="1"/>
    <col min="13" max="250" width="8.109375" style="1" customWidth="1"/>
    <col min="251" max="251" width="3.77734375" style="1" customWidth="1"/>
    <col min="252" max="252" width="12.109375" style="1" customWidth="1"/>
    <col min="253" max="253" width="14.33203125" style="1" customWidth="1"/>
    <col min="254" max="16384" width="10.6640625" style="1"/>
  </cols>
  <sheetData>
    <row r="1" spans="2:11" ht="15.6" thickBot="1"/>
    <row r="2" spans="2:11" s="2" customFormat="1" ht="59.25" customHeight="1">
      <c r="B2" s="43" t="s">
        <v>67</v>
      </c>
      <c r="C2" s="44"/>
      <c r="D2" s="44"/>
      <c r="E2" s="44"/>
      <c r="F2" s="45"/>
      <c r="G2" s="44"/>
      <c r="H2" s="44"/>
      <c r="I2" s="44"/>
      <c r="J2" s="44"/>
      <c r="K2" s="46"/>
    </row>
    <row r="3" spans="2:11" s="3" customFormat="1" ht="31.05" customHeight="1">
      <c r="B3" s="13" t="s">
        <v>7</v>
      </c>
      <c r="C3" s="35" t="s">
        <v>8</v>
      </c>
      <c r="D3" s="35"/>
      <c r="E3" s="35"/>
      <c r="F3" s="14" t="s">
        <v>0</v>
      </c>
      <c r="G3" s="14" t="s">
        <v>1</v>
      </c>
      <c r="H3" s="12" t="s">
        <v>2</v>
      </c>
      <c r="I3" s="17" t="s">
        <v>3</v>
      </c>
      <c r="J3" s="18" t="s">
        <v>4</v>
      </c>
      <c r="K3" s="19" t="s">
        <v>5</v>
      </c>
    </row>
    <row r="4" spans="2:11" s="3" customFormat="1" ht="22.2" customHeight="1">
      <c r="B4" s="32" t="s">
        <v>13</v>
      </c>
      <c r="C4" s="32" t="s">
        <v>22</v>
      </c>
      <c r="D4" s="32"/>
      <c r="E4" s="32"/>
      <c r="F4" s="20">
        <v>15</v>
      </c>
      <c r="G4" s="14" t="s">
        <v>19</v>
      </c>
      <c r="H4" s="12">
        <v>1</v>
      </c>
      <c r="I4" s="17">
        <v>350</v>
      </c>
      <c r="J4" s="18">
        <f t="shared" ref="J4:J25" si="0">F4*H4*I4</f>
        <v>5250</v>
      </c>
      <c r="K4" s="21" t="s">
        <v>38</v>
      </c>
    </row>
    <row r="5" spans="2:11" s="3" customFormat="1" ht="20.55" customHeight="1">
      <c r="B5" s="32"/>
      <c r="C5" s="32" t="s">
        <v>27</v>
      </c>
      <c r="D5" s="32"/>
      <c r="E5" s="32"/>
      <c r="F5" s="14">
        <v>200</v>
      </c>
      <c r="G5" s="14" t="s">
        <v>10</v>
      </c>
      <c r="H5" s="12">
        <v>1</v>
      </c>
      <c r="I5" s="17">
        <v>8</v>
      </c>
      <c r="J5" s="18">
        <f t="shared" si="0"/>
        <v>1600</v>
      </c>
      <c r="K5" s="19" t="s">
        <v>28</v>
      </c>
    </row>
    <row r="6" spans="2:11" s="3" customFormat="1" ht="20.55" customHeight="1">
      <c r="B6" s="32"/>
      <c r="C6" s="32" t="s">
        <v>24</v>
      </c>
      <c r="D6" s="32"/>
      <c r="E6" s="32"/>
      <c r="F6" s="14">
        <v>450</v>
      </c>
      <c r="G6" s="14" t="s">
        <v>10</v>
      </c>
      <c r="H6" s="12">
        <v>1</v>
      </c>
      <c r="I6" s="17">
        <v>12</v>
      </c>
      <c r="J6" s="18">
        <f t="shared" si="0"/>
        <v>5400</v>
      </c>
      <c r="K6" s="19" t="s">
        <v>28</v>
      </c>
    </row>
    <row r="7" spans="2:11" s="3" customFormat="1" ht="20.55" customHeight="1">
      <c r="B7" s="32"/>
      <c r="C7" s="32" t="s">
        <v>25</v>
      </c>
      <c r="D7" s="32"/>
      <c r="E7" s="32"/>
      <c r="F7" s="16">
        <v>450</v>
      </c>
      <c r="G7" s="16" t="s">
        <v>10</v>
      </c>
      <c r="H7" s="15">
        <v>1</v>
      </c>
      <c r="I7" s="17">
        <v>3</v>
      </c>
      <c r="J7" s="18">
        <f t="shared" si="0"/>
        <v>1350</v>
      </c>
      <c r="K7" s="19" t="s">
        <v>28</v>
      </c>
    </row>
    <row r="8" spans="2:11" s="3" customFormat="1" ht="20.55" customHeight="1">
      <c r="B8" s="32"/>
      <c r="C8" s="32" t="s">
        <v>39</v>
      </c>
      <c r="D8" s="32"/>
      <c r="E8" s="32"/>
      <c r="F8" s="22">
        <v>4</v>
      </c>
      <c r="G8" s="22" t="s">
        <v>10</v>
      </c>
      <c r="H8" s="23">
        <v>1</v>
      </c>
      <c r="I8" s="17">
        <v>400</v>
      </c>
      <c r="J8" s="18">
        <f t="shared" si="0"/>
        <v>1600</v>
      </c>
      <c r="K8" s="19" t="s">
        <v>26</v>
      </c>
    </row>
    <row r="9" spans="2:11" s="3" customFormat="1" ht="20.55" customHeight="1">
      <c r="B9" s="32"/>
      <c r="C9" s="32" t="s">
        <v>48</v>
      </c>
      <c r="D9" s="32"/>
      <c r="E9" s="32"/>
      <c r="F9" s="26">
        <v>3</v>
      </c>
      <c r="G9" s="26" t="s">
        <v>10</v>
      </c>
      <c r="H9" s="27">
        <v>1</v>
      </c>
      <c r="I9" s="17">
        <v>300</v>
      </c>
      <c r="J9" s="18">
        <f t="shared" si="0"/>
        <v>900</v>
      </c>
      <c r="K9" s="19" t="s">
        <v>49</v>
      </c>
    </row>
    <row r="10" spans="2:11" s="3" customFormat="1" ht="20.55" customHeight="1">
      <c r="B10" s="32"/>
      <c r="C10" s="41" t="s">
        <v>40</v>
      </c>
      <c r="D10" s="47"/>
      <c r="E10" s="42"/>
      <c r="F10" s="24">
        <v>50</v>
      </c>
      <c r="G10" s="24" t="s">
        <v>10</v>
      </c>
      <c r="H10" s="25">
        <v>1</v>
      </c>
      <c r="I10" s="17">
        <v>5</v>
      </c>
      <c r="J10" s="18">
        <f t="shared" si="0"/>
        <v>250</v>
      </c>
      <c r="K10" s="19"/>
    </row>
    <row r="11" spans="2:11" s="3" customFormat="1" ht="22.2" customHeight="1">
      <c r="B11" s="32"/>
      <c r="C11" s="32" t="s">
        <v>21</v>
      </c>
      <c r="D11" s="32"/>
      <c r="E11" s="32"/>
      <c r="F11" s="20">
        <v>1</v>
      </c>
      <c r="G11" s="14" t="s">
        <v>9</v>
      </c>
      <c r="H11" s="12">
        <v>1</v>
      </c>
      <c r="I11" s="17">
        <v>4000</v>
      </c>
      <c r="J11" s="18">
        <f t="shared" si="0"/>
        <v>4000</v>
      </c>
      <c r="K11" s="21" t="s">
        <v>23</v>
      </c>
    </row>
    <row r="12" spans="2:11" s="3" customFormat="1" ht="22.2" customHeight="1">
      <c r="B12" s="38" t="s">
        <v>47</v>
      </c>
      <c r="C12" s="32" t="s">
        <v>31</v>
      </c>
      <c r="D12" s="32"/>
      <c r="E12" s="32"/>
      <c r="F12" s="20">
        <v>10</v>
      </c>
      <c r="G12" s="24" t="s">
        <v>37</v>
      </c>
      <c r="H12" s="25">
        <v>1</v>
      </c>
      <c r="I12" s="17">
        <v>330</v>
      </c>
      <c r="J12" s="18">
        <f t="shared" si="0"/>
        <v>3300</v>
      </c>
      <c r="K12" s="21" t="s">
        <v>63</v>
      </c>
    </row>
    <row r="13" spans="2:11" s="3" customFormat="1" ht="22.2" customHeight="1">
      <c r="B13" s="39"/>
      <c r="C13" s="32" t="s">
        <v>56</v>
      </c>
      <c r="D13" s="32"/>
      <c r="E13" s="32"/>
      <c r="F13" s="20">
        <v>1</v>
      </c>
      <c r="G13" s="29" t="s">
        <v>37</v>
      </c>
      <c r="H13" s="28">
        <v>1</v>
      </c>
      <c r="I13" s="17">
        <v>780</v>
      </c>
      <c r="J13" s="18">
        <f t="shared" si="0"/>
        <v>780</v>
      </c>
      <c r="K13" s="21" t="s">
        <v>57</v>
      </c>
    </row>
    <row r="14" spans="2:11" s="3" customFormat="1" ht="22.2" customHeight="1">
      <c r="B14" s="39"/>
      <c r="C14" s="32" t="s">
        <v>29</v>
      </c>
      <c r="D14" s="32"/>
      <c r="E14" s="32"/>
      <c r="F14" s="20">
        <v>1</v>
      </c>
      <c r="G14" s="24" t="s">
        <v>32</v>
      </c>
      <c r="H14" s="25">
        <v>1</v>
      </c>
      <c r="I14" s="17">
        <v>8000</v>
      </c>
      <c r="J14" s="18">
        <f t="shared" si="0"/>
        <v>8000</v>
      </c>
      <c r="K14" s="21" t="s">
        <v>44</v>
      </c>
    </row>
    <row r="15" spans="2:11" s="3" customFormat="1" ht="22.2" customHeight="1">
      <c r="B15" s="39"/>
      <c r="C15" s="32" t="s">
        <v>30</v>
      </c>
      <c r="D15" s="32"/>
      <c r="E15" s="32"/>
      <c r="F15" s="20">
        <v>1</v>
      </c>
      <c r="G15" s="24" t="s">
        <v>33</v>
      </c>
      <c r="H15" s="25">
        <v>1</v>
      </c>
      <c r="I15" s="17">
        <v>9000</v>
      </c>
      <c r="J15" s="18">
        <f t="shared" si="0"/>
        <v>9000</v>
      </c>
      <c r="K15" s="21" t="s">
        <v>68</v>
      </c>
    </row>
    <row r="16" spans="2:11" s="3" customFormat="1" ht="22.2" customHeight="1">
      <c r="B16" s="39"/>
      <c r="C16" s="32" t="s">
        <v>58</v>
      </c>
      <c r="D16" s="32"/>
      <c r="E16" s="32"/>
      <c r="F16" s="20">
        <v>1</v>
      </c>
      <c r="G16" s="29" t="s">
        <v>33</v>
      </c>
      <c r="H16" s="28">
        <v>1</v>
      </c>
      <c r="I16" s="17">
        <v>128</v>
      </c>
      <c r="J16" s="18">
        <f t="shared" si="0"/>
        <v>128</v>
      </c>
      <c r="K16" s="21" t="s">
        <v>60</v>
      </c>
    </row>
    <row r="17" spans="2:11" s="3" customFormat="1" ht="22.2" customHeight="1">
      <c r="B17" s="39"/>
      <c r="C17" s="41" t="s">
        <v>65</v>
      </c>
      <c r="D17" s="42"/>
      <c r="E17" s="12"/>
      <c r="F17" s="20">
        <v>55</v>
      </c>
      <c r="G17" s="14" t="s">
        <v>20</v>
      </c>
      <c r="H17" s="12">
        <v>1</v>
      </c>
      <c r="I17" s="17">
        <v>180</v>
      </c>
      <c r="J17" s="18">
        <f t="shared" si="0"/>
        <v>9900</v>
      </c>
      <c r="K17" s="21" t="s">
        <v>45</v>
      </c>
    </row>
    <row r="18" spans="2:11" s="3" customFormat="1" ht="22.2" customHeight="1">
      <c r="B18" s="40"/>
      <c r="C18" s="41" t="s">
        <v>66</v>
      </c>
      <c r="D18" s="42"/>
      <c r="E18" s="28"/>
      <c r="F18" s="20">
        <v>8</v>
      </c>
      <c r="G18" s="29" t="s">
        <v>20</v>
      </c>
      <c r="H18" s="28">
        <v>1</v>
      </c>
      <c r="I18" s="17">
        <v>108</v>
      </c>
      <c r="J18" s="18">
        <f t="shared" si="0"/>
        <v>864</v>
      </c>
      <c r="K18" s="21" t="s">
        <v>61</v>
      </c>
    </row>
    <row r="19" spans="2:11" s="3" customFormat="1" ht="22.2" customHeight="1">
      <c r="B19" s="32" t="s">
        <v>41</v>
      </c>
      <c r="C19" s="41" t="s">
        <v>42</v>
      </c>
      <c r="D19" s="42"/>
      <c r="E19" s="25"/>
      <c r="F19" s="20">
        <v>1</v>
      </c>
      <c r="G19" s="24" t="s">
        <v>43</v>
      </c>
      <c r="H19" s="25">
        <v>1</v>
      </c>
      <c r="I19" s="17">
        <v>803</v>
      </c>
      <c r="J19" s="18">
        <f t="shared" si="0"/>
        <v>803</v>
      </c>
      <c r="K19" s="21" t="s">
        <v>64</v>
      </c>
    </row>
    <row r="20" spans="2:11" s="3" customFormat="1" ht="22.2" customHeight="1">
      <c r="B20" s="32"/>
      <c r="C20" s="41" t="s">
        <v>46</v>
      </c>
      <c r="D20" s="42"/>
      <c r="E20" s="25"/>
      <c r="F20" s="20">
        <v>6</v>
      </c>
      <c r="G20" s="24" t="s">
        <v>10</v>
      </c>
      <c r="H20" s="25">
        <v>1</v>
      </c>
      <c r="I20" s="17">
        <v>400</v>
      </c>
      <c r="J20" s="18">
        <f t="shared" si="0"/>
        <v>2400</v>
      </c>
      <c r="K20" s="21" t="s">
        <v>69</v>
      </c>
    </row>
    <row r="21" spans="2:11" s="3" customFormat="1" ht="22.2" customHeight="1">
      <c r="B21" s="38" t="s">
        <v>14</v>
      </c>
      <c r="C21" s="41" t="s">
        <v>50</v>
      </c>
      <c r="D21" s="42"/>
      <c r="E21" s="27"/>
      <c r="F21" s="20">
        <v>1</v>
      </c>
      <c r="G21" s="26" t="s">
        <v>10</v>
      </c>
      <c r="H21" s="27">
        <v>1</v>
      </c>
      <c r="I21" s="17">
        <v>3800</v>
      </c>
      <c r="J21" s="18">
        <f t="shared" si="0"/>
        <v>3800</v>
      </c>
      <c r="K21" s="21" t="s">
        <v>51</v>
      </c>
    </row>
    <row r="22" spans="2:11" s="3" customFormat="1" ht="22.2" customHeight="1">
      <c r="B22" s="39"/>
      <c r="C22" s="41" t="s">
        <v>55</v>
      </c>
      <c r="D22" s="42"/>
      <c r="E22" s="28"/>
      <c r="F22" s="20">
        <v>1</v>
      </c>
      <c r="G22" s="29" t="s">
        <v>10</v>
      </c>
      <c r="H22" s="28">
        <v>1</v>
      </c>
      <c r="I22" s="17">
        <v>3800</v>
      </c>
      <c r="J22" s="18">
        <f t="shared" si="0"/>
        <v>3800</v>
      </c>
      <c r="K22" s="21" t="s">
        <v>62</v>
      </c>
    </row>
    <row r="23" spans="2:11" s="3" customFormat="1" ht="22.2" customHeight="1">
      <c r="B23" s="39"/>
      <c r="C23" s="32" t="s">
        <v>11</v>
      </c>
      <c r="D23" s="32"/>
      <c r="E23" s="32"/>
      <c r="F23" s="20">
        <v>2</v>
      </c>
      <c r="G23" s="24" t="s">
        <v>12</v>
      </c>
      <c r="H23" s="25">
        <v>4</v>
      </c>
      <c r="I23" s="17">
        <v>600</v>
      </c>
      <c r="J23" s="18">
        <f t="shared" si="0"/>
        <v>4800</v>
      </c>
      <c r="K23" s="21" t="s">
        <v>52</v>
      </c>
    </row>
    <row r="24" spans="2:11" s="3" customFormat="1" ht="22.2" customHeight="1">
      <c r="B24" s="39"/>
      <c r="C24" s="32" t="s">
        <v>35</v>
      </c>
      <c r="D24" s="32"/>
      <c r="E24" s="32"/>
      <c r="F24" s="20">
        <v>1</v>
      </c>
      <c r="G24" s="24" t="s">
        <v>36</v>
      </c>
      <c r="H24" s="25">
        <v>4</v>
      </c>
      <c r="I24" s="17">
        <v>416</v>
      </c>
      <c r="J24" s="18">
        <f t="shared" si="0"/>
        <v>1664</v>
      </c>
      <c r="K24" s="21" t="s">
        <v>53</v>
      </c>
    </row>
    <row r="25" spans="2:11" s="3" customFormat="1" ht="22.2" customHeight="1">
      <c r="B25" s="40"/>
      <c r="C25" s="32" t="s">
        <v>34</v>
      </c>
      <c r="D25" s="32"/>
      <c r="E25" s="32"/>
      <c r="F25" s="20">
        <v>2</v>
      </c>
      <c r="G25" s="14" t="s">
        <v>54</v>
      </c>
      <c r="H25" s="12">
        <v>2</v>
      </c>
      <c r="I25" s="17">
        <v>626</v>
      </c>
      <c r="J25" s="18">
        <f t="shared" si="0"/>
        <v>2504</v>
      </c>
      <c r="K25" s="21" t="s">
        <v>59</v>
      </c>
    </row>
    <row r="26" spans="2:11" s="3" customFormat="1" ht="22.2" customHeight="1">
      <c r="B26" s="33" t="s">
        <v>15</v>
      </c>
      <c r="C26" s="32"/>
      <c r="D26" s="32"/>
      <c r="E26" s="32"/>
      <c r="F26" s="32"/>
      <c r="G26" s="32"/>
      <c r="H26" s="32"/>
      <c r="I26" s="32"/>
      <c r="J26" s="18">
        <f>SUM(J4:J25)</f>
        <v>72093</v>
      </c>
      <c r="K26" s="9"/>
    </row>
    <row r="27" spans="2:11" s="4" customFormat="1" ht="22.2" customHeight="1">
      <c r="B27" s="34" t="s">
        <v>16</v>
      </c>
      <c r="C27" s="35"/>
      <c r="D27" s="35"/>
      <c r="E27" s="35"/>
      <c r="F27" s="35"/>
      <c r="G27" s="35"/>
      <c r="H27" s="35"/>
      <c r="I27" s="35"/>
      <c r="J27" s="18">
        <f>J26*0.1</f>
        <v>7209.3</v>
      </c>
      <c r="K27" s="9"/>
    </row>
    <row r="28" spans="2:11" s="4" customFormat="1" ht="22.2" customHeight="1">
      <c r="B28" s="36" t="s">
        <v>17</v>
      </c>
      <c r="C28" s="37"/>
      <c r="D28" s="37"/>
      <c r="E28" s="37"/>
      <c r="F28" s="37"/>
      <c r="G28" s="37"/>
      <c r="H28" s="37"/>
      <c r="I28" s="37"/>
      <c r="J28" s="18">
        <f>(J26+J27)*0.06</f>
        <v>4758.1379999999999</v>
      </c>
      <c r="K28" s="9" t="s">
        <v>18</v>
      </c>
    </row>
    <row r="29" spans="2:11" s="5" customFormat="1" ht="22.2" customHeight="1" thickBot="1">
      <c r="B29" s="30" t="s">
        <v>6</v>
      </c>
      <c r="C29" s="31"/>
      <c r="D29" s="31"/>
      <c r="E29" s="31"/>
      <c r="F29" s="31"/>
      <c r="G29" s="31"/>
      <c r="H29" s="31"/>
      <c r="I29" s="31"/>
      <c r="J29" s="10">
        <f>SUM(J26:J28)</f>
        <v>84060.438000000009</v>
      </c>
      <c r="K29" s="11"/>
    </row>
  </sheetData>
  <mergeCells count="32">
    <mergeCell ref="C22:D22"/>
    <mergeCell ref="C13:E13"/>
    <mergeCell ref="C18:D18"/>
    <mergeCell ref="B12:B18"/>
    <mergeCell ref="C16:E16"/>
    <mergeCell ref="C19:D19"/>
    <mergeCell ref="B19:B20"/>
    <mergeCell ref="C20:D20"/>
    <mergeCell ref="C14:E14"/>
    <mergeCell ref="C15:E15"/>
    <mergeCell ref="C12:E12"/>
    <mergeCell ref="B2:K2"/>
    <mergeCell ref="C3:E3"/>
    <mergeCell ref="C5:E5"/>
    <mergeCell ref="C17:D17"/>
    <mergeCell ref="C10:E10"/>
    <mergeCell ref="B29:I29"/>
    <mergeCell ref="C4:E4"/>
    <mergeCell ref="C11:E11"/>
    <mergeCell ref="C25:E25"/>
    <mergeCell ref="B26:I26"/>
    <mergeCell ref="B27:I27"/>
    <mergeCell ref="B28:I28"/>
    <mergeCell ref="C6:E6"/>
    <mergeCell ref="B4:B11"/>
    <mergeCell ref="C7:E7"/>
    <mergeCell ref="C8:E8"/>
    <mergeCell ref="C9:E9"/>
    <mergeCell ref="B21:B25"/>
    <mergeCell ref="C21:D21"/>
    <mergeCell ref="C23:E23"/>
    <mergeCell ref="C24:E24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anlih</cp:lastModifiedBy>
  <cp:lastPrinted>2019-09-19T02:30:00Z</cp:lastPrinted>
  <dcterms:created xsi:type="dcterms:W3CDTF">2006-09-13T11:21:00Z</dcterms:created>
  <dcterms:modified xsi:type="dcterms:W3CDTF">2021-07-13T09:39:18Z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