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dre\Desktop\"/>
    </mc:Choice>
  </mc:AlternateContent>
  <xr:revisionPtr revIDLastSave="0" documentId="13_ncr:1_{EB2126A9-EC8C-4976-B110-69F8848E9A76}" xr6:coauthVersionLast="46" xr6:coauthVersionMax="46" xr10:uidLastSave="{00000000-0000-0000-0000-000000000000}"/>
  <bookViews>
    <workbookView xWindow="-120" yWindow="-120" windowWidth="20730" windowHeight="11160" tabRatio="673" xr2:uid="{00000000-000D-0000-FFFF-FFFF00000000}"/>
  </bookViews>
  <sheets>
    <sheet name="预算" sheetId="1" r:id="rId1"/>
  </sheets>
  <calcPr calcId="191029" concurrentCalc="0"/>
</workbook>
</file>

<file path=xl/calcChain.xml><?xml version="1.0" encoding="utf-8"?>
<calcChain xmlns="http://schemas.openxmlformats.org/spreadsheetml/2006/main">
  <c r="O28" i="1" l="1"/>
  <c r="O29" i="1"/>
  <c r="O30" i="1"/>
  <c r="O31" i="1"/>
  <c r="O32" i="1"/>
  <c r="O33" i="1"/>
  <c r="O34" i="1"/>
  <c r="O35" i="1"/>
  <c r="O36" i="1"/>
  <c r="O37" i="1"/>
  <c r="O38" i="1"/>
  <c r="O124" i="1"/>
  <c r="O122" i="1"/>
  <c r="O123" i="1"/>
  <c r="I124" i="1"/>
  <c r="O27" i="1"/>
  <c r="I4" i="1"/>
  <c r="I5" i="1"/>
  <c r="I25" i="1"/>
  <c r="I26" i="1"/>
  <c r="I27" i="1"/>
  <c r="I28" i="1"/>
  <c r="I39" i="1"/>
  <c r="I64" i="1"/>
  <c r="I71" i="1"/>
  <c r="I72" i="1"/>
  <c r="I73" i="1"/>
  <c r="I74" i="1"/>
  <c r="I76" i="1"/>
  <c r="I77" i="1"/>
  <c r="I78" i="1"/>
  <c r="I80" i="1"/>
  <c r="I83" i="1"/>
  <c r="I84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5" i="1"/>
  <c r="I126" i="1"/>
  <c r="I127" i="1"/>
  <c r="I128" i="1"/>
  <c r="I129" i="1"/>
  <c r="I130" i="1"/>
  <c r="I131" i="1"/>
  <c r="I132" i="1"/>
  <c r="I133" i="1"/>
  <c r="I134" i="1"/>
  <c r="I135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7" i="1"/>
  <c r="O88" i="1"/>
  <c r="O108" i="1"/>
  <c r="P10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5" i="1"/>
  <c r="O126" i="1"/>
  <c r="O127" i="1"/>
  <c r="O128" i="1"/>
  <c r="O129" i="1"/>
  <c r="O130" i="1"/>
  <c r="O131" i="1"/>
  <c r="O132" i="1"/>
  <c r="P132" i="1"/>
  <c r="P128" i="1"/>
  <c r="P124" i="1"/>
  <c r="P117" i="1"/>
  <c r="O64" i="1"/>
  <c r="P64" i="1"/>
  <c r="O133" i="1"/>
  <c r="O134" i="1"/>
  <c r="O135" i="1"/>
  <c r="P135" i="1"/>
</calcChain>
</file>

<file path=xl/sharedStrings.xml><?xml version="1.0" encoding="utf-8"?>
<sst xmlns="http://schemas.openxmlformats.org/spreadsheetml/2006/main" count="529" uniqueCount="178">
  <si>
    <t>海尔家博会</t>
  </si>
  <si>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</si>
  <si>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</si>
  <si>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</si>
  <si>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</si>
  <si>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</si>
  <si>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</si>
  <si>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</si>
  <si>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</si>
  <si>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</si>
  <si>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</si>
  <si>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</si>
  <si>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</si>
  <si>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浦东香格里拉</t>
  </si>
  <si>
    <t>标间</t>
  </si>
  <si>
    <t>间</t>
  </si>
  <si>
    <t>晚</t>
  </si>
  <si>
    <t>大床</t>
  </si>
  <si>
    <t>3.18 标/单</t>
  </si>
  <si>
    <t>3.19 标/单</t>
  </si>
  <si>
    <t>3.20 标/单</t>
  </si>
  <si>
    <t>3.21 单134 标151</t>
  </si>
  <si>
    <t>3.22 单140 标154</t>
  </si>
  <si>
    <t>3.23 单123 标79</t>
  </si>
  <si>
    <t>3.24 单53 标21</t>
  </si>
  <si>
    <t>3.25 标/单</t>
  </si>
  <si>
    <t>3.21-3.23 张德炬</t>
  </si>
  <si>
    <t>3.21-3.24 彭宝泉</t>
  </si>
  <si>
    <t>3.21-3.24 套房 李丰</t>
  </si>
  <si>
    <t>3.21-3.26 外交官套房，李总</t>
  </si>
  <si>
    <t>项</t>
  </si>
  <si>
    <t>次</t>
  </si>
  <si>
    <t>3.23 李总 房间送餐115+196</t>
  </si>
  <si>
    <t>3.23 李总 洗衣</t>
  </si>
  <si>
    <t>3.24 李总 洗衣</t>
  </si>
  <si>
    <t>3.24 李总 房间送餐</t>
  </si>
  <si>
    <t>3.24 孙海龙 大堂吧</t>
  </si>
  <si>
    <t>3.25 李总 大堂吧</t>
  </si>
  <si>
    <t>3.25 李总 洗衣</t>
  </si>
  <si>
    <t>外滩全景大床</t>
  </si>
  <si>
    <t>外滩全景双床</t>
  </si>
  <si>
    <t>凯宾斯基</t>
  </si>
  <si>
    <t>JW万豪</t>
  </si>
  <si>
    <t>文华东方</t>
  </si>
  <si>
    <t>丽晶 周总</t>
  </si>
  <si>
    <t>丽晶 梁总</t>
  </si>
  <si>
    <t>丽晶 解居志</t>
  </si>
  <si>
    <t>丽晶 刘建国</t>
  </si>
  <si>
    <t>丽晶 程传岭</t>
  </si>
  <si>
    <t>丽晶 宋照伟</t>
  </si>
  <si>
    <t>丽晶 王晔</t>
  </si>
  <si>
    <t>丽晶 黄雯瑶</t>
  </si>
  <si>
    <t>丽晶 房间点餐120+228+100</t>
  </si>
  <si>
    <t>3.21 大床</t>
  </si>
  <si>
    <t>3.21 标间</t>
  </si>
  <si>
    <t>3.21 套房</t>
  </si>
  <si>
    <t>3.22 大床</t>
  </si>
  <si>
    <t>3.22 标间</t>
  </si>
  <si>
    <t>3.22 套房</t>
  </si>
  <si>
    <t>3.23 大床</t>
  </si>
  <si>
    <t>3.23 标间</t>
  </si>
  <si>
    <t>3.24 大床</t>
  </si>
  <si>
    <t>3.24 标间</t>
  </si>
  <si>
    <t>3.25 大床</t>
  </si>
  <si>
    <t>央视补差价</t>
  </si>
  <si>
    <t>央视自付500/间夜，补差价</t>
  </si>
  <si>
    <t>延迟退房</t>
  </si>
  <si>
    <t>洗衣费</t>
  </si>
  <si>
    <t>吴晓波，张斌洗衣费</t>
  </si>
  <si>
    <t>酒店合计</t>
  </si>
  <si>
    <t>餐饮</t>
  </si>
  <si>
    <t>人</t>
  </si>
  <si>
    <t>餐</t>
  </si>
  <si>
    <t>3.18 自助晚餐</t>
  </si>
  <si>
    <t>3.19中餐厅午餐</t>
  </si>
  <si>
    <t>3.19 自助晚餐</t>
  </si>
  <si>
    <t>3.20 自助午餐</t>
  </si>
  <si>
    <t>3.20 自助晚餐</t>
  </si>
  <si>
    <t>3.21 自助午餐</t>
  </si>
  <si>
    <t>3.21 自助晚餐</t>
  </si>
  <si>
    <t>3.21 围桌晚餐</t>
  </si>
  <si>
    <t>3.21 孙海龙</t>
  </si>
  <si>
    <t>3.22 自助午餐</t>
  </si>
  <si>
    <t>3.22 围桌晚餐</t>
  </si>
  <si>
    <t>3.22 产业宴请</t>
  </si>
  <si>
    <t>3.22 自助晚餐</t>
  </si>
  <si>
    <t>3.23 自助午餐</t>
  </si>
  <si>
    <t>3.23 自助晚餐</t>
  </si>
  <si>
    <t>3.23 围桌晚餐</t>
  </si>
  <si>
    <t>3.23 晚宴V58</t>
  </si>
  <si>
    <t>3.23 晚宴V58主桌</t>
  </si>
  <si>
    <t>3.24 自助午餐</t>
  </si>
  <si>
    <t>3.24 自助晚餐</t>
  </si>
  <si>
    <t>3.24 中餐厅 孙海龙</t>
  </si>
  <si>
    <t>社会餐厅</t>
  </si>
  <si>
    <t>3.22 外出晚餐</t>
  </si>
  <si>
    <t>3.21 浦江荟</t>
  </si>
  <si>
    <t>3.21 东方司宴</t>
  </si>
  <si>
    <t>3.24 临江宴</t>
  </si>
  <si>
    <t>3.21 主持人宴请</t>
  </si>
  <si>
    <t>额外加菜和茶水费用</t>
  </si>
  <si>
    <t>3.24会议室</t>
  </si>
  <si>
    <t>娄鹏等使用</t>
  </si>
  <si>
    <t>用餐合计</t>
  </si>
  <si>
    <t>交通</t>
  </si>
  <si>
    <t>3.11 51座</t>
  </si>
  <si>
    <t>参观新国展</t>
  </si>
  <si>
    <t>辆</t>
  </si>
  <si>
    <t>趟</t>
  </si>
  <si>
    <t>3.9   51座</t>
  </si>
  <si>
    <t>接机</t>
  </si>
  <si>
    <t>3.10 51座</t>
  </si>
  <si>
    <t>世博中心-晚餐地点</t>
  </si>
  <si>
    <t>3.11 19座</t>
  </si>
  <si>
    <t>联盟会议用车</t>
  </si>
  <si>
    <t>3.9   19座</t>
  </si>
  <si>
    <t>产业用车</t>
  </si>
  <si>
    <t>3.10 19座</t>
  </si>
  <si>
    <t>3.9   7座</t>
  </si>
  <si>
    <t>核心客户和领导用车</t>
  </si>
  <si>
    <t>3.12 31座</t>
  </si>
  <si>
    <t>送机</t>
  </si>
  <si>
    <t>交通费合计</t>
  </si>
  <si>
    <t>会议</t>
  </si>
  <si>
    <t>3.21 全天</t>
  </si>
  <si>
    <t>场</t>
  </si>
  <si>
    <t>3.22 香格里拉 大连厅</t>
  </si>
  <si>
    <t>3.23 全天</t>
  </si>
  <si>
    <t>3.23 香格里拉 盛事堂 V58</t>
  </si>
  <si>
    <t>3.24 上午 LED</t>
  </si>
  <si>
    <t>3.24 上午 会场</t>
  </si>
  <si>
    <t>3.24 凯宾斯基</t>
  </si>
  <si>
    <t>会议费用合计</t>
  </si>
  <si>
    <t>其他</t>
  </si>
  <si>
    <t>物料</t>
  </si>
  <si>
    <t>防疫预案</t>
  </si>
  <si>
    <t>份</t>
  </si>
  <si>
    <t>酒水</t>
  </si>
  <si>
    <t>其他费用合计</t>
  </si>
  <si>
    <t>人工费</t>
  </si>
  <si>
    <t>天</t>
  </si>
  <si>
    <t>补贴</t>
  </si>
  <si>
    <t>其他合计</t>
  </si>
  <si>
    <t>净价合计</t>
  </si>
  <si>
    <r>
      <rPr>
        <b/>
        <sz val="9"/>
        <color theme="1"/>
        <rFont val="微软雅黑"/>
        <family val="2"/>
        <charset val="134"/>
      </rPr>
      <t>服务费</t>
    </r>
    <r>
      <rPr>
        <b/>
        <sz val="9"/>
        <color indexed="10"/>
        <rFont val="微软雅黑"/>
        <family val="2"/>
        <charset val="134"/>
      </rPr>
      <t>16</t>
    </r>
    <r>
      <rPr>
        <b/>
        <sz val="9"/>
        <color indexed="8"/>
        <rFont val="微软雅黑"/>
        <family val="2"/>
        <charset val="134"/>
      </rPr>
      <t>%收取</t>
    </r>
  </si>
  <si>
    <t>服务费16%收取</t>
  </si>
  <si>
    <t>最终预算金额</t>
  </si>
  <si>
    <t>3月20日标间</t>
    <phoneticPr fontId="11" type="noConversion"/>
  </si>
  <si>
    <t>3月20日大床</t>
    <phoneticPr fontId="11" type="noConversion"/>
  </si>
  <si>
    <t>3月21日标间</t>
    <phoneticPr fontId="11" type="noConversion"/>
  </si>
  <si>
    <t>3月21日大床</t>
    <phoneticPr fontId="11" type="noConversion"/>
  </si>
  <si>
    <t>3月22日标间</t>
    <phoneticPr fontId="11" type="noConversion"/>
  </si>
  <si>
    <t>3月22日大床</t>
    <phoneticPr fontId="11" type="noConversion"/>
  </si>
  <si>
    <t>3月23日标间</t>
    <phoneticPr fontId="11" type="noConversion"/>
  </si>
  <si>
    <t>3月23日大床</t>
    <phoneticPr fontId="11" type="noConversion"/>
  </si>
  <si>
    <t>3月24日标间</t>
    <phoneticPr fontId="11" type="noConversion"/>
  </si>
  <si>
    <t>3月24日大床</t>
    <phoneticPr fontId="11" type="noConversion"/>
  </si>
  <si>
    <t>前期考察住宿</t>
    <phoneticPr fontId="11" type="noConversion"/>
  </si>
  <si>
    <t>客赔-电子称</t>
    <phoneticPr fontId="11" type="noConversion"/>
  </si>
  <si>
    <t>间</t>
    <phoneticPr fontId="11" type="noConversion"/>
  </si>
  <si>
    <t>晚</t>
    <phoneticPr fontId="11" type="noConversion"/>
  </si>
  <si>
    <t>项</t>
    <phoneticPr fontId="11" type="noConversion"/>
  </si>
  <si>
    <t>个</t>
    <phoneticPr fontId="11" type="noConversion"/>
  </si>
  <si>
    <t>上海丽晶酒店</t>
    <phoneticPr fontId="11" type="noConversion"/>
  </si>
  <si>
    <t>3.21中午自助</t>
    <phoneticPr fontId="11" type="noConversion"/>
  </si>
  <si>
    <t>3.21晚餐自助</t>
    <phoneticPr fontId="11" type="noConversion"/>
  </si>
  <si>
    <t>3.22中午自助</t>
    <phoneticPr fontId="11" type="noConversion"/>
  </si>
  <si>
    <t>3.22晚餐自助</t>
    <phoneticPr fontId="11" type="noConversion"/>
  </si>
  <si>
    <t>3.22桌餐宴请</t>
    <phoneticPr fontId="11" type="noConversion"/>
  </si>
  <si>
    <t>3.23中午自助</t>
    <phoneticPr fontId="11" type="noConversion"/>
  </si>
  <si>
    <t>3.23中午中餐厅点餐</t>
    <phoneticPr fontId="11" type="noConversion"/>
  </si>
  <si>
    <t>3.23晚餐自助</t>
    <phoneticPr fontId="11" type="noConversion"/>
  </si>
  <si>
    <t>3.24中午自助</t>
    <phoneticPr fontId="11" type="noConversion"/>
  </si>
  <si>
    <t>次</t>
    <phoneticPr fontId="11" type="noConversion"/>
  </si>
  <si>
    <t>凯宾斯基</t>
    <phoneticPr fontId="11" type="noConversion"/>
  </si>
  <si>
    <t>3.24上午-嵩山厅</t>
    <phoneticPr fontId="11" type="noConversion"/>
  </si>
  <si>
    <t>宴请+会议桌卡打印</t>
    <phoneticPr fontId="11" type="noConversion"/>
  </si>
  <si>
    <t>张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</si>
</sst>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.00;[Red]\¥\-#,##0.00"/>
  </numFmts>
  <fonts count="13" x14ac:knownFonts="1">
    <font>
      <sz val="11"/>
      <color theme="1"/>
      <name val="等线"/>
      <charset val="134"/>
      <scheme val="minor"/>
    </font>
    <font>
      <sz val="11"/>
      <color theme="1"/>
      <name val="等线"/>
      <family val="2"/>
      <scheme val="minor"/>
    </font>
    <font>
      <sz val="9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8"/>
      <color theme="1"/>
      <name val="微软雅黑"/>
      <family val="2"/>
      <charset val="134"/>
    </font>
    <font>
      <b/>
      <sz val="9"/>
      <color indexed="10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sz val="9"/>
      <color theme="1"/>
      <name val="微软雅黑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2" fillId="2" borderId="1" xfId="0" applyFont="1" applyFill="1" applyBorder="1" applyAlignment="1">
      <alignment horizontal="center" vertical="center"/>
    </xf>
    <xf numFmtId="0" fontId="2" fillId="0" borderId="3" xfId="0" applyFont="1" applyBorder="1" applyAlignment="1"/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3" xfId="0" applyFont="1" applyBorder="1" applyAlignment="1"/>
    <xf numFmtId="0" fontId="5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76" fontId="4" fillId="2" borderId="3" xfId="0" applyNumberFormat="1" applyFont="1" applyFill="1" applyBorder="1" applyAlignment="1">
      <alignment horizontal="center" vertical="center"/>
    </xf>
    <xf numFmtId="176" fontId="4" fillId="4" borderId="0" xfId="0" applyNumberFormat="1" applyFont="1" applyFill="1" applyBorder="1" applyAlignment="1">
      <alignment horizontal="center" vertical="center"/>
    </xf>
    <xf numFmtId="176" fontId="4" fillId="4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Border="1" applyAlignment="1"/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/>
    <xf numFmtId="0" fontId="8" fillId="0" borderId="1" xfId="0" applyFont="1" applyBorder="1" applyAlignment="1"/>
    <xf numFmtId="0" fontId="8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76" fontId="4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176" fontId="4" fillId="6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Alignment="1"/>
    <xf numFmtId="0" fontId="2" fillId="8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/>
    </xf>
    <xf numFmtId="0" fontId="12" fillId="7" borderId="1" xfId="0" applyFont="1" applyFill="1" applyBorder="1" applyAlignment="1">
      <alignment horizontal="left" vertical="center"/>
    </xf>
    <xf numFmtId="0" fontId="12" fillId="7" borderId="1" xfId="0" applyFont="1" applyFill="1" applyBorder="1" applyAlignment="1">
      <alignment vertical="center" wrapText="1"/>
    </xf>
    <xf numFmtId="0" fontId="2" fillId="7" borderId="1" xfId="0" applyFont="1" applyFill="1" applyBorder="1" applyAlignment="1"/>
    <xf numFmtId="0" fontId="4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2" fillId="7" borderId="3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6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Normal 2" xfId="1" xr:uid="{C4C38298-EAF6-42B7-8E8E-3C03AACA68F7}"/>
    <cellStyle name="常规" xfId="0" builtinId="0"/>
  </cellStyles>
  <dxfs count="0"/>
  <tableStyles count="0" defaultTableStyle="TableStyleMedium2"/>
  <colors>
    <mruColors>
      <color rgb="FFFF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6"/>
  <sheetViews>
    <sheetView tabSelected="1" topLeftCell="A70" workbookViewId="0">
      <selection activeCell="M91" sqref="M91"/>
    </sheetView>
  </sheetViews>
  <sheetFormatPr defaultColWidth="9" defaultRowHeight="15.75" x14ac:dyDescent="0.3"/>
  <cols>
    <col min="1" max="1" width="9" style="3" customWidth="1"/>
    <col min="2" max="2" width="16.25" style="3" customWidth="1"/>
    <col min="3" max="3" width="21.375" style="3" customWidth="1"/>
    <col min="4" max="4" width="5.5" style="3" customWidth="1"/>
    <col min="5" max="5" width="4.375" style="3" customWidth="1"/>
    <col min="6" max="6" width="4.25" style="3" customWidth="1"/>
    <col min="7" max="7" width="4.375" style="3" customWidth="1"/>
    <col min="8" max="8" width="7.375" style="4" customWidth="1"/>
    <col min="9" max="9" width="13.125" style="3" customWidth="1"/>
    <col min="10" max="10" width="6.125" style="3" customWidth="1"/>
    <col min="11" max="11" width="4.375" style="3" customWidth="1"/>
    <col min="12" max="12" width="4.25" style="3" customWidth="1"/>
    <col min="13" max="13" width="4.375" style="3" customWidth="1"/>
    <col min="14" max="14" width="8.125" style="4" customWidth="1"/>
    <col min="15" max="15" width="12.625" style="3" bestFit="1" customWidth="1"/>
    <col min="16" max="16" width="22.25" style="5" customWidth="1"/>
    <col min="17" max="17" width="10.25" style="3" customWidth="1"/>
    <col min="18" max="256" width="9" style="3"/>
    <col min="257" max="257" width="16.625" style="3" customWidth="1"/>
    <col min="258" max="258" width="12" style="3" customWidth="1"/>
    <col min="259" max="264" width="9" style="3" customWidth="1"/>
    <col min="265" max="268" width="5.25" style="3" customWidth="1"/>
    <col min="269" max="269" width="5.75" style="3" customWidth="1"/>
    <col min="270" max="270" width="10.75" style="3" customWidth="1"/>
    <col min="271" max="271" width="21.75" style="3" customWidth="1"/>
    <col min="272" max="512" width="9" style="3"/>
    <col min="513" max="513" width="16.625" style="3" customWidth="1"/>
    <col min="514" max="514" width="12" style="3" customWidth="1"/>
    <col min="515" max="520" width="9" style="3" customWidth="1"/>
    <col min="521" max="524" width="5.25" style="3" customWidth="1"/>
    <col min="525" max="525" width="5.75" style="3" customWidth="1"/>
    <col min="526" max="526" width="10.75" style="3" customWidth="1"/>
    <col min="527" max="527" width="21.75" style="3" customWidth="1"/>
    <col min="528" max="768" width="9" style="3"/>
    <col min="769" max="769" width="16.625" style="3" customWidth="1"/>
    <col min="770" max="770" width="12" style="3" customWidth="1"/>
    <col min="771" max="776" width="9" style="3" customWidth="1"/>
    <col min="777" max="780" width="5.25" style="3" customWidth="1"/>
    <col min="781" max="781" width="5.75" style="3" customWidth="1"/>
    <col min="782" max="782" width="10.75" style="3" customWidth="1"/>
    <col min="783" max="783" width="21.75" style="3" customWidth="1"/>
    <col min="784" max="1024" width="9" style="3"/>
    <col min="1025" max="1025" width="16.625" style="3" customWidth="1"/>
    <col min="1026" max="1026" width="12" style="3" customWidth="1"/>
    <col min="1027" max="1032" width="9" style="3" customWidth="1"/>
    <col min="1033" max="1036" width="5.25" style="3" customWidth="1"/>
    <col min="1037" max="1037" width="5.75" style="3" customWidth="1"/>
    <col min="1038" max="1038" width="10.75" style="3" customWidth="1"/>
    <col min="1039" max="1039" width="21.75" style="3" customWidth="1"/>
    <col min="1040" max="1280" width="9" style="3"/>
    <col min="1281" max="1281" width="16.625" style="3" customWidth="1"/>
    <col min="1282" max="1282" width="12" style="3" customWidth="1"/>
    <col min="1283" max="1288" width="9" style="3" customWidth="1"/>
    <col min="1289" max="1292" width="5.25" style="3" customWidth="1"/>
    <col min="1293" max="1293" width="5.75" style="3" customWidth="1"/>
    <col min="1294" max="1294" width="10.75" style="3" customWidth="1"/>
    <col min="1295" max="1295" width="21.75" style="3" customWidth="1"/>
    <col min="1296" max="1536" width="9" style="3"/>
    <col min="1537" max="1537" width="16.625" style="3" customWidth="1"/>
    <col min="1538" max="1538" width="12" style="3" customWidth="1"/>
    <col min="1539" max="1544" width="9" style="3" customWidth="1"/>
    <col min="1545" max="1548" width="5.25" style="3" customWidth="1"/>
    <col min="1549" max="1549" width="5.75" style="3" customWidth="1"/>
    <col min="1550" max="1550" width="10.75" style="3" customWidth="1"/>
    <col min="1551" max="1551" width="21.75" style="3" customWidth="1"/>
    <col min="1552" max="1792" width="9" style="3"/>
    <col min="1793" max="1793" width="16.625" style="3" customWidth="1"/>
    <col min="1794" max="1794" width="12" style="3" customWidth="1"/>
    <col min="1795" max="1800" width="9" style="3" customWidth="1"/>
    <col min="1801" max="1804" width="5.25" style="3" customWidth="1"/>
    <col min="1805" max="1805" width="5.75" style="3" customWidth="1"/>
    <col min="1806" max="1806" width="10.75" style="3" customWidth="1"/>
    <col min="1807" max="1807" width="21.75" style="3" customWidth="1"/>
    <col min="1808" max="2048" width="9" style="3"/>
    <col min="2049" max="2049" width="16.625" style="3" customWidth="1"/>
    <col min="2050" max="2050" width="12" style="3" customWidth="1"/>
    <col min="2051" max="2056" width="9" style="3" customWidth="1"/>
    <col min="2057" max="2060" width="5.25" style="3" customWidth="1"/>
    <col min="2061" max="2061" width="5.75" style="3" customWidth="1"/>
    <col min="2062" max="2062" width="10.75" style="3" customWidth="1"/>
    <col min="2063" max="2063" width="21.75" style="3" customWidth="1"/>
    <col min="2064" max="2304" width="9" style="3"/>
    <col min="2305" max="2305" width="16.625" style="3" customWidth="1"/>
    <col min="2306" max="2306" width="12" style="3" customWidth="1"/>
    <col min="2307" max="2312" width="9" style="3" customWidth="1"/>
    <col min="2313" max="2316" width="5.25" style="3" customWidth="1"/>
    <col min="2317" max="2317" width="5.75" style="3" customWidth="1"/>
    <col min="2318" max="2318" width="10.75" style="3" customWidth="1"/>
    <col min="2319" max="2319" width="21.75" style="3" customWidth="1"/>
    <col min="2320" max="2560" width="9" style="3"/>
    <col min="2561" max="2561" width="16.625" style="3" customWidth="1"/>
    <col min="2562" max="2562" width="12" style="3" customWidth="1"/>
    <col min="2563" max="2568" width="9" style="3" customWidth="1"/>
    <col min="2569" max="2572" width="5.25" style="3" customWidth="1"/>
    <col min="2573" max="2573" width="5.75" style="3" customWidth="1"/>
    <col min="2574" max="2574" width="10.75" style="3" customWidth="1"/>
    <col min="2575" max="2575" width="21.75" style="3" customWidth="1"/>
    <col min="2576" max="2816" width="9" style="3"/>
    <col min="2817" max="2817" width="16.625" style="3" customWidth="1"/>
    <col min="2818" max="2818" width="12" style="3" customWidth="1"/>
    <col min="2819" max="2824" width="9" style="3" customWidth="1"/>
    <col min="2825" max="2828" width="5.25" style="3" customWidth="1"/>
    <col min="2829" max="2829" width="5.75" style="3" customWidth="1"/>
    <col min="2830" max="2830" width="10.75" style="3" customWidth="1"/>
    <col min="2831" max="2831" width="21.75" style="3" customWidth="1"/>
    <col min="2832" max="3072" width="9" style="3"/>
    <col min="3073" max="3073" width="16.625" style="3" customWidth="1"/>
    <col min="3074" max="3074" width="12" style="3" customWidth="1"/>
    <col min="3075" max="3080" width="9" style="3" customWidth="1"/>
    <col min="3081" max="3084" width="5.25" style="3" customWidth="1"/>
    <col min="3085" max="3085" width="5.75" style="3" customWidth="1"/>
    <col min="3086" max="3086" width="10.75" style="3" customWidth="1"/>
    <col min="3087" max="3087" width="21.75" style="3" customWidth="1"/>
    <col min="3088" max="3328" width="9" style="3"/>
    <col min="3329" max="3329" width="16.625" style="3" customWidth="1"/>
    <col min="3330" max="3330" width="12" style="3" customWidth="1"/>
    <col min="3331" max="3336" width="9" style="3" customWidth="1"/>
    <col min="3337" max="3340" width="5.25" style="3" customWidth="1"/>
    <col min="3341" max="3341" width="5.75" style="3" customWidth="1"/>
    <col min="3342" max="3342" width="10.75" style="3" customWidth="1"/>
    <col min="3343" max="3343" width="21.75" style="3" customWidth="1"/>
    <col min="3344" max="3584" width="9" style="3"/>
    <col min="3585" max="3585" width="16.625" style="3" customWidth="1"/>
    <col min="3586" max="3586" width="12" style="3" customWidth="1"/>
    <col min="3587" max="3592" width="9" style="3" customWidth="1"/>
    <col min="3593" max="3596" width="5.25" style="3" customWidth="1"/>
    <col min="3597" max="3597" width="5.75" style="3" customWidth="1"/>
    <col min="3598" max="3598" width="10.75" style="3" customWidth="1"/>
    <col min="3599" max="3599" width="21.75" style="3" customWidth="1"/>
    <col min="3600" max="3840" width="9" style="3"/>
    <col min="3841" max="3841" width="16.625" style="3" customWidth="1"/>
    <col min="3842" max="3842" width="12" style="3" customWidth="1"/>
    <col min="3843" max="3848" width="9" style="3" customWidth="1"/>
    <col min="3849" max="3852" width="5.25" style="3" customWidth="1"/>
    <col min="3853" max="3853" width="5.75" style="3" customWidth="1"/>
    <col min="3854" max="3854" width="10.75" style="3" customWidth="1"/>
    <col min="3855" max="3855" width="21.75" style="3" customWidth="1"/>
    <col min="3856" max="4096" width="9" style="3"/>
    <col min="4097" max="4097" width="16.625" style="3" customWidth="1"/>
    <col min="4098" max="4098" width="12" style="3" customWidth="1"/>
    <col min="4099" max="4104" width="9" style="3" customWidth="1"/>
    <col min="4105" max="4108" width="5.25" style="3" customWidth="1"/>
    <col min="4109" max="4109" width="5.75" style="3" customWidth="1"/>
    <col min="4110" max="4110" width="10.75" style="3" customWidth="1"/>
    <col min="4111" max="4111" width="21.75" style="3" customWidth="1"/>
    <col min="4112" max="4352" width="9" style="3"/>
    <col min="4353" max="4353" width="16.625" style="3" customWidth="1"/>
    <col min="4354" max="4354" width="12" style="3" customWidth="1"/>
    <col min="4355" max="4360" width="9" style="3" customWidth="1"/>
    <col min="4361" max="4364" width="5.25" style="3" customWidth="1"/>
    <col min="4365" max="4365" width="5.75" style="3" customWidth="1"/>
    <col min="4366" max="4366" width="10.75" style="3" customWidth="1"/>
    <col min="4367" max="4367" width="21.75" style="3" customWidth="1"/>
    <col min="4368" max="4608" width="9" style="3"/>
    <col min="4609" max="4609" width="16.625" style="3" customWidth="1"/>
    <col min="4610" max="4610" width="12" style="3" customWidth="1"/>
    <col min="4611" max="4616" width="9" style="3" customWidth="1"/>
    <col min="4617" max="4620" width="5.25" style="3" customWidth="1"/>
    <col min="4621" max="4621" width="5.75" style="3" customWidth="1"/>
    <col min="4622" max="4622" width="10.75" style="3" customWidth="1"/>
    <col min="4623" max="4623" width="21.75" style="3" customWidth="1"/>
    <col min="4624" max="4864" width="9" style="3"/>
    <col min="4865" max="4865" width="16.625" style="3" customWidth="1"/>
    <col min="4866" max="4866" width="12" style="3" customWidth="1"/>
    <col min="4867" max="4872" width="9" style="3" customWidth="1"/>
    <col min="4873" max="4876" width="5.25" style="3" customWidth="1"/>
    <col min="4877" max="4877" width="5.75" style="3" customWidth="1"/>
    <col min="4878" max="4878" width="10.75" style="3" customWidth="1"/>
    <col min="4879" max="4879" width="21.75" style="3" customWidth="1"/>
    <col min="4880" max="5120" width="9" style="3"/>
    <col min="5121" max="5121" width="16.625" style="3" customWidth="1"/>
    <col min="5122" max="5122" width="12" style="3" customWidth="1"/>
    <col min="5123" max="5128" width="9" style="3" customWidth="1"/>
    <col min="5129" max="5132" width="5.25" style="3" customWidth="1"/>
    <col min="5133" max="5133" width="5.75" style="3" customWidth="1"/>
    <col min="5134" max="5134" width="10.75" style="3" customWidth="1"/>
    <col min="5135" max="5135" width="21.75" style="3" customWidth="1"/>
    <col min="5136" max="5376" width="9" style="3"/>
    <col min="5377" max="5377" width="16.625" style="3" customWidth="1"/>
    <col min="5378" max="5378" width="12" style="3" customWidth="1"/>
    <col min="5379" max="5384" width="9" style="3" customWidth="1"/>
    <col min="5385" max="5388" width="5.25" style="3" customWidth="1"/>
    <col min="5389" max="5389" width="5.75" style="3" customWidth="1"/>
    <col min="5390" max="5390" width="10.75" style="3" customWidth="1"/>
    <col min="5391" max="5391" width="21.75" style="3" customWidth="1"/>
    <col min="5392" max="5632" width="9" style="3"/>
    <col min="5633" max="5633" width="16.625" style="3" customWidth="1"/>
    <col min="5634" max="5634" width="12" style="3" customWidth="1"/>
    <col min="5635" max="5640" width="9" style="3" customWidth="1"/>
    <col min="5641" max="5644" width="5.25" style="3" customWidth="1"/>
    <col min="5645" max="5645" width="5.75" style="3" customWidth="1"/>
    <col min="5646" max="5646" width="10.75" style="3" customWidth="1"/>
    <col min="5647" max="5647" width="21.75" style="3" customWidth="1"/>
    <col min="5648" max="5888" width="9" style="3"/>
    <col min="5889" max="5889" width="16.625" style="3" customWidth="1"/>
    <col min="5890" max="5890" width="12" style="3" customWidth="1"/>
    <col min="5891" max="5896" width="9" style="3" customWidth="1"/>
    <col min="5897" max="5900" width="5.25" style="3" customWidth="1"/>
    <col min="5901" max="5901" width="5.75" style="3" customWidth="1"/>
    <col min="5902" max="5902" width="10.75" style="3" customWidth="1"/>
    <col min="5903" max="5903" width="21.75" style="3" customWidth="1"/>
    <col min="5904" max="6144" width="9" style="3"/>
    <col min="6145" max="6145" width="16.625" style="3" customWidth="1"/>
    <col min="6146" max="6146" width="12" style="3" customWidth="1"/>
    <col min="6147" max="6152" width="9" style="3" customWidth="1"/>
    <col min="6153" max="6156" width="5.25" style="3" customWidth="1"/>
    <col min="6157" max="6157" width="5.75" style="3" customWidth="1"/>
    <col min="6158" max="6158" width="10.75" style="3" customWidth="1"/>
    <col min="6159" max="6159" width="21.75" style="3" customWidth="1"/>
    <col min="6160" max="6400" width="9" style="3"/>
    <col min="6401" max="6401" width="16.625" style="3" customWidth="1"/>
    <col min="6402" max="6402" width="12" style="3" customWidth="1"/>
    <col min="6403" max="6408" width="9" style="3" customWidth="1"/>
    <col min="6409" max="6412" width="5.25" style="3" customWidth="1"/>
    <col min="6413" max="6413" width="5.75" style="3" customWidth="1"/>
    <col min="6414" max="6414" width="10.75" style="3" customWidth="1"/>
    <col min="6415" max="6415" width="21.75" style="3" customWidth="1"/>
    <col min="6416" max="6656" width="9" style="3"/>
    <col min="6657" max="6657" width="16.625" style="3" customWidth="1"/>
    <col min="6658" max="6658" width="12" style="3" customWidth="1"/>
    <col min="6659" max="6664" width="9" style="3" customWidth="1"/>
    <col min="6665" max="6668" width="5.25" style="3" customWidth="1"/>
    <col min="6669" max="6669" width="5.75" style="3" customWidth="1"/>
    <col min="6670" max="6670" width="10.75" style="3" customWidth="1"/>
    <col min="6671" max="6671" width="21.75" style="3" customWidth="1"/>
    <col min="6672" max="6912" width="9" style="3"/>
    <col min="6913" max="6913" width="16.625" style="3" customWidth="1"/>
    <col min="6914" max="6914" width="12" style="3" customWidth="1"/>
    <col min="6915" max="6920" width="9" style="3" customWidth="1"/>
    <col min="6921" max="6924" width="5.25" style="3" customWidth="1"/>
    <col min="6925" max="6925" width="5.75" style="3" customWidth="1"/>
    <col min="6926" max="6926" width="10.75" style="3" customWidth="1"/>
    <col min="6927" max="6927" width="21.75" style="3" customWidth="1"/>
    <col min="6928" max="7168" width="9" style="3"/>
    <col min="7169" max="7169" width="16.625" style="3" customWidth="1"/>
    <col min="7170" max="7170" width="12" style="3" customWidth="1"/>
    <col min="7171" max="7176" width="9" style="3" customWidth="1"/>
    <col min="7177" max="7180" width="5.25" style="3" customWidth="1"/>
    <col min="7181" max="7181" width="5.75" style="3" customWidth="1"/>
    <col min="7182" max="7182" width="10.75" style="3" customWidth="1"/>
    <col min="7183" max="7183" width="21.75" style="3" customWidth="1"/>
    <col min="7184" max="7424" width="9" style="3"/>
    <col min="7425" max="7425" width="16.625" style="3" customWidth="1"/>
    <col min="7426" max="7426" width="12" style="3" customWidth="1"/>
    <col min="7427" max="7432" width="9" style="3" customWidth="1"/>
    <col min="7433" max="7436" width="5.25" style="3" customWidth="1"/>
    <col min="7437" max="7437" width="5.75" style="3" customWidth="1"/>
    <col min="7438" max="7438" width="10.75" style="3" customWidth="1"/>
    <col min="7439" max="7439" width="21.75" style="3" customWidth="1"/>
    <col min="7440" max="7680" width="9" style="3"/>
    <col min="7681" max="7681" width="16.625" style="3" customWidth="1"/>
    <col min="7682" max="7682" width="12" style="3" customWidth="1"/>
    <col min="7683" max="7688" width="9" style="3" customWidth="1"/>
    <col min="7689" max="7692" width="5.25" style="3" customWidth="1"/>
    <col min="7693" max="7693" width="5.75" style="3" customWidth="1"/>
    <col min="7694" max="7694" width="10.75" style="3" customWidth="1"/>
    <col min="7695" max="7695" width="21.75" style="3" customWidth="1"/>
    <col min="7696" max="7936" width="9" style="3"/>
    <col min="7937" max="7937" width="16.625" style="3" customWidth="1"/>
    <col min="7938" max="7938" width="12" style="3" customWidth="1"/>
    <col min="7939" max="7944" width="9" style="3" customWidth="1"/>
    <col min="7945" max="7948" width="5.25" style="3" customWidth="1"/>
    <col min="7949" max="7949" width="5.75" style="3" customWidth="1"/>
    <col min="7950" max="7950" width="10.75" style="3" customWidth="1"/>
    <col min="7951" max="7951" width="21.75" style="3" customWidth="1"/>
    <col min="7952" max="8192" width="9" style="3"/>
    <col min="8193" max="8193" width="16.625" style="3" customWidth="1"/>
    <col min="8194" max="8194" width="12" style="3" customWidth="1"/>
    <col min="8195" max="8200" width="9" style="3" customWidth="1"/>
    <col min="8201" max="8204" width="5.25" style="3" customWidth="1"/>
    <col min="8205" max="8205" width="5.75" style="3" customWidth="1"/>
    <col min="8206" max="8206" width="10.75" style="3" customWidth="1"/>
    <col min="8207" max="8207" width="21.75" style="3" customWidth="1"/>
    <col min="8208" max="8448" width="9" style="3"/>
    <col min="8449" max="8449" width="16.625" style="3" customWidth="1"/>
    <col min="8450" max="8450" width="12" style="3" customWidth="1"/>
    <col min="8451" max="8456" width="9" style="3" customWidth="1"/>
    <col min="8457" max="8460" width="5.25" style="3" customWidth="1"/>
    <col min="8461" max="8461" width="5.75" style="3" customWidth="1"/>
    <col min="8462" max="8462" width="10.75" style="3" customWidth="1"/>
    <col min="8463" max="8463" width="21.75" style="3" customWidth="1"/>
    <col min="8464" max="8704" width="9" style="3"/>
    <col min="8705" max="8705" width="16.625" style="3" customWidth="1"/>
    <col min="8706" max="8706" width="12" style="3" customWidth="1"/>
    <col min="8707" max="8712" width="9" style="3" customWidth="1"/>
    <col min="8713" max="8716" width="5.25" style="3" customWidth="1"/>
    <col min="8717" max="8717" width="5.75" style="3" customWidth="1"/>
    <col min="8718" max="8718" width="10.75" style="3" customWidth="1"/>
    <col min="8719" max="8719" width="21.75" style="3" customWidth="1"/>
    <col min="8720" max="8960" width="9" style="3"/>
    <col min="8961" max="8961" width="16.625" style="3" customWidth="1"/>
    <col min="8962" max="8962" width="12" style="3" customWidth="1"/>
    <col min="8963" max="8968" width="9" style="3" customWidth="1"/>
    <col min="8969" max="8972" width="5.25" style="3" customWidth="1"/>
    <col min="8973" max="8973" width="5.75" style="3" customWidth="1"/>
    <col min="8974" max="8974" width="10.75" style="3" customWidth="1"/>
    <col min="8975" max="8975" width="21.75" style="3" customWidth="1"/>
    <col min="8976" max="9216" width="9" style="3"/>
    <col min="9217" max="9217" width="16.625" style="3" customWidth="1"/>
    <col min="9218" max="9218" width="12" style="3" customWidth="1"/>
    <col min="9219" max="9224" width="9" style="3" customWidth="1"/>
    <col min="9225" max="9228" width="5.25" style="3" customWidth="1"/>
    <col min="9229" max="9229" width="5.75" style="3" customWidth="1"/>
    <col min="9230" max="9230" width="10.75" style="3" customWidth="1"/>
    <col min="9231" max="9231" width="21.75" style="3" customWidth="1"/>
    <col min="9232" max="9472" width="9" style="3"/>
    <col min="9473" max="9473" width="16.625" style="3" customWidth="1"/>
    <col min="9474" max="9474" width="12" style="3" customWidth="1"/>
    <col min="9475" max="9480" width="9" style="3" customWidth="1"/>
    <col min="9481" max="9484" width="5.25" style="3" customWidth="1"/>
    <col min="9485" max="9485" width="5.75" style="3" customWidth="1"/>
    <col min="9486" max="9486" width="10.75" style="3" customWidth="1"/>
    <col min="9487" max="9487" width="21.75" style="3" customWidth="1"/>
    <col min="9488" max="9728" width="9" style="3"/>
    <col min="9729" max="9729" width="16.625" style="3" customWidth="1"/>
    <col min="9730" max="9730" width="12" style="3" customWidth="1"/>
    <col min="9731" max="9736" width="9" style="3" customWidth="1"/>
    <col min="9737" max="9740" width="5.25" style="3" customWidth="1"/>
    <col min="9741" max="9741" width="5.75" style="3" customWidth="1"/>
    <col min="9742" max="9742" width="10.75" style="3" customWidth="1"/>
    <col min="9743" max="9743" width="21.75" style="3" customWidth="1"/>
    <col min="9744" max="9984" width="9" style="3"/>
    <col min="9985" max="9985" width="16.625" style="3" customWidth="1"/>
    <col min="9986" max="9986" width="12" style="3" customWidth="1"/>
    <col min="9987" max="9992" width="9" style="3" customWidth="1"/>
    <col min="9993" max="9996" width="5.25" style="3" customWidth="1"/>
    <col min="9997" max="9997" width="5.75" style="3" customWidth="1"/>
    <col min="9998" max="9998" width="10.75" style="3" customWidth="1"/>
    <col min="9999" max="9999" width="21.75" style="3" customWidth="1"/>
    <col min="10000" max="10240" width="9" style="3"/>
    <col min="10241" max="10241" width="16.625" style="3" customWidth="1"/>
    <col min="10242" max="10242" width="12" style="3" customWidth="1"/>
    <col min="10243" max="10248" width="9" style="3" customWidth="1"/>
    <col min="10249" max="10252" width="5.25" style="3" customWidth="1"/>
    <col min="10253" max="10253" width="5.75" style="3" customWidth="1"/>
    <col min="10254" max="10254" width="10.75" style="3" customWidth="1"/>
    <col min="10255" max="10255" width="21.75" style="3" customWidth="1"/>
    <col min="10256" max="10496" width="9" style="3"/>
    <col min="10497" max="10497" width="16.625" style="3" customWidth="1"/>
    <col min="10498" max="10498" width="12" style="3" customWidth="1"/>
    <col min="10499" max="10504" width="9" style="3" customWidth="1"/>
    <col min="10505" max="10508" width="5.25" style="3" customWidth="1"/>
    <col min="10509" max="10509" width="5.75" style="3" customWidth="1"/>
    <col min="10510" max="10510" width="10.75" style="3" customWidth="1"/>
    <col min="10511" max="10511" width="21.75" style="3" customWidth="1"/>
    <col min="10512" max="10752" width="9" style="3"/>
    <col min="10753" max="10753" width="16.625" style="3" customWidth="1"/>
    <col min="10754" max="10754" width="12" style="3" customWidth="1"/>
    <col min="10755" max="10760" width="9" style="3" customWidth="1"/>
    <col min="10761" max="10764" width="5.25" style="3" customWidth="1"/>
    <col min="10765" max="10765" width="5.75" style="3" customWidth="1"/>
    <col min="10766" max="10766" width="10.75" style="3" customWidth="1"/>
    <col min="10767" max="10767" width="21.75" style="3" customWidth="1"/>
    <col min="10768" max="11008" width="9" style="3"/>
    <col min="11009" max="11009" width="16.625" style="3" customWidth="1"/>
    <col min="11010" max="11010" width="12" style="3" customWidth="1"/>
    <col min="11011" max="11016" width="9" style="3" customWidth="1"/>
    <col min="11017" max="11020" width="5.25" style="3" customWidth="1"/>
    <col min="11021" max="11021" width="5.75" style="3" customWidth="1"/>
    <col min="11022" max="11022" width="10.75" style="3" customWidth="1"/>
    <col min="11023" max="11023" width="21.75" style="3" customWidth="1"/>
    <col min="11024" max="11264" width="9" style="3"/>
    <col min="11265" max="11265" width="16.625" style="3" customWidth="1"/>
    <col min="11266" max="11266" width="12" style="3" customWidth="1"/>
    <col min="11267" max="11272" width="9" style="3" customWidth="1"/>
    <col min="11273" max="11276" width="5.25" style="3" customWidth="1"/>
    <col min="11277" max="11277" width="5.75" style="3" customWidth="1"/>
    <col min="11278" max="11278" width="10.75" style="3" customWidth="1"/>
    <col min="11279" max="11279" width="21.75" style="3" customWidth="1"/>
    <col min="11280" max="11520" width="9" style="3"/>
    <col min="11521" max="11521" width="16.625" style="3" customWidth="1"/>
    <col min="11522" max="11522" width="12" style="3" customWidth="1"/>
    <col min="11523" max="11528" width="9" style="3" customWidth="1"/>
    <col min="11529" max="11532" width="5.25" style="3" customWidth="1"/>
    <col min="11533" max="11533" width="5.75" style="3" customWidth="1"/>
    <col min="11534" max="11534" width="10.75" style="3" customWidth="1"/>
    <col min="11535" max="11535" width="21.75" style="3" customWidth="1"/>
    <col min="11536" max="11776" width="9" style="3"/>
    <col min="11777" max="11777" width="16.625" style="3" customWidth="1"/>
    <col min="11778" max="11778" width="12" style="3" customWidth="1"/>
    <col min="11779" max="11784" width="9" style="3" customWidth="1"/>
    <col min="11785" max="11788" width="5.25" style="3" customWidth="1"/>
    <col min="11789" max="11789" width="5.75" style="3" customWidth="1"/>
    <col min="11790" max="11790" width="10.75" style="3" customWidth="1"/>
    <col min="11791" max="11791" width="21.75" style="3" customWidth="1"/>
    <col min="11792" max="12032" width="9" style="3"/>
    <col min="12033" max="12033" width="16.625" style="3" customWidth="1"/>
    <col min="12034" max="12034" width="12" style="3" customWidth="1"/>
    <col min="12035" max="12040" width="9" style="3" customWidth="1"/>
    <col min="12041" max="12044" width="5.25" style="3" customWidth="1"/>
    <col min="12045" max="12045" width="5.75" style="3" customWidth="1"/>
    <col min="12046" max="12046" width="10.75" style="3" customWidth="1"/>
    <col min="12047" max="12047" width="21.75" style="3" customWidth="1"/>
    <col min="12048" max="12288" width="9" style="3"/>
    <col min="12289" max="12289" width="16.625" style="3" customWidth="1"/>
    <col min="12290" max="12290" width="12" style="3" customWidth="1"/>
    <col min="12291" max="12296" width="9" style="3" customWidth="1"/>
    <col min="12297" max="12300" width="5.25" style="3" customWidth="1"/>
    <col min="12301" max="12301" width="5.75" style="3" customWidth="1"/>
    <col min="12302" max="12302" width="10.75" style="3" customWidth="1"/>
    <col min="12303" max="12303" width="21.75" style="3" customWidth="1"/>
    <col min="12304" max="12544" width="9" style="3"/>
    <col min="12545" max="12545" width="16.625" style="3" customWidth="1"/>
    <col min="12546" max="12546" width="12" style="3" customWidth="1"/>
    <col min="12547" max="12552" width="9" style="3" customWidth="1"/>
    <col min="12553" max="12556" width="5.25" style="3" customWidth="1"/>
    <col min="12557" max="12557" width="5.75" style="3" customWidth="1"/>
    <col min="12558" max="12558" width="10.75" style="3" customWidth="1"/>
    <col min="12559" max="12559" width="21.75" style="3" customWidth="1"/>
    <col min="12560" max="12800" width="9" style="3"/>
    <col min="12801" max="12801" width="16.625" style="3" customWidth="1"/>
    <col min="12802" max="12802" width="12" style="3" customWidth="1"/>
    <col min="12803" max="12808" width="9" style="3" customWidth="1"/>
    <col min="12809" max="12812" width="5.25" style="3" customWidth="1"/>
    <col min="12813" max="12813" width="5.75" style="3" customWidth="1"/>
    <col min="12814" max="12814" width="10.75" style="3" customWidth="1"/>
    <col min="12815" max="12815" width="21.75" style="3" customWidth="1"/>
    <col min="12816" max="13056" width="9" style="3"/>
    <col min="13057" max="13057" width="16.625" style="3" customWidth="1"/>
    <col min="13058" max="13058" width="12" style="3" customWidth="1"/>
    <col min="13059" max="13064" width="9" style="3" customWidth="1"/>
    <col min="13065" max="13068" width="5.25" style="3" customWidth="1"/>
    <col min="13069" max="13069" width="5.75" style="3" customWidth="1"/>
    <col min="13070" max="13070" width="10.75" style="3" customWidth="1"/>
    <col min="13071" max="13071" width="21.75" style="3" customWidth="1"/>
    <col min="13072" max="13312" width="9" style="3"/>
    <col min="13313" max="13313" width="16.625" style="3" customWidth="1"/>
    <col min="13314" max="13314" width="12" style="3" customWidth="1"/>
    <col min="13315" max="13320" width="9" style="3" customWidth="1"/>
    <col min="13321" max="13324" width="5.25" style="3" customWidth="1"/>
    <col min="13325" max="13325" width="5.75" style="3" customWidth="1"/>
    <col min="13326" max="13326" width="10.75" style="3" customWidth="1"/>
    <col min="13327" max="13327" width="21.75" style="3" customWidth="1"/>
    <col min="13328" max="13568" width="9" style="3"/>
    <col min="13569" max="13569" width="16.625" style="3" customWidth="1"/>
    <col min="13570" max="13570" width="12" style="3" customWidth="1"/>
    <col min="13571" max="13576" width="9" style="3" customWidth="1"/>
    <col min="13577" max="13580" width="5.25" style="3" customWidth="1"/>
    <col min="13581" max="13581" width="5.75" style="3" customWidth="1"/>
    <col min="13582" max="13582" width="10.75" style="3" customWidth="1"/>
    <col min="13583" max="13583" width="21.75" style="3" customWidth="1"/>
    <col min="13584" max="13824" width="9" style="3"/>
    <col min="13825" max="13825" width="16.625" style="3" customWidth="1"/>
    <col min="13826" max="13826" width="12" style="3" customWidth="1"/>
    <col min="13827" max="13832" width="9" style="3" customWidth="1"/>
    <col min="13833" max="13836" width="5.25" style="3" customWidth="1"/>
    <col min="13837" max="13837" width="5.75" style="3" customWidth="1"/>
    <col min="13838" max="13838" width="10.75" style="3" customWidth="1"/>
    <col min="13839" max="13839" width="21.75" style="3" customWidth="1"/>
    <col min="13840" max="14080" width="9" style="3"/>
    <col min="14081" max="14081" width="16.625" style="3" customWidth="1"/>
    <col min="14082" max="14082" width="12" style="3" customWidth="1"/>
    <col min="14083" max="14088" width="9" style="3" customWidth="1"/>
    <col min="14089" max="14092" width="5.25" style="3" customWidth="1"/>
    <col min="14093" max="14093" width="5.75" style="3" customWidth="1"/>
    <col min="14094" max="14094" width="10.75" style="3" customWidth="1"/>
    <col min="14095" max="14095" width="21.75" style="3" customWidth="1"/>
    <col min="14096" max="14336" width="9" style="3"/>
    <col min="14337" max="14337" width="16.625" style="3" customWidth="1"/>
    <col min="14338" max="14338" width="12" style="3" customWidth="1"/>
    <col min="14339" max="14344" width="9" style="3" customWidth="1"/>
    <col min="14345" max="14348" width="5.25" style="3" customWidth="1"/>
    <col min="14349" max="14349" width="5.75" style="3" customWidth="1"/>
    <col min="14350" max="14350" width="10.75" style="3" customWidth="1"/>
    <col min="14351" max="14351" width="21.75" style="3" customWidth="1"/>
    <col min="14352" max="14592" width="9" style="3"/>
    <col min="14593" max="14593" width="16.625" style="3" customWidth="1"/>
    <col min="14594" max="14594" width="12" style="3" customWidth="1"/>
    <col min="14595" max="14600" width="9" style="3" customWidth="1"/>
    <col min="14601" max="14604" width="5.25" style="3" customWidth="1"/>
    <col min="14605" max="14605" width="5.75" style="3" customWidth="1"/>
    <col min="14606" max="14606" width="10.75" style="3" customWidth="1"/>
    <col min="14607" max="14607" width="21.75" style="3" customWidth="1"/>
    <col min="14608" max="14848" width="9" style="3"/>
    <col min="14849" max="14849" width="16.625" style="3" customWidth="1"/>
    <col min="14850" max="14850" width="12" style="3" customWidth="1"/>
    <col min="14851" max="14856" width="9" style="3" customWidth="1"/>
    <col min="14857" max="14860" width="5.25" style="3" customWidth="1"/>
    <col min="14861" max="14861" width="5.75" style="3" customWidth="1"/>
    <col min="14862" max="14862" width="10.75" style="3" customWidth="1"/>
    <col min="14863" max="14863" width="21.75" style="3" customWidth="1"/>
    <col min="14864" max="15104" width="9" style="3"/>
    <col min="15105" max="15105" width="16.625" style="3" customWidth="1"/>
    <col min="15106" max="15106" width="12" style="3" customWidth="1"/>
    <col min="15107" max="15112" width="9" style="3" customWidth="1"/>
    <col min="15113" max="15116" width="5.25" style="3" customWidth="1"/>
    <col min="15117" max="15117" width="5.75" style="3" customWidth="1"/>
    <col min="15118" max="15118" width="10.75" style="3" customWidth="1"/>
    <col min="15119" max="15119" width="21.75" style="3" customWidth="1"/>
    <col min="15120" max="15360" width="9" style="3"/>
    <col min="15361" max="15361" width="16.625" style="3" customWidth="1"/>
    <col min="15362" max="15362" width="12" style="3" customWidth="1"/>
    <col min="15363" max="15368" width="9" style="3" customWidth="1"/>
    <col min="15369" max="15372" width="5.25" style="3" customWidth="1"/>
    <col min="15373" max="15373" width="5.75" style="3" customWidth="1"/>
    <col min="15374" max="15374" width="10.75" style="3" customWidth="1"/>
    <col min="15375" max="15375" width="21.75" style="3" customWidth="1"/>
    <col min="15376" max="15616" width="9" style="3"/>
    <col min="15617" max="15617" width="16.625" style="3" customWidth="1"/>
    <col min="15618" max="15618" width="12" style="3" customWidth="1"/>
    <col min="15619" max="15624" width="9" style="3" customWidth="1"/>
    <col min="15625" max="15628" width="5.25" style="3" customWidth="1"/>
    <col min="15629" max="15629" width="5.75" style="3" customWidth="1"/>
    <col min="15630" max="15630" width="10.75" style="3" customWidth="1"/>
    <col min="15631" max="15631" width="21.75" style="3" customWidth="1"/>
    <col min="15632" max="15872" width="9" style="3"/>
    <col min="15873" max="15873" width="16.625" style="3" customWidth="1"/>
    <col min="15874" max="15874" width="12" style="3" customWidth="1"/>
    <col min="15875" max="15880" width="9" style="3" customWidth="1"/>
    <col min="15881" max="15884" width="5.25" style="3" customWidth="1"/>
    <col min="15885" max="15885" width="5.75" style="3" customWidth="1"/>
    <col min="15886" max="15886" width="10.75" style="3" customWidth="1"/>
    <col min="15887" max="15887" width="21.75" style="3" customWidth="1"/>
    <col min="15888" max="16128" width="9" style="3"/>
    <col min="16129" max="16129" width="16.625" style="3" customWidth="1"/>
    <col min="16130" max="16130" width="12" style="3" customWidth="1"/>
    <col min="16131" max="16136" width="9" style="3" customWidth="1"/>
    <col min="16137" max="16140" width="5.25" style="3" customWidth="1"/>
    <col min="16141" max="16141" width="5.75" style="3" customWidth="1"/>
    <col min="16142" max="16142" width="10.75" style="3" customWidth="1"/>
    <col min="16143" max="16143" width="21.75" style="3" customWidth="1"/>
    <col min="16144" max="16384" width="9" style="3"/>
  </cols>
  <sheetData>
    <row r="1" spans="1:16" ht="21" x14ac:dyDescent="0.3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6"/>
      <c r="K1" s="6"/>
      <c r="L1" s="6"/>
      <c r="M1" s="6"/>
      <c r="N1" s="6"/>
      <c r="O1" s="6"/>
    </row>
    <row r="2" spans="1:16" ht="14.25" x14ac:dyDescent="0.2">
      <c r="A2" s="61" t="s">
        <v>1</v>
      </c>
      <c r="B2" s="61"/>
      <c r="C2" s="91" t="s">
        <v>2</v>
      </c>
      <c r="D2" s="61" t="s">
        <v>3</v>
      </c>
      <c r="E2" s="61"/>
      <c r="F2" s="61"/>
      <c r="G2" s="61"/>
      <c r="H2" s="61" t="s">
        <v>4</v>
      </c>
      <c r="I2" s="61"/>
      <c r="J2" s="60" t="s">
        <v>5</v>
      </c>
      <c r="K2" s="60"/>
      <c r="L2" s="60"/>
      <c r="M2" s="60"/>
      <c r="N2" s="60" t="s">
        <v>6</v>
      </c>
      <c r="O2" s="60"/>
      <c r="P2" s="60" t="s">
        <v>7</v>
      </c>
    </row>
    <row r="3" spans="1:16" ht="14.25" x14ac:dyDescent="0.2">
      <c r="A3" s="61"/>
      <c r="B3" s="61"/>
      <c r="C3" s="86"/>
      <c r="D3" s="7" t="s">
        <v>8</v>
      </c>
      <c r="E3" s="7" t="s">
        <v>9</v>
      </c>
      <c r="F3" s="7" t="s">
        <v>8</v>
      </c>
      <c r="G3" s="7" t="s">
        <v>9</v>
      </c>
      <c r="H3" s="7" t="s">
        <v>10</v>
      </c>
      <c r="I3" s="7" t="s">
        <v>11</v>
      </c>
      <c r="J3" s="16" t="s">
        <v>8</v>
      </c>
      <c r="K3" s="16" t="s">
        <v>9</v>
      </c>
      <c r="L3" s="16" t="s">
        <v>8</v>
      </c>
      <c r="M3" s="16" t="s">
        <v>9</v>
      </c>
      <c r="N3" s="16" t="s">
        <v>10</v>
      </c>
      <c r="O3" s="16" t="s">
        <v>11</v>
      </c>
      <c r="P3" s="60"/>
    </row>
    <row r="4" spans="1:16" s="2" customFormat="1" x14ac:dyDescent="0.3">
      <c r="A4" s="71" t="s">
        <v>12</v>
      </c>
      <c r="B4" s="81" t="s">
        <v>13</v>
      </c>
      <c r="C4" s="8" t="s">
        <v>14</v>
      </c>
      <c r="D4" s="9">
        <v>120</v>
      </c>
      <c r="E4" s="9" t="s">
        <v>15</v>
      </c>
      <c r="F4" s="9">
        <v>3</v>
      </c>
      <c r="G4" s="9" t="s">
        <v>16</v>
      </c>
      <c r="H4" s="9">
        <v>1250</v>
      </c>
      <c r="I4" s="9">
        <f>D4*F4*H4</f>
        <v>450000</v>
      </c>
      <c r="J4" s="9">
        <v>150</v>
      </c>
      <c r="K4" s="9" t="s">
        <v>15</v>
      </c>
      <c r="L4" s="9"/>
      <c r="M4" s="9" t="s">
        <v>16</v>
      </c>
      <c r="N4" s="9">
        <v>1200</v>
      </c>
      <c r="O4" s="9">
        <f t="shared" ref="O4:O9" si="0">J4*L4*N4</f>
        <v>0</v>
      </c>
      <c r="P4" s="17"/>
    </row>
    <row r="5" spans="1:16" s="2" customFormat="1" x14ac:dyDescent="0.3">
      <c r="A5" s="72"/>
      <c r="B5" s="81"/>
      <c r="C5" s="8" t="s">
        <v>17</v>
      </c>
      <c r="D5" s="9">
        <v>230</v>
      </c>
      <c r="E5" s="9" t="s">
        <v>15</v>
      </c>
      <c r="F5" s="9">
        <v>3</v>
      </c>
      <c r="G5" s="9" t="s">
        <v>16</v>
      </c>
      <c r="H5" s="9">
        <v>1250</v>
      </c>
      <c r="I5" s="9">
        <f>D5*F5*H5</f>
        <v>862500</v>
      </c>
      <c r="J5" s="9">
        <v>200</v>
      </c>
      <c r="K5" s="9" t="s">
        <v>15</v>
      </c>
      <c r="L5" s="9"/>
      <c r="M5" s="9" t="s">
        <v>16</v>
      </c>
      <c r="N5" s="9">
        <v>1200</v>
      </c>
      <c r="O5" s="9">
        <f t="shared" si="0"/>
        <v>0</v>
      </c>
      <c r="P5" s="17"/>
    </row>
    <row r="6" spans="1:16" s="2" customFormat="1" x14ac:dyDescent="0.3">
      <c r="A6" s="72"/>
      <c r="B6" s="81"/>
      <c r="C6" s="8"/>
      <c r="D6" s="9"/>
      <c r="E6" s="9"/>
      <c r="F6" s="9"/>
      <c r="G6" s="9"/>
      <c r="H6" s="9"/>
      <c r="I6" s="9"/>
      <c r="J6" s="9">
        <v>6</v>
      </c>
      <c r="K6" s="9" t="s">
        <v>15</v>
      </c>
      <c r="L6" s="9">
        <v>1</v>
      </c>
      <c r="M6" s="9" t="s">
        <v>16</v>
      </c>
      <c r="N6" s="9">
        <v>1200</v>
      </c>
      <c r="O6" s="18">
        <f t="shared" si="0"/>
        <v>7200</v>
      </c>
      <c r="P6" s="17" t="s">
        <v>18</v>
      </c>
    </row>
    <row r="7" spans="1:16" s="2" customFormat="1" x14ac:dyDescent="0.3">
      <c r="A7" s="72"/>
      <c r="B7" s="81"/>
      <c r="C7" s="8"/>
      <c r="D7" s="9"/>
      <c r="E7" s="9"/>
      <c r="F7" s="9"/>
      <c r="G7" s="9"/>
      <c r="H7" s="9"/>
      <c r="I7" s="9"/>
      <c r="J7" s="9">
        <v>13</v>
      </c>
      <c r="K7" s="9" t="s">
        <v>15</v>
      </c>
      <c r="L7" s="9">
        <v>1</v>
      </c>
      <c r="M7" s="9" t="s">
        <v>16</v>
      </c>
      <c r="N7" s="9">
        <v>1200</v>
      </c>
      <c r="O7" s="18">
        <f t="shared" si="0"/>
        <v>15600</v>
      </c>
      <c r="P7" s="17" t="s">
        <v>19</v>
      </c>
    </row>
    <row r="8" spans="1:16" s="2" customFormat="1" x14ac:dyDescent="0.3">
      <c r="A8" s="72"/>
      <c r="B8" s="81"/>
      <c r="C8" s="8"/>
      <c r="D8" s="9"/>
      <c r="E8" s="9"/>
      <c r="F8" s="9"/>
      <c r="G8" s="9"/>
      <c r="H8" s="9"/>
      <c r="I8" s="9"/>
      <c r="J8" s="9">
        <v>13</v>
      </c>
      <c r="K8" s="9" t="s">
        <v>15</v>
      </c>
      <c r="L8" s="9">
        <v>1</v>
      </c>
      <c r="M8" s="9" t="s">
        <v>16</v>
      </c>
      <c r="N8" s="9">
        <v>1200</v>
      </c>
      <c r="O8" s="18">
        <f t="shared" si="0"/>
        <v>15600</v>
      </c>
      <c r="P8" s="17" t="s">
        <v>20</v>
      </c>
    </row>
    <row r="9" spans="1:16" s="2" customFormat="1" x14ac:dyDescent="0.3">
      <c r="A9" s="72"/>
      <c r="B9" s="81"/>
      <c r="C9" s="8"/>
      <c r="D9" s="9"/>
      <c r="E9" s="9"/>
      <c r="F9" s="9"/>
      <c r="G9" s="9"/>
      <c r="H9" s="9"/>
      <c r="I9" s="9"/>
      <c r="J9" s="9">
        <v>285</v>
      </c>
      <c r="K9" s="9" t="s">
        <v>15</v>
      </c>
      <c r="L9" s="9">
        <v>1</v>
      </c>
      <c r="M9" s="9" t="s">
        <v>16</v>
      </c>
      <c r="N9" s="9">
        <v>1200</v>
      </c>
      <c r="O9" s="18">
        <f t="shared" si="0"/>
        <v>342000</v>
      </c>
      <c r="P9" s="17" t="s">
        <v>21</v>
      </c>
    </row>
    <row r="10" spans="1:16" s="2" customFormat="1" x14ac:dyDescent="0.3">
      <c r="A10" s="72"/>
      <c r="B10" s="81"/>
      <c r="C10" s="8"/>
      <c r="D10" s="9"/>
      <c r="E10" s="9"/>
      <c r="F10" s="9"/>
      <c r="G10" s="9"/>
      <c r="H10" s="9"/>
      <c r="I10" s="9"/>
      <c r="J10" s="9">
        <v>294</v>
      </c>
      <c r="K10" s="9" t="s">
        <v>15</v>
      </c>
      <c r="L10" s="9">
        <v>1</v>
      </c>
      <c r="M10" s="9" t="s">
        <v>16</v>
      </c>
      <c r="N10" s="9">
        <v>1200</v>
      </c>
      <c r="O10" s="18">
        <f t="shared" ref="O10:O17" si="1">J10*L10*N10</f>
        <v>352800</v>
      </c>
      <c r="P10" s="17" t="s">
        <v>22</v>
      </c>
    </row>
    <row r="11" spans="1:16" s="2" customFormat="1" x14ac:dyDescent="0.3">
      <c r="A11" s="72"/>
      <c r="B11" s="81"/>
      <c r="C11" s="8"/>
      <c r="D11" s="9"/>
      <c r="E11" s="9"/>
      <c r="F11" s="9"/>
      <c r="G11" s="9"/>
      <c r="H11" s="9"/>
      <c r="I11" s="9"/>
      <c r="J11" s="9">
        <v>202</v>
      </c>
      <c r="K11" s="9" t="s">
        <v>15</v>
      </c>
      <c r="L11" s="9">
        <v>1</v>
      </c>
      <c r="M11" s="9" t="s">
        <v>16</v>
      </c>
      <c r="N11" s="9">
        <v>1200</v>
      </c>
      <c r="O11" s="18">
        <f t="shared" si="1"/>
        <v>242400</v>
      </c>
      <c r="P11" s="17" t="s">
        <v>23</v>
      </c>
    </row>
    <row r="12" spans="1:16" s="2" customFormat="1" x14ac:dyDescent="0.3">
      <c r="A12" s="72"/>
      <c r="B12" s="81"/>
      <c r="C12" s="8"/>
      <c r="D12" s="9"/>
      <c r="E12" s="9"/>
      <c r="F12" s="9"/>
      <c r="G12" s="9"/>
      <c r="H12" s="9"/>
      <c r="I12" s="9"/>
      <c r="J12" s="9">
        <v>74</v>
      </c>
      <c r="K12" s="9" t="s">
        <v>15</v>
      </c>
      <c r="L12" s="9">
        <v>1</v>
      </c>
      <c r="M12" s="9" t="s">
        <v>16</v>
      </c>
      <c r="N12" s="9">
        <v>1200</v>
      </c>
      <c r="O12" s="18">
        <f t="shared" si="1"/>
        <v>88800</v>
      </c>
      <c r="P12" s="17" t="s">
        <v>24</v>
      </c>
    </row>
    <row r="13" spans="1:16" s="2" customFormat="1" x14ac:dyDescent="0.3">
      <c r="A13" s="72"/>
      <c r="B13" s="81"/>
      <c r="C13" s="8"/>
      <c r="D13" s="9"/>
      <c r="E13" s="9"/>
      <c r="F13" s="9"/>
      <c r="G13" s="9"/>
      <c r="H13" s="9"/>
      <c r="I13" s="9"/>
      <c r="J13" s="9">
        <v>3</v>
      </c>
      <c r="K13" s="9" t="s">
        <v>15</v>
      </c>
      <c r="L13" s="9">
        <v>1</v>
      </c>
      <c r="M13" s="9" t="s">
        <v>16</v>
      </c>
      <c r="N13" s="9">
        <v>1200</v>
      </c>
      <c r="O13" s="18">
        <f t="shared" si="1"/>
        <v>3600</v>
      </c>
      <c r="P13" s="17" t="s">
        <v>25</v>
      </c>
    </row>
    <row r="14" spans="1:16" s="2" customFormat="1" x14ac:dyDescent="0.3">
      <c r="A14" s="72"/>
      <c r="B14" s="81"/>
      <c r="C14" s="8"/>
      <c r="D14" s="9"/>
      <c r="E14" s="9"/>
      <c r="F14" s="9"/>
      <c r="G14" s="9"/>
      <c r="H14" s="9"/>
      <c r="I14" s="9"/>
      <c r="J14" s="9">
        <v>1</v>
      </c>
      <c r="K14" s="9" t="s">
        <v>15</v>
      </c>
      <c r="L14" s="9">
        <v>2</v>
      </c>
      <c r="M14" s="9" t="s">
        <v>16</v>
      </c>
      <c r="N14" s="9">
        <v>3500</v>
      </c>
      <c r="O14" s="18">
        <f t="shared" si="1"/>
        <v>7000</v>
      </c>
      <c r="P14" s="17" t="s">
        <v>26</v>
      </c>
    </row>
    <row r="15" spans="1:16" s="2" customFormat="1" x14ac:dyDescent="0.3">
      <c r="A15" s="72"/>
      <c r="B15" s="81"/>
      <c r="C15" s="8"/>
      <c r="D15" s="9"/>
      <c r="E15" s="9"/>
      <c r="F15" s="9"/>
      <c r="G15" s="9"/>
      <c r="H15" s="9"/>
      <c r="I15" s="9"/>
      <c r="J15" s="9">
        <v>1</v>
      </c>
      <c r="K15" s="9" t="s">
        <v>15</v>
      </c>
      <c r="L15" s="9">
        <v>3</v>
      </c>
      <c r="M15" s="9" t="s">
        <v>16</v>
      </c>
      <c r="N15" s="9">
        <v>3500</v>
      </c>
      <c r="O15" s="18">
        <f t="shared" si="1"/>
        <v>10500</v>
      </c>
      <c r="P15" s="17" t="s">
        <v>27</v>
      </c>
    </row>
    <row r="16" spans="1:16" s="2" customFormat="1" x14ac:dyDescent="0.3">
      <c r="A16" s="72"/>
      <c r="B16" s="81"/>
      <c r="C16" s="8"/>
      <c r="D16" s="9"/>
      <c r="E16" s="9"/>
      <c r="F16" s="9"/>
      <c r="G16" s="9"/>
      <c r="H16" s="9"/>
      <c r="I16" s="9"/>
      <c r="J16" s="9">
        <v>1</v>
      </c>
      <c r="K16" s="9" t="s">
        <v>15</v>
      </c>
      <c r="L16" s="9">
        <v>3</v>
      </c>
      <c r="M16" s="9" t="s">
        <v>16</v>
      </c>
      <c r="N16" s="9">
        <v>3000</v>
      </c>
      <c r="O16" s="18">
        <f t="shared" si="1"/>
        <v>9000</v>
      </c>
      <c r="P16" s="17" t="s">
        <v>28</v>
      </c>
    </row>
    <row r="17" spans="1:16" s="2" customFormat="1" x14ac:dyDescent="0.3">
      <c r="A17" s="72"/>
      <c r="B17" s="81"/>
      <c r="C17" s="8"/>
      <c r="D17" s="9"/>
      <c r="E17" s="9"/>
      <c r="F17" s="9"/>
      <c r="G17" s="9"/>
      <c r="H17" s="9"/>
      <c r="I17" s="9"/>
      <c r="J17" s="9">
        <v>1</v>
      </c>
      <c r="K17" s="9" t="s">
        <v>15</v>
      </c>
      <c r="L17" s="9">
        <v>5</v>
      </c>
      <c r="M17" s="9" t="s">
        <v>16</v>
      </c>
      <c r="N17" s="9">
        <v>6500</v>
      </c>
      <c r="O17" s="18">
        <f t="shared" si="1"/>
        <v>32500</v>
      </c>
      <c r="P17" s="17" t="s">
        <v>29</v>
      </c>
    </row>
    <row r="18" spans="1:16" s="2" customFormat="1" x14ac:dyDescent="0.3">
      <c r="A18" s="72"/>
      <c r="B18" s="81"/>
      <c r="C18" s="8"/>
      <c r="D18" s="9"/>
      <c r="E18" s="9"/>
      <c r="F18" s="9"/>
      <c r="G18" s="9"/>
      <c r="H18" s="9"/>
      <c r="I18" s="9"/>
      <c r="J18" s="9">
        <v>1</v>
      </c>
      <c r="K18" s="9" t="s">
        <v>30</v>
      </c>
      <c r="L18" s="9">
        <v>1</v>
      </c>
      <c r="M18" s="9" t="s">
        <v>31</v>
      </c>
      <c r="N18" s="9">
        <v>311</v>
      </c>
      <c r="O18" s="18">
        <f t="shared" ref="O18:O24" si="2">J18*L18*N18</f>
        <v>311</v>
      </c>
      <c r="P18" s="17" t="s">
        <v>32</v>
      </c>
    </row>
    <row r="19" spans="1:16" s="2" customFormat="1" x14ac:dyDescent="0.3">
      <c r="A19" s="72"/>
      <c r="B19" s="81"/>
      <c r="C19" s="8"/>
      <c r="D19" s="9"/>
      <c r="E19" s="9"/>
      <c r="F19" s="9"/>
      <c r="G19" s="9"/>
      <c r="H19" s="9"/>
      <c r="I19" s="9"/>
      <c r="J19" s="9">
        <v>1</v>
      </c>
      <c r="K19" s="9" t="s">
        <v>30</v>
      </c>
      <c r="L19" s="9">
        <v>1</v>
      </c>
      <c r="M19" s="9" t="s">
        <v>31</v>
      </c>
      <c r="N19" s="9">
        <v>367</v>
      </c>
      <c r="O19" s="18">
        <f t="shared" si="2"/>
        <v>367</v>
      </c>
      <c r="P19" s="17" t="s">
        <v>33</v>
      </c>
    </row>
    <row r="20" spans="1:16" s="2" customFormat="1" x14ac:dyDescent="0.3">
      <c r="A20" s="72"/>
      <c r="B20" s="81"/>
      <c r="C20" s="8"/>
      <c r="D20" s="9"/>
      <c r="E20" s="9"/>
      <c r="F20" s="9"/>
      <c r="G20" s="9"/>
      <c r="H20" s="9"/>
      <c r="I20" s="9"/>
      <c r="J20" s="9">
        <v>1</v>
      </c>
      <c r="K20" s="9" t="s">
        <v>30</v>
      </c>
      <c r="L20" s="9">
        <v>1</v>
      </c>
      <c r="M20" s="9" t="s">
        <v>31</v>
      </c>
      <c r="N20" s="9">
        <v>104.5</v>
      </c>
      <c r="O20" s="18">
        <f t="shared" si="2"/>
        <v>104.5</v>
      </c>
      <c r="P20" s="17" t="s">
        <v>34</v>
      </c>
    </row>
    <row r="21" spans="1:16" s="2" customFormat="1" x14ac:dyDescent="0.3">
      <c r="A21" s="72"/>
      <c r="B21" s="81"/>
      <c r="C21" s="8"/>
      <c r="D21" s="9"/>
      <c r="E21" s="9"/>
      <c r="F21" s="9"/>
      <c r="G21" s="9"/>
      <c r="H21" s="9"/>
      <c r="I21" s="9"/>
      <c r="J21" s="9">
        <v>1</v>
      </c>
      <c r="K21" s="9" t="s">
        <v>30</v>
      </c>
      <c r="L21" s="9">
        <v>1</v>
      </c>
      <c r="M21" s="9" t="s">
        <v>31</v>
      </c>
      <c r="N21" s="9">
        <v>256</v>
      </c>
      <c r="O21" s="18">
        <f t="shared" si="2"/>
        <v>256</v>
      </c>
      <c r="P21" s="17" t="s">
        <v>35</v>
      </c>
    </row>
    <row r="22" spans="1:16" s="2" customFormat="1" x14ac:dyDescent="0.3">
      <c r="A22" s="72"/>
      <c r="B22" s="81"/>
      <c r="C22" s="8"/>
      <c r="D22" s="9"/>
      <c r="E22" s="9"/>
      <c r="F22" s="9"/>
      <c r="G22" s="9"/>
      <c r="H22" s="9"/>
      <c r="I22" s="9"/>
      <c r="J22" s="9">
        <v>1</v>
      </c>
      <c r="K22" s="9" t="s">
        <v>30</v>
      </c>
      <c r="L22" s="9">
        <v>1</v>
      </c>
      <c r="M22" s="9" t="s">
        <v>31</v>
      </c>
      <c r="N22" s="9">
        <v>485</v>
      </c>
      <c r="O22" s="18">
        <f t="shared" si="2"/>
        <v>485</v>
      </c>
      <c r="P22" s="17" t="s">
        <v>36</v>
      </c>
    </row>
    <row r="23" spans="1:16" s="2" customFormat="1" x14ac:dyDescent="0.3">
      <c r="A23" s="72"/>
      <c r="B23" s="81"/>
      <c r="C23" s="8"/>
      <c r="D23" s="9"/>
      <c r="E23" s="9"/>
      <c r="F23" s="9"/>
      <c r="G23" s="9"/>
      <c r="H23" s="9"/>
      <c r="I23" s="9"/>
      <c r="J23" s="9">
        <v>1</v>
      </c>
      <c r="K23" s="9" t="s">
        <v>30</v>
      </c>
      <c r="L23" s="9">
        <v>1</v>
      </c>
      <c r="M23" s="9" t="s">
        <v>31</v>
      </c>
      <c r="N23" s="9">
        <v>114</v>
      </c>
      <c r="O23" s="18">
        <f t="shared" si="2"/>
        <v>114</v>
      </c>
      <c r="P23" s="17" t="s">
        <v>37</v>
      </c>
    </row>
    <row r="24" spans="1:16" s="2" customFormat="1" x14ac:dyDescent="0.3">
      <c r="A24" s="72"/>
      <c r="B24" s="81"/>
      <c r="C24" s="8"/>
      <c r="D24" s="9"/>
      <c r="E24" s="9"/>
      <c r="F24" s="9"/>
      <c r="G24" s="9"/>
      <c r="H24" s="9"/>
      <c r="I24" s="9"/>
      <c r="J24" s="9">
        <v>1</v>
      </c>
      <c r="K24" s="9" t="s">
        <v>30</v>
      </c>
      <c r="L24" s="9">
        <v>1</v>
      </c>
      <c r="M24" s="9" t="s">
        <v>31</v>
      </c>
      <c r="N24" s="9">
        <v>104.5</v>
      </c>
      <c r="O24" s="18">
        <f t="shared" si="2"/>
        <v>104.5</v>
      </c>
      <c r="P24" s="17" t="s">
        <v>38</v>
      </c>
    </row>
    <row r="25" spans="1:16" s="2" customFormat="1" x14ac:dyDescent="0.3">
      <c r="A25" s="72"/>
      <c r="B25" s="81"/>
      <c r="C25" s="8" t="s">
        <v>39</v>
      </c>
      <c r="D25" s="9">
        <v>100</v>
      </c>
      <c r="E25" s="9" t="s">
        <v>15</v>
      </c>
      <c r="F25" s="9">
        <v>3</v>
      </c>
      <c r="G25" s="9" t="s">
        <v>16</v>
      </c>
      <c r="H25" s="9">
        <v>1550</v>
      </c>
      <c r="I25" s="9">
        <f>D25*F25*H25</f>
        <v>465000</v>
      </c>
      <c r="J25" s="9"/>
      <c r="K25" s="9" t="s">
        <v>15</v>
      </c>
      <c r="L25" s="9"/>
      <c r="M25" s="9" t="s">
        <v>16</v>
      </c>
      <c r="N25" s="9"/>
      <c r="O25" s="9">
        <f>J25*L25*N25</f>
        <v>0</v>
      </c>
      <c r="P25" s="17"/>
    </row>
    <row r="26" spans="1:16" s="2" customFormat="1" x14ac:dyDescent="0.3">
      <c r="A26" s="72"/>
      <c r="B26" s="81"/>
      <c r="C26" s="8" t="s">
        <v>40</v>
      </c>
      <c r="D26" s="9">
        <v>50</v>
      </c>
      <c r="E26" s="9" t="s">
        <v>15</v>
      </c>
      <c r="F26" s="9">
        <v>3</v>
      </c>
      <c r="G26" s="9" t="s">
        <v>16</v>
      </c>
      <c r="H26" s="9">
        <v>1750</v>
      </c>
      <c r="I26" s="9">
        <f>D26*F26*H26</f>
        <v>262500</v>
      </c>
      <c r="J26" s="9"/>
      <c r="K26" s="9" t="s">
        <v>15</v>
      </c>
      <c r="L26" s="9"/>
      <c r="M26" s="9" t="s">
        <v>16</v>
      </c>
      <c r="N26" s="9"/>
      <c r="O26" s="9">
        <f>J26*L26*N26</f>
        <v>0</v>
      </c>
      <c r="P26" s="17"/>
    </row>
    <row r="27" spans="1:16" s="2" customFormat="1" ht="14.25" x14ac:dyDescent="0.2">
      <c r="A27" s="72"/>
      <c r="B27" s="82" t="s">
        <v>41</v>
      </c>
      <c r="C27" s="52" t="s">
        <v>14</v>
      </c>
      <c r="D27" s="53">
        <v>80</v>
      </c>
      <c r="E27" s="53" t="s">
        <v>15</v>
      </c>
      <c r="F27" s="53">
        <v>3</v>
      </c>
      <c r="G27" s="53" t="s">
        <v>16</v>
      </c>
      <c r="H27" s="53">
        <v>1400</v>
      </c>
      <c r="I27" s="53">
        <f>D27*F27*H27</f>
        <v>336000</v>
      </c>
      <c r="J27" s="54">
        <v>2</v>
      </c>
      <c r="K27" s="54" t="s">
        <v>15</v>
      </c>
      <c r="L27" s="54">
        <v>1</v>
      </c>
      <c r="M27" s="54" t="s">
        <v>16</v>
      </c>
      <c r="N27" s="54">
        <v>1180</v>
      </c>
      <c r="O27" s="53">
        <f>J27*L27*N27</f>
        <v>2360</v>
      </c>
      <c r="P27" s="55" t="s">
        <v>147</v>
      </c>
    </row>
    <row r="28" spans="1:16" s="2" customFormat="1" ht="14.25" x14ac:dyDescent="0.2">
      <c r="A28" s="72"/>
      <c r="B28" s="83"/>
      <c r="C28" s="52" t="s">
        <v>17</v>
      </c>
      <c r="D28" s="53">
        <v>70</v>
      </c>
      <c r="E28" s="53" t="s">
        <v>15</v>
      </c>
      <c r="F28" s="53">
        <v>3</v>
      </c>
      <c r="G28" s="53" t="s">
        <v>16</v>
      </c>
      <c r="H28" s="53">
        <v>1300</v>
      </c>
      <c r="I28" s="53">
        <f>D28*F28*H28</f>
        <v>273000</v>
      </c>
      <c r="J28" s="54">
        <v>2</v>
      </c>
      <c r="K28" s="54" t="s">
        <v>15</v>
      </c>
      <c r="L28" s="54">
        <v>1</v>
      </c>
      <c r="M28" s="54" t="s">
        <v>16</v>
      </c>
      <c r="N28" s="54">
        <v>1180</v>
      </c>
      <c r="O28" s="53">
        <f t="shared" ref="O28:O38" si="3">J28*L28*N28</f>
        <v>2360</v>
      </c>
      <c r="P28" s="55" t="s">
        <v>148</v>
      </c>
    </row>
    <row r="29" spans="1:16" s="2" customFormat="1" ht="14.25" x14ac:dyDescent="0.2">
      <c r="A29" s="72"/>
      <c r="B29" s="83"/>
      <c r="C29" s="52"/>
      <c r="D29" s="53"/>
      <c r="E29" s="53"/>
      <c r="F29" s="53"/>
      <c r="G29" s="53"/>
      <c r="H29" s="53"/>
      <c r="I29" s="53"/>
      <c r="J29" s="54">
        <v>121</v>
      </c>
      <c r="K29" s="54" t="s">
        <v>15</v>
      </c>
      <c r="L29" s="54">
        <v>1</v>
      </c>
      <c r="M29" s="54" t="s">
        <v>16</v>
      </c>
      <c r="N29" s="54">
        <v>1180</v>
      </c>
      <c r="O29" s="53">
        <f t="shared" si="3"/>
        <v>142780</v>
      </c>
      <c r="P29" s="55" t="s">
        <v>149</v>
      </c>
    </row>
    <row r="30" spans="1:16" s="2" customFormat="1" ht="14.25" x14ac:dyDescent="0.2">
      <c r="A30" s="72"/>
      <c r="B30" s="83"/>
      <c r="C30" s="52"/>
      <c r="D30" s="53"/>
      <c r="E30" s="53"/>
      <c r="F30" s="53"/>
      <c r="G30" s="53"/>
      <c r="H30" s="53"/>
      <c r="I30" s="53"/>
      <c r="J30" s="54">
        <v>81</v>
      </c>
      <c r="K30" s="54" t="s">
        <v>15</v>
      </c>
      <c r="L30" s="54">
        <v>1</v>
      </c>
      <c r="M30" s="54" t="s">
        <v>16</v>
      </c>
      <c r="N30" s="54">
        <v>1180</v>
      </c>
      <c r="O30" s="53">
        <f t="shared" si="3"/>
        <v>95580</v>
      </c>
      <c r="P30" s="55" t="s">
        <v>150</v>
      </c>
    </row>
    <row r="31" spans="1:16" s="2" customFormat="1" ht="14.25" x14ac:dyDescent="0.2">
      <c r="A31" s="72"/>
      <c r="B31" s="83"/>
      <c r="C31" s="52"/>
      <c r="D31" s="53"/>
      <c r="E31" s="53"/>
      <c r="F31" s="53"/>
      <c r="G31" s="53"/>
      <c r="H31" s="53"/>
      <c r="I31" s="53"/>
      <c r="J31" s="54">
        <v>125</v>
      </c>
      <c r="K31" s="54" t="s">
        <v>15</v>
      </c>
      <c r="L31" s="54">
        <v>1</v>
      </c>
      <c r="M31" s="54" t="s">
        <v>16</v>
      </c>
      <c r="N31" s="54">
        <v>1180</v>
      </c>
      <c r="O31" s="53">
        <f t="shared" si="3"/>
        <v>147500</v>
      </c>
      <c r="P31" s="55" t="s">
        <v>151</v>
      </c>
    </row>
    <row r="32" spans="1:16" s="2" customFormat="1" ht="14.25" x14ac:dyDescent="0.2">
      <c r="A32" s="72"/>
      <c r="B32" s="83"/>
      <c r="C32" s="52"/>
      <c r="D32" s="53"/>
      <c r="E32" s="53"/>
      <c r="F32" s="53"/>
      <c r="G32" s="53"/>
      <c r="H32" s="53"/>
      <c r="I32" s="53"/>
      <c r="J32" s="54">
        <v>75</v>
      </c>
      <c r="K32" s="54" t="s">
        <v>15</v>
      </c>
      <c r="L32" s="54">
        <v>1</v>
      </c>
      <c r="M32" s="54" t="s">
        <v>16</v>
      </c>
      <c r="N32" s="54">
        <v>1180</v>
      </c>
      <c r="O32" s="53">
        <f t="shared" si="3"/>
        <v>88500</v>
      </c>
      <c r="P32" s="55" t="s">
        <v>152</v>
      </c>
    </row>
    <row r="33" spans="1:16" s="2" customFormat="1" ht="14.25" x14ac:dyDescent="0.2">
      <c r="A33" s="72"/>
      <c r="B33" s="83"/>
      <c r="C33" s="52"/>
      <c r="D33" s="53"/>
      <c r="E33" s="53"/>
      <c r="F33" s="53"/>
      <c r="G33" s="53"/>
      <c r="H33" s="53"/>
      <c r="I33" s="53"/>
      <c r="J33" s="54">
        <v>52</v>
      </c>
      <c r="K33" s="54" t="s">
        <v>15</v>
      </c>
      <c r="L33" s="54">
        <v>1</v>
      </c>
      <c r="M33" s="54" t="s">
        <v>16</v>
      </c>
      <c r="N33" s="54">
        <v>1180</v>
      </c>
      <c r="O33" s="53">
        <f t="shared" si="3"/>
        <v>61360</v>
      </c>
      <c r="P33" s="55" t="s">
        <v>153</v>
      </c>
    </row>
    <row r="34" spans="1:16" s="2" customFormat="1" ht="14.25" x14ac:dyDescent="0.2">
      <c r="A34" s="72"/>
      <c r="B34" s="83"/>
      <c r="C34" s="52"/>
      <c r="D34" s="53"/>
      <c r="E34" s="53"/>
      <c r="F34" s="53"/>
      <c r="G34" s="53"/>
      <c r="H34" s="53"/>
      <c r="I34" s="53"/>
      <c r="J34" s="54">
        <v>57</v>
      </c>
      <c r="K34" s="54" t="s">
        <v>15</v>
      </c>
      <c r="L34" s="54">
        <v>1</v>
      </c>
      <c r="M34" s="54" t="s">
        <v>16</v>
      </c>
      <c r="N34" s="54">
        <v>1180</v>
      </c>
      <c r="O34" s="53">
        <f t="shared" si="3"/>
        <v>67260</v>
      </c>
      <c r="P34" s="55" t="s">
        <v>154</v>
      </c>
    </row>
    <row r="35" spans="1:16" s="2" customFormat="1" ht="14.25" x14ac:dyDescent="0.2">
      <c r="A35" s="72"/>
      <c r="B35" s="83"/>
      <c r="C35" s="52"/>
      <c r="D35" s="53"/>
      <c r="E35" s="53"/>
      <c r="F35" s="53"/>
      <c r="G35" s="53"/>
      <c r="H35" s="53"/>
      <c r="I35" s="53"/>
      <c r="J35" s="54">
        <v>10</v>
      </c>
      <c r="K35" s="54" t="s">
        <v>15</v>
      </c>
      <c r="L35" s="54">
        <v>1</v>
      </c>
      <c r="M35" s="54" t="s">
        <v>16</v>
      </c>
      <c r="N35" s="54">
        <v>1180</v>
      </c>
      <c r="O35" s="53">
        <f t="shared" si="3"/>
        <v>11800</v>
      </c>
      <c r="P35" s="55" t="s">
        <v>155</v>
      </c>
    </row>
    <row r="36" spans="1:16" s="2" customFormat="1" ht="14.25" x14ac:dyDescent="0.2">
      <c r="A36" s="72"/>
      <c r="B36" s="83"/>
      <c r="C36" s="52"/>
      <c r="D36" s="53"/>
      <c r="E36" s="53"/>
      <c r="F36" s="53"/>
      <c r="G36" s="53"/>
      <c r="H36" s="53"/>
      <c r="I36" s="53"/>
      <c r="J36" s="54">
        <v>19</v>
      </c>
      <c r="K36" s="54" t="s">
        <v>15</v>
      </c>
      <c r="L36" s="54">
        <v>1</v>
      </c>
      <c r="M36" s="54" t="s">
        <v>16</v>
      </c>
      <c r="N36" s="54">
        <v>1180</v>
      </c>
      <c r="O36" s="53">
        <f t="shared" si="3"/>
        <v>22420</v>
      </c>
      <c r="P36" s="55" t="s">
        <v>156</v>
      </c>
    </row>
    <row r="37" spans="1:16" s="2" customFormat="1" ht="14.25" x14ac:dyDescent="0.2">
      <c r="A37" s="72"/>
      <c r="B37" s="83"/>
      <c r="C37" s="52"/>
      <c r="D37" s="53"/>
      <c r="E37" s="53"/>
      <c r="F37" s="53"/>
      <c r="G37" s="53"/>
      <c r="H37" s="53"/>
      <c r="I37" s="53"/>
      <c r="J37" s="54">
        <v>6</v>
      </c>
      <c r="K37" s="54" t="s">
        <v>159</v>
      </c>
      <c r="L37" s="54">
        <v>1</v>
      </c>
      <c r="M37" s="54" t="s">
        <v>160</v>
      </c>
      <c r="N37" s="54">
        <v>800</v>
      </c>
      <c r="O37" s="53">
        <f t="shared" si="3"/>
        <v>4800</v>
      </c>
      <c r="P37" s="55" t="s">
        <v>157</v>
      </c>
    </row>
    <row r="38" spans="1:16" s="2" customFormat="1" ht="14.25" x14ac:dyDescent="0.2">
      <c r="A38" s="72"/>
      <c r="B38" s="83"/>
      <c r="C38" s="52"/>
      <c r="D38" s="53"/>
      <c r="E38" s="53"/>
      <c r="F38" s="53"/>
      <c r="G38" s="53"/>
      <c r="H38" s="53"/>
      <c r="I38" s="53"/>
      <c r="J38" s="54">
        <v>1</v>
      </c>
      <c r="K38" s="54" t="s">
        <v>161</v>
      </c>
      <c r="L38" s="54">
        <v>1</v>
      </c>
      <c r="M38" s="54" t="s">
        <v>162</v>
      </c>
      <c r="N38" s="54">
        <v>320</v>
      </c>
      <c r="O38" s="53">
        <f t="shared" si="3"/>
        <v>320</v>
      </c>
      <c r="P38" s="55" t="s">
        <v>158</v>
      </c>
    </row>
    <row r="39" spans="1:16" s="2" customFormat="1" x14ac:dyDescent="0.3">
      <c r="A39" s="72"/>
      <c r="B39" s="8" t="s">
        <v>42</v>
      </c>
      <c r="C39" s="8" t="s">
        <v>14</v>
      </c>
      <c r="D39" s="9">
        <v>50</v>
      </c>
      <c r="E39" s="9" t="s">
        <v>15</v>
      </c>
      <c r="F39" s="9">
        <v>3</v>
      </c>
      <c r="G39" s="9" t="s">
        <v>16</v>
      </c>
      <c r="H39" s="9">
        <v>1550</v>
      </c>
      <c r="I39" s="9">
        <f>D39*F39*H39</f>
        <v>232500</v>
      </c>
      <c r="J39" s="9">
        <v>70</v>
      </c>
      <c r="K39" s="9" t="s">
        <v>15</v>
      </c>
      <c r="L39" s="9"/>
      <c r="M39" s="9" t="s">
        <v>16</v>
      </c>
      <c r="N39" s="9">
        <v>1300</v>
      </c>
      <c r="O39" s="9">
        <f t="shared" ref="O39:O61" si="4">J39*L39*N39</f>
        <v>0</v>
      </c>
      <c r="P39" s="17" t="s">
        <v>43</v>
      </c>
    </row>
    <row r="40" spans="1:16" s="2" customFormat="1" x14ac:dyDescent="0.3">
      <c r="A40" s="73"/>
      <c r="B40" s="8"/>
      <c r="C40" s="8" t="s">
        <v>17</v>
      </c>
      <c r="D40" s="9"/>
      <c r="E40" s="9"/>
      <c r="F40" s="9"/>
      <c r="G40" s="9"/>
      <c r="H40" s="9"/>
      <c r="I40" s="9"/>
      <c r="J40" s="9">
        <v>80</v>
      </c>
      <c r="K40" s="9" t="s">
        <v>15</v>
      </c>
      <c r="L40" s="9"/>
      <c r="M40" s="9" t="s">
        <v>16</v>
      </c>
      <c r="N40" s="9">
        <v>1300</v>
      </c>
      <c r="O40" s="9">
        <f t="shared" si="4"/>
        <v>0</v>
      </c>
      <c r="P40" s="17" t="s">
        <v>43</v>
      </c>
    </row>
    <row r="41" spans="1:16" s="2" customFormat="1" x14ac:dyDescent="0.3">
      <c r="A41" s="10"/>
      <c r="B41" s="62" t="s">
        <v>163</v>
      </c>
      <c r="C41" s="11"/>
      <c r="D41" s="12"/>
      <c r="E41" s="12"/>
      <c r="F41" s="12"/>
      <c r="G41" s="12"/>
      <c r="H41" s="12"/>
      <c r="I41" s="12"/>
      <c r="J41" s="9">
        <v>1</v>
      </c>
      <c r="K41" s="9" t="s">
        <v>15</v>
      </c>
      <c r="L41" s="9">
        <v>3</v>
      </c>
      <c r="M41" s="9" t="s">
        <v>16</v>
      </c>
      <c r="N41" s="9">
        <v>10000</v>
      </c>
      <c r="O41" s="51">
        <f t="shared" si="4"/>
        <v>30000</v>
      </c>
      <c r="P41" s="19" t="s">
        <v>44</v>
      </c>
    </row>
    <row r="42" spans="1:16" s="2" customFormat="1" x14ac:dyDescent="0.3">
      <c r="A42" s="10"/>
      <c r="B42" s="63"/>
      <c r="C42" s="11"/>
      <c r="D42" s="12"/>
      <c r="E42" s="12"/>
      <c r="F42" s="12"/>
      <c r="G42" s="12"/>
      <c r="H42" s="12"/>
      <c r="I42" s="12"/>
      <c r="J42" s="9">
        <v>1</v>
      </c>
      <c r="K42" s="9" t="s">
        <v>15</v>
      </c>
      <c r="L42" s="9">
        <v>4</v>
      </c>
      <c r="M42" s="9" t="s">
        <v>16</v>
      </c>
      <c r="N42" s="9">
        <v>10000</v>
      </c>
      <c r="O42" s="51">
        <f t="shared" si="4"/>
        <v>40000</v>
      </c>
      <c r="P42" s="19" t="s">
        <v>45</v>
      </c>
    </row>
    <row r="43" spans="1:16" s="2" customFormat="1" x14ac:dyDescent="0.3">
      <c r="A43" s="10"/>
      <c r="B43" s="63"/>
      <c r="C43" s="11"/>
      <c r="D43" s="12"/>
      <c r="E43" s="12"/>
      <c r="F43" s="12"/>
      <c r="G43" s="12"/>
      <c r="H43" s="12"/>
      <c r="I43" s="12"/>
      <c r="J43" s="9">
        <v>1</v>
      </c>
      <c r="K43" s="9" t="s">
        <v>15</v>
      </c>
      <c r="L43" s="9">
        <v>3</v>
      </c>
      <c r="M43" s="9" t="s">
        <v>16</v>
      </c>
      <c r="N43" s="9">
        <v>3450</v>
      </c>
      <c r="O43" s="51">
        <f t="shared" si="4"/>
        <v>10350</v>
      </c>
      <c r="P43" s="19" t="s">
        <v>46</v>
      </c>
    </row>
    <row r="44" spans="1:16" s="2" customFormat="1" x14ac:dyDescent="0.3">
      <c r="A44" s="10"/>
      <c r="B44" s="63"/>
      <c r="C44" s="11"/>
      <c r="D44" s="12"/>
      <c r="E44" s="12"/>
      <c r="F44" s="12"/>
      <c r="G44" s="12"/>
      <c r="H44" s="12"/>
      <c r="I44" s="12"/>
      <c r="J44" s="9">
        <v>1</v>
      </c>
      <c r="K44" s="9" t="s">
        <v>15</v>
      </c>
      <c r="L44" s="9">
        <v>3</v>
      </c>
      <c r="M44" s="9" t="s">
        <v>16</v>
      </c>
      <c r="N44" s="9">
        <v>3450</v>
      </c>
      <c r="O44" s="51">
        <f t="shared" si="4"/>
        <v>10350</v>
      </c>
      <c r="P44" s="19" t="s">
        <v>47</v>
      </c>
    </row>
    <row r="45" spans="1:16" s="2" customFormat="1" x14ac:dyDescent="0.3">
      <c r="A45" s="10"/>
      <c r="B45" s="63"/>
      <c r="C45" s="11"/>
      <c r="D45" s="12"/>
      <c r="E45" s="12"/>
      <c r="F45" s="12"/>
      <c r="G45" s="12"/>
      <c r="H45" s="12"/>
      <c r="I45" s="12"/>
      <c r="J45" s="9">
        <v>1</v>
      </c>
      <c r="K45" s="9" t="s">
        <v>15</v>
      </c>
      <c r="L45" s="9">
        <v>5</v>
      </c>
      <c r="M45" s="9" t="s">
        <v>16</v>
      </c>
      <c r="N45" s="9">
        <v>2100</v>
      </c>
      <c r="O45" s="51">
        <f t="shared" si="4"/>
        <v>10500</v>
      </c>
      <c r="P45" s="19" t="s">
        <v>48</v>
      </c>
    </row>
    <row r="46" spans="1:16" s="2" customFormat="1" x14ac:dyDescent="0.3">
      <c r="A46" s="10"/>
      <c r="B46" s="63"/>
      <c r="C46" s="11"/>
      <c r="D46" s="12"/>
      <c r="E46" s="12"/>
      <c r="F46" s="12"/>
      <c r="G46" s="12"/>
      <c r="H46" s="12"/>
      <c r="I46" s="12"/>
      <c r="J46" s="9">
        <v>1</v>
      </c>
      <c r="K46" s="9" t="s">
        <v>15</v>
      </c>
      <c r="L46" s="9">
        <v>6</v>
      </c>
      <c r="M46" s="9" t="s">
        <v>16</v>
      </c>
      <c r="N46" s="9">
        <v>2100</v>
      </c>
      <c r="O46" s="51">
        <f t="shared" si="4"/>
        <v>12600</v>
      </c>
      <c r="P46" s="19" t="s">
        <v>49</v>
      </c>
    </row>
    <row r="47" spans="1:16" s="2" customFormat="1" x14ac:dyDescent="0.3">
      <c r="A47" s="10"/>
      <c r="B47" s="63"/>
      <c r="C47" s="11"/>
      <c r="D47" s="12"/>
      <c r="E47" s="12"/>
      <c r="F47" s="12"/>
      <c r="G47" s="12"/>
      <c r="H47" s="12"/>
      <c r="I47" s="12"/>
      <c r="J47" s="9">
        <v>1</v>
      </c>
      <c r="K47" s="9" t="s">
        <v>15</v>
      </c>
      <c r="L47" s="9">
        <v>5</v>
      </c>
      <c r="M47" s="9" t="s">
        <v>16</v>
      </c>
      <c r="N47" s="9">
        <v>2100</v>
      </c>
      <c r="O47" s="51">
        <f t="shared" si="4"/>
        <v>10500</v>
      </c>
      <c r="P47" s="19" t="s">
        <v>50</v>
      </c>
    </row>
    <row r="48" spans="1:16" s="2" customFormat="1" x14ac:dyDescent="0.3">
      <c r="A48" s="10"/>
      <c r="B48" s="63"/>
      <c r="C48" s="11"/>
      <c r="D48" s="12"/>
      <c r="E48" s="12"/>
      <c r="F48" s="12"/>
      <c r="G48" s="12"/>
      <c r="H48" s="12"/>
      <c r="I48" s="12"/>
      <c r="J48" s="9">
        <v>1</v>
      </c>
      <c r="K48" s="9" t="s">
        <v>15</v>
      </c>
      <c r="L48" s="9">
        <v>3</v>
      </c>
      <c r="M48" s="9" t="s">
        <v>16</v>
      </c>
      <c r="N48" s="9">
        <v>2100</v>
      </c>
      <c r="O48" s="51">
        <f t="shared" si="4"/>
        <v>6300</v>
      </c>
      <c r="P48" s="19" t="s">
        <v>51</v>
      </c>
    </row>
    <row r="49" spans="1:16" s="2" customFormat="1" x14ac:dyDescent="0.3">
      <c r="A49" s="10"/>
      <c r="B49" s="64"/>
      <c r="C49" s="11"/>
      <c r="D49" s="12"/>
      <c r="E49" s="12"/>
      <c r="F49" s="12"/>
      <c r="G49" s="12"/>
      <c r="H49" s="12"/>
      <c r="I49" s="12"/>
      <c r="J49" s="9">
        <v>1</v>
      </c>
      <c r="K49" s="9" t="s">
        <v>15</v>
      </c>
      <c r="L49" s="9">
        <v>1</v>
      </c>
      <c r="M49" s="9" t="s">
        <v>31</v>
      </c>
      <c r="N49" s="9">
        <v>448</v>
      </c>
      <c r="O49" s="51">
        <f t="shared" si="4"/>
        <v>448</v>
      </c>
      <c r="P49" s="19" t="s">
        <v>52</v>
      </c>
    </row>
    <row r="50" spans="1:16" s="2" customFormat="1" ht="14.25" x14ac:dyDescent="0.2">
      <c r="A50" s="10"/>
      <c r="B50" s="84" t="s">
        <v>43</v>
      </c>
      <c r="C50" s="13" t="s">
        <v>53</v>
      </c>
      <c r="D50" s="12"/>
      <c r="E50" s="12"/>
      <c r="F50" s="12"/>
      <c r="G50" s="12"/>
      <c r="H50" s="12"/>
      <c r="I50" s="12"/>
      <c r="J50" s="20">
        <v>68</v>
      </c>
      <c r="K50" s="9" t="s">
        <v>15</v>
      </c>
      <c r="L50" s="9">
        <v>1</v>
      </c>
      <c r="M50" s="9" t="s">
        <v>16</v>
      </c>
      <c r="N50" s="9">
        <v>1300</v>
      </c>
      <c r="O50" s="21">
        <f t="shared" si="4"/>
        <v>88400</v>
      </c>
      <c r="P50" s="22" t="s">
        <v>53</v>
      </c>
    </row>
    <row r="51" spans="1:16" s="2" customFormat="1" ht="14.25" x14ac:dyDescent="0.2">
      <c r="A51" s="10"/>
      <c r="B51" s="84"/>
      <c r="C51" s="13" t="s">
        <v>54</v>
      </c>
      <c r="D51" s="12"/>
      <c r="E51" s="12"/>
      <c r="F51" s="12"/>
      <c r="G51" s="12"/>
      <c r="H51" s="12"/>
      <c r="I51" s="12"/>
      <c r="J51" s="20">
        <v>69</v>
      </c>
      <c r="K51" s="9" t="s">
        <v>15</v>
      </c>
      <c r="L51" s="9">
        <v>1</v>
      </c>
      <c r="M51" s="9" t="s">
        <v>16</v>
      </c>
      <c r="N51" s="9">
        <v>1300</v>
      </c>
      <c r="O51" s="21">
        <f t="shared" si="4"/>
        <v>89700</v>
      </c>
      <c r="P51" s="22" t="s">
        <v>54</v>
      </c>
    </row>
    <row r="52" spans="1:16" s="2" customFormat="1" ht="14.25" x14ac:dyDescent="0.2">
      <c r="A52" s="10"/>
      <c r="B52" s="84"/>
      <c r="C52" s="13" t="s">
        <v>55</v>
      </c>
      <c r="D52" s="12"/>
      <c r="E52" s="12"/>
      <c r="F52" s="12"/>
      <c r="G52" s="12"/>
      <c r="H52" s="12"/>
      <c r="I52" s="12"/>
      <c r="J52" s="20">
        <v>2</v>
      </c>
      <c r="K52" s="9" t="s">
        <v>15</v>
      </c>
      <c r="L52" s="9">
        <v>1</v>
      </c>
      <c r="M52" s="9" t="s">
        <v>16</v>
      </c>
      <c r="N52" s="9">
        <v>2500</v>
      </c>
      <c r="O52" s="21">
        <f t="shared" si="4"/>
        <v>5000</v>
      </c>
      <c r="P52" s="22" t="s">
        <v>55</v>
      </c>
    </row>
    <row r="53" spans="1:16" s="2" customFormat="1" ht="14.25" x14ac:dyDescent="0.2">
      <c r="A53" s="10"/>
      <c r="B53" s="84"/>
      <c r="C53" s="13" t="s">
        <v>56</v>
      </c>
      <c r="D53" s="12"/>
      <c r="E53" s="12"/>
      <c r="F53" s="12"/>
      <c r="G53" s="12"/>
      <c r="H53" s="12"/>
      <c r="I53" s="12"/>
      <c r="J53" s="20">
        <v>67</v>
      </c>
      <c r="K53" s="9" t="s">
        <v>15</v>
      </c>
      <c r="L53" s="9">
        <v>1</v>
      </c>
      <c r="M53" s="9" t="s">
        <v>16</v>
      </c>
      <c r="N53" s="9">
        <v>1300</v>
      </c>
      <c r="O53" s="21">
        <f t="shared" si="4"/>
        <v>87100</v>
      </c>
      <c r="P53" s="22" t="s">
        <v>56</v>
      </c>
    </row>
    <row r="54" spans="1:16" s="2" customFormat="1" ht="14.25" x14ac:dyDescent="0.2">
      <c r="A54" s="10"/>
      <c r="B54" s="84"/>
      <c r="C54" s="13" t="s">
        <v>57</v>
      </c>
      <c r="D54" s="12"/>
      <c r="E54" s="12"/>
      <c r="F54" s="12"/>
      <c r="G54" s="12"/>
      <c r="H54" s="12"/>
      <c r="I54" s="12"/>
      <c r="J54" s="20">
        <v>67</v>
      </c>
      <c r="K54" s="9" t="s">
        <v>15</v>
      </c>
      <c r="L54" s="9">
        <v>1</v>
      </c>
      <c r="M54" s="9" t="s">
        <v>16</v>
      </c>
      <c r="N54" s="9">
        <v>1300</v>
      </c>
      <c r="O54" s="21">
        <f t="shared" si="4"/>
        <v>87100</v>
      </c>
      <c r="P54" s="22" t="s">
        <v>57</v>
      </c>
    </row>
    <row r="55" spans="1:16" s="2" customFormat="1" ht="14.25" x14ac:dyDescent="0.2">
      <c r="A55" s="10"/>
      <c r="B55" s="84"/>
      <c r="C55" s="13" t="s">
        <v>58</v>
      </c>
      <c r="D55" s="12"/>
      <c r="E55" s="12"/>
      <c r="F55" s="12"/>
      <c r="G55" s="12"/>
      <c r="H55" s="12"/>
      <c r="I55" s="12"/>
      <c r="J55" s="20">
        <v>1</v>
      </c>
      <c r="K55" s="9" t="s">
        <v>15</v>
      </c>
      <c r="L55" s="9">
        <v>1</v>
      </c>
      <c r="M55" s="9" t="s">
        <v>16</v>
      </c>
      <c r="N55" s="9">
        <v>2500</v>
      </c>
      <c r="O55" s="21">
        <f t="shared" si="4"/>
        <v>2500</v>
      </c>
      <c r="P55" s="22" t="s">
        <v>58</v>
      </c>
    </row>
    <row r="56" spans="1:16" s="2" customFormat="1" ht="14.25" x14ac:dyDescent="0.2">
      <c r="A56" s="10"/>
      <c r="B56" s="84"/>
      <c r="C56" s="13" t="s">
        <v>59</v>
      </c>
      <c r="D56" s="12"/>
      <c r="E56" s="12"/>
      <c r="F56" s="12"/>
      <c r="G56" s="12"/>
      <c r="H56" s="12"/>
      <c r="I56" s="12"/>
      <c r="J56" s="20">
        <v>31</v>
      </c>
      <c r="K56" s="9" t="s">
        <v>15</v>
      </c>
      <c r="L56" s="9">
        <v>1</v>
      </c>
      <c r="M56" s="9" t="s">
        <v>16</v>
      </c>
      <c r="N56" s="9">
        <v>1300</v>
      </c>
      <c r="O56" s="21">
        <f t="shared" si="4"/>
        <v>40300</v>
      </c>
      <c r="P56" s="22" t="s">
        <v>59</v>
      </c>
    </row>
    <row r="57" spans="1:16" s="2" customFormat="1" ht="14.25" x14ac:dyDescent="0.2">
      <c r="A57" s="10"/>
      <c r="B57" s="84"/>
      <c r="C57" s="13" t="s">
        <v>60</v>
      </c>
      <c r="D57" s="12"/>
      <c r="E57" s="12"/>
      <c r="F57" s="12"/>
      <c r="G57" s="12"/>
      <c r="H57" s="12"/>
      <c r="I57" s="12"/>
      <c r="J57" s="20">
        <v>53</v>
      </c>
      <c r="K57" s="9" t="s">
        <v>15</v>
      </c>
      <c r="L57" s="9">
        <v>1</v>
      </c>
      <c r="M57" s="9" t="s">
        <v>16</v>
      </c>
      <c r="N57" s="9">
        <v>1300</v>
      </c>
      <c r="O57" s="21">
        <f t="shared" si="4"/>
        <v>68900</v>
      </c>
      <c r="P57" s="22" t="s">
        <v>60</v>
      </c>
    </row>
    <row r="58" spans="1:16" s="2" customFormat="1" ht="14.25" x14ac:dyDescent="0.2">
      <c r="A58" s="10"/>
      <c r="B58" s="84"/>
      <c r="C58" s="13" t="s">
        <v>61</v>
      </c>
      <c r="D58" s="12"/>
      <c r="E58" s="12"/>
      <c r="F58" s="12"/>
      <c r="G58" s="12"/>
      <c r="H58" s="12"/>
      <c r="I58" s="12"/>
      <c r="J58" s="20">
        <v>5</v>
      </c>
      <c r="K58" s="9" t="s">
        <v>15</v>
      </c>
      <c r="L58" s="9">
        <v>1</v>
      </c>
      <c r="M58" s="9" t="s">
        <v>16</v>
      </c>
      <c r="N58" s="9">
        <v>1300</v>
      </c>
      <c r="O58" s="21">
        <f t="shared" si="4"/>
        <v>6500</v>
      </c>
      <c r="P58" s="22" t="s">
        <v>61</v>
      </c>
    </row>
    <row r="59" spans="1:16" s="2" customFormat="1" ht="14.25" x14ac:dyDescent="0.2">
      <c r="A59" s="10"/>
      <c r="B59" s="84"/>
      <c r="C59" s="13" t="s">
        <v>62</v>
      </c>
      <c r="D59" s="12"/>
      <c r="E59" s="12"/>
      <c r="F59" s="12"/>
      <c r="G59" s="12"/>
      <c r="H59" s="12"/>
      <c r="I59" s="12"/>
      <c r="J59" s="20">
        <v>25</v>
      </c>
      <c r="K59" s="9" t="s">
        <v>15</v>
      </c>
      <c r="L59" s="9">
        <v>1</v>
      </c>
      <c r="M59" s="9" t="s">
        <v>16</v>
      </c>
      <c r="N59" s="9">
        <v>1300</v>
      </c>
      <c r="O59" s="21">
        <f t="shared" si="4"/>
        <v>32500</v>
      </c>
      <c r="P59" s="22" t="s">
        <v>62</v>
      </c>
    </row>
    <row r="60" spans="1:16" s="2" customFormat="1" ht="14.25" x14ac:dyDescent="0.2">
      <c r="A60" s="10"/>
      <c r="B60" s="84"/>
      <c r="C60" s="13" t="s">
        <v>63</v>
      </c>
      <c r="D60" s="12"/>
      <c r="E60" s="12"/>
      <c r="F60" s="12"/>
      <c r="G60" s="12"/>
      <c r="H60" s="12"/>
      <c r="I60" s="12"/>
      <c r="J60" s="20">
        <v>1</v>
      </c>
      <c r="K60" s="9" t="s">
        <v>15</v>
      </c>
      <c r="L60" s="9">
        <v>1</v>
      </c>
      <c r="M60" s="9" t="s">
        <v>16</v>
      </c>
      <c r="N60" s="9">
        <v>1300</v>
      </c>
      <c r="O60" s="21">
        <f t="shared" si="4"/>
        <v>1300</v>
      </c>
      <c r="P60" s="22" t="s">
        <v>63</v>
      </c>
    </row>
    <row r="61" spans="1:16" s="2" customFormat="1" x14ac:dyDescent="0.3">
      <c r="A61" s="10"/>
      <c r="B61" s="84"/>
      <c r="C61" s="14" t="s">
        <v>64</v>
      </c>
      <c r="D61" s="15"/>
      <c r="E61" s="15"/>
      <c r="F61" s="15"/>
      <c r="G61" s="15"/>
      <c r="H61" s="15"/>
      <c r="I61" s="15"/>
      <c r="J61" s="23">
        <v>2</v>
      </c>
      <c r="K61" s="24" t="s">
        <v>15</v>
      </c>
      <c r="L61" s="24">
        <v>2</v>
      </c>
      <c r="M61" s="24" t="s">
        <v>16</v>
      </c>
      <c r="N61" s="24">
        <v>800</v>
      </c>
      <c r="O61" s="21">
        <f t="shared" si="4"/>
        <v>3200</v>
      </c>
      <c r="P61" s="25" t="s">
        <v>65</v>
      </c>
    </row>
    <row r="62" spans="1:16" s="2" customFormat="1" x14ac:dyDescent="0.3">
      <c r="A62" s="10"/>
      <c r="B62" s="84"/>
      <c r="C62" s="14" t="s">
        <v>66</v>
      </c>
      <c r="D62" s="15"/>
      <c r="E62" s="15"/>
      <c r="F62" s="15"/>
      <c r="G62" s="15"/>
      <c r="H62" s="15"/>
      <c r="I62" s="15"/>
      <c r="J62" s="23">
        <v>1</v>
      </c>
      <c r="K62" s="24" t="s">
        <v>15</v>
      </c>
      <c r="L62" s="24">
        <v>0.5</v>
      </c>
      <c r="M62" s="24" t="s">
        <v>16</v>
      </c>
      <c r="N62" s="24">
        <v>1300</v>
      </c>
      <c r="O62" s="21">
        <f t="shared" ref="O62:O67" si="5">J62*L62*N62</f>
        <v>650</v>
      </c>
      <c r="P62" s="25" t="s">
        <v>66</v>
      </c>
    </row>
    <row r="63" spans="1:16" s="2" customFormat="1" x14ac:dyDescent="0.3">
      <c r="A63" s="10"/>
      <c r="B63" s="84"/>
      <c r="C63" s="14" t="s">
        <v>67</v>
      </c>
      <c r="D63" s="15"/>
      <c r="E63" s="15"/>
      <c r="F63" s="15"/>
      <c r="G63" s="15"/>
      <c r="H63" s="15"/>
      <c r="I63" s="15"/>
      <c r="J63" s="23">
        <v>1</v>
      </c>
      <c r="K63" s="24" t="s">
        <v>15</v>
      </c>
      <c r="L63" s="24">
        <v>1</v>
      </c>
      <c r="M63" s="24" t="s">
        <v>16</v>
      </c>
      <c r="N63" s="24">
        <v>241.5</v>
      </c>
      <c r="O63" s="21">
        <f t="shared" si="5"/>
        <v>241.5</v>
      </c>
      <c r="P63" s="25" t="s">
        <v>68</v>
      </c>
    </row>
    <row r="64" spans="1:16" x14ac:dyDescent="0.3">
      <c r="A64" s="86" t="s">
        <v>69</v>
      </c>
      <c r="B64" s="86"/>
      <c r="C64" s="86"/>
      <c r="D64" s="86"/>
      <c r="E64" s="86"/>
      <c r="F64" s="86"/>
      <c r="G64" s="86"/>
      <c r="H64" s="86"/>
      <c r="I64" s="34">
        <f>SUM(I4:I40)</f>
        <v>2881500</v>
      </c>
      <c r="J64" s="35"/>
      <c r="K64" s="35"/>
      <c r="L64" s="35"/>
      <c r="M64" s="35"/>
      <c r="N64" s="35"/>
      <c r="O64" s="36">
        <f>SUM(O4:O63)</f>
        <v>2420221.5</v>
      </c>
      <c r="P64" s="37">
        <f>I64-O64</f>
        <v>461278.5</v>
      </c>
    </row>
    <row r="65" spans="1:16" ht="14.25" x14ac:dyDescent="0.2">
      <c r="A65" s="74" t="s">
        <v>70</v>
      </c>
      <c r="B65" s="85" t="s">
        <v>13</v>
      </c>
      <c r="C65" s="26"/>
      <c r="D65" s="9"/>
      <c r="E65" s="9"/>
      <c r="F65" s="9"/>
      <c r="G65" s="9"/>
      <c r="H65" s="9"/>
      <c r="I65" s="9"/>
      <c r="J65" s="9">
        <v>3</v>
      </c>
      <c r="K65" s="9" t="s">
        <v>71</v>
      </c>
      <c r="L65" s="9">
        <v>1</v>
      </c>
      <c r="M65" s="9" t="s">
        <v>72</v>
      </c>
      <c r="N65" s="9">
        <v>300</v>
      </c>
      <c r="O65" s="18">
        <f t="shared" si="5"/>
        <v>900</v>
      </c>
      <c r="P65" s="38" t="s">
        <v>73</v>
      </c>
    </row>
    <row r="66" spans="1:16" ht="14.25" x14ac:dyDescent="0.2">
      <c r="A66" s="75"/>
      <c r="B66" s="63"/>
      <c r="C66" s="26"/>
      <c r="D66" s="9"/>
      <c r="E66" s="9"/>
      <c r="F66" s="9"/>
      <c r="G66" s="9"/>
      <c r="H66" s="9"/>
      <c r="I66" s="9"/>
      <c r="J66" s="9">
        <v>1</v>
      </c>
      <c r="K66" s="9" t="s">
        <v>72</v>
      </c>
      <c r="L66" s="9">
        <v>1</v>
      </c>
      <c r="M66" s="9" t="s">
        <v>72</v>
      </c>
      <c r="N66" s="9">
        <v>3450</v>
      </c>
      <c r="O66" s="18">
        <f t="shared" si="5"/>
        <v>3450</v>
      </c>
      <c r="P66" s="38" t="s">
        <v>74</v>
      </c>
    </row>
    <row r="67" spans="1:16" ht="14.25" x14ac:dyDescent="0.2">
      <c r="A67" s="75"/>
      <c r="B67" s="63"/>
      <c r="C67" s="26"/>
      <c r="D67" s="9"/>
      <c r="E67" s="9"/>
      <c r="F67" s="9"/>
      <c r="G67" s="9"/>
      <c r="H67" s="9"/>
      <c r="I67" s="9"/>
      <c r="J67" s="9">
        <v>1</v>
      </c>
      <c r="K67" s="9" t="s">
        <v>72</v>
      </c>
      <c r="L67" s="9">
        <v>1</v>
      </c>
      <c r="M67" s="9" t="s">
        <v>72</v>
      </c>
      <c r="N67" s="9">
        <v>300</v>
      </c>
      <c r="O67" s="18">
        <f t="shared" si="5"/>
        <v>300</v>
      </c>
      <c r="P67" s="38" t="s">
        <v>75</v>
      </c>
    </row>
    <row r="68" spans="1:16" ht="14.25" x14ac:dyDescent="0.2">
      <c r="A68" s="75"/>
      <c r="B68" s="63"/>
      <c r="C68" s="26"/>
      <c r="D68" s="9"/>
      <c r="E68" s="9"/>
      <c r="F68" s="9"/>
      <c r="G68" s="9"/>
      <c r="H68" s="9"/>
      <c r="I68" s="9"/>
      <c r="J68" s="9">
        <v>6</v>
      </c>
      <c r="K68" s="9" t="s">
        <v>72</v>
      </c>
      <c r="L68" s="9">
        <v>1</v>
      </c>
      <c r="M68" s="9" t="s">
        <v>72</v>
      </c>
      <c r="N68" s="9">
        <v>238</v>
      </c>
      <c r="O68" s="18">
        <f>J68*L68*N68</f>
        <v>1428</v>
      </c>
      <c r="P68" s="38" t="s">
        <v>76</v>
      </c>
    </row>
    <row r="69" spans="1:16" ht="14.25" x14ac:dyDescent="0.2">
      <c r="A69" s="75"/>
      <c r="B69" s="63"/>
      <c r="C69" s="26"/>
      <c r="D69" s="9"/>
      <c r="E69" s="9"/>
      <c r="F69" s="9"/>
      <c r="G69" s="9"/>
      <c r="H69" s="9"/>
      <c r="I69" s="9"/>
      <c r="J69" s="9">
        <v>2</v>
      </c>
      <c r="K69" s="9" t="s">
        <v>72</v>
      </c>
      <c r="L69" s="9">
        <v>1</v>
      </c>
      <c r="M69" s="9" t="s">
        <v>72</v>
      </c>
      <c r="N69" s="9">
        <v>300</v>
      </c>
      <c r="O69" s="18">
        <f t="shared" ref="O69:O75" si="6">J69*L69*N69</f>
        <v>600</v>
      </c>
      <c r="P69" s="38" t="s">
        <v>77</v>
      </c>
    </row>
    <row r="70" spans="1:16" ht="14.25" x14ac:dyDescent="0.2">
      <c r="A70" s="75"/>
      <c r="B70" s="63"/>
      <c r="C70" s="26"/>
      <c r="D70" s="9"/>
      <c r="E70" s="9"/>
      <c r="F70" s="9"/>
      <c r="G70" s="9"/>
      <c r="H70" s="9"/>
      <c r="I70" s="9"/>
      <c r="J70" s="9">
        <v>44</v>
      </c>
      <c r="K70" s="9" t="s">
        <v>72</v>
      </c>
      <c r="L70" s="9">
        <v>1</v>
      </c>
      <c r="M70" s="9" t="s">
        <v>72</v>
      </c>
      <c r="N70" s="9">
        <v>238</v>
      </c>
      <c r="O70" s="18">
        <f t="shared" si="6"/>
        <v>10472</v>
      </c>
      <c r="P70" s="38" t="s">
        <v>78</v>
      </c>
    </row>
    <row r="71" spans="1:16" ht="14.25" x14ac:dyDescent="0.2">
      <c r="A71" s="75"/>
      <c r="B71" s="63"/>
      <c r="C71" s="26" t="s">
        <v>79</v>
      </c>
      <c r="D71" s="9">
        <v>900</v>
      </c>
      <c r="E71" s="9" t="s">
        <v>71</v>
      </c>
      <c r="F71" s="9">
        <v>1</v>
      </c>
      <c r="G71" s="9" t="s">
        <v>72</v>
      </c>
      <c r="H71" s="9">
        <v>300</v>
      </c>
      <c r="I71" s="9">
        <f>D71*F71*H71</f>
        <v>270000</v>
      </c>
      <c r="J71" s="9">
        <v>151</v>
      </c>
      <c r="K71" s="9" t="s">
        <v>72</v>
      </c>
      <c r="L71" s="9">
        <v>1</v>
      </c>
      <c r="M71" s="9" t="s">
        <v>72</v>
      </c>
      <c r="N71" s="9">
        <v>300</v>
      </c>
      <c r="O71" s="18">
        <f t="shared" si="6"/>
        <v>45300</v>
      </c>
      <c r="P71" s="38" t="s">
        <v>79</v>
      </c>
    </row>
    <row r="72" spans="1:16" ht="14.25" x14ac:dyDescent="0.2">
      <c r="A72" s="75"/>
      <c r="B72" s="63"/>
      <c r="C72" s="27" t="s">
        <v>80</v>
      </c>
      <c r="D72" s="9">
        <v>200</v>
      </c>
      <c r="E72" s="9" t="s">
        <v>71</v>
      </c>
      <c r="F72" s="9">
        <v>1</v>
      </c>
      <c r="G72" s="9" t="s">
        <v>72</v>
      </c>
      <c r="H72" s="9">
        <v>700</v>
      </c>
      <c r="I72" s="9">
        <f>D72*F72*H72</f>
        <v>140000</v>
      </c>
      <c r="J72" s="9">
        <v>1</v>
      </c>
      <c r="K72" s="9" t="s">
        <v>72</v>
      </c>
      <c r="L72" s="9">
        <v>1</v>
      </c>
      <c r="M72" s="9" t="s">
        <v>72</v>
      </c>
      <c r="N72" s="9">
        <v>6126</v>
      </c>
      <c r="O72" s="18">
        <f t="shared" si="6"/>
        <v>6126</v>
      </c>
      <c r="P72" s="38" t="s">
        <v>81</v>
      </c>
    </row>
    <row r="73" spans="1:16" ht="14.25" x14ac:dyDescent="0.2">
      <c r="A73" s="75"/>
      <c r="B73" s="63"/>
      <c r="C73" s="27" t="s">
        <v>82</v>
      </c>
      <c r="D73" s="9">
        <v>1000</v>
      </c>
      <c r="E73" s="9" t="s">
        <v>71</v>
      </c>
      <c r="F73" s="9">
        <v>1</v>
      </c>
      <c r="G73" s="9" t="s">
        <v>72</v>
      </c>
      <c r="H73" s="9">
        <v>260</v>
      </c>
      <c r="I73" s="9">
        <f>D73*F73*H73</f>
        <v>260000</v>
      </c>
      <c r="J73" s="9">
        <v>353</v>
      </c>
      <c r="K73" s="9" t="s">
        <v>71</v>
      </c>
      <c r="L73" s="9">
        <v>1</v>
      </c>
      <c r="M73" s="9" t="s">
        <v>72</v>
      </c>
      <c r="N73" s="9">
        <v>238</v>
      </c>
      <c r="O73" s="18">
        <f t="shared" si="6"/>
        <v>84014</v>
      </c>
      <c r="P73" s="38" t="s">
        <v>82</v>
      </c>
    </row>
    <row r="74" spans="1:16" ht="14.25" x14ac:dyDescent="0.2">
      <c r="A74" s="75"/>
      <c r="B74" s="63"/>
      <c r="C74" s="27" t="s">
        <v>83</v>
      </c>
      <c r="D74" s="9">
        <v>300</v>
      </c>
      <c r="E74" s="9" t="s">
        <v>71</v>
      </c>
      <c r="F74" s="9">
        <v>1</v>
      </c>
      <c r="G74" s="9" t="s">
        <v>72</v>
      </c>
      <c r="H74" s="9">
        <v>700</v>
      </c>
      <c r="I74" s="9">
        <f>D74*F74*H74</f>
        <v>210000</v>
      </c>
      <c r="J74" s="9">
        <v>60</v>
      </c>
      <c r="K74" s="9" t="s">
        <v>71</v>
      </c>
      <c r="L74" s="9">
        <v>1</v>
      </c>
      <c r="M74" s="9" t="s">
        <v>72</v>
      </c>
      <c r="N74" s="9">
        <v>500</v>
      </c>
      <c r="O74" s="18">
        <f t="shared" si="6"/>
        <v>30000</v>
      </c>
      <c r="P74" s="38" t="s">
        <v>84</v>
      </c>
    </row>
    <row r="75" spans="1:16" ht="14.25" x14ac:dyDescent="0.2">
      <c r="A75" s="75"/>
      <c r="B75" s="63"/>
      <c r="C75" s="27"/>
      <c r="D75" s="9"/>
      <c r="E75" s="9"/>
      <c r="F75" s="9"/>
      <c r="G75" s="9"/>
      <c r="H75" s="9"/>
      <c r="I75" s="9"/>
      <c r="J75" s="9">
        <v>18</v>
      </c>
      <c r="K75" s="9" t="s">
        <v>71</v>
      </c>
      <c r="L75" s="9">
        <v>1</v>
      </c>
      <c r="M75" s="9" t="s">
        <v>72</v>
      </c>
      <c r="N75" s="9">
        <v>300</v>
      </c>
      <c r="O75" s="18">
        <f t="shared" si="6"/>
        <v>5400</v>
      </c>
      <c r="P75" s="38" t="s">
        <v>85</v>
      </c>
    </row>
    <row r="76" spans="1:16" ht="14.25" x14ac:dyDescent="0.2">
      <c r="A76" s="75"/>
      <c r="B76" s="63"/>
      <c r="C76" s="27" t="s">
        <v>86</v>
      </c>
      <c r="D76" s="9">
        <v>1000</v>
      </c>
      <c r="E76" s="9" t="s">
        <v>71</v>
      </c>
      <c r="F76" s="9">
        <v>1</v>
      </c>
      <c r="G76" s="9" t="s">
        <v>72</v>
      </c>
      <c r="H76" s="9">
        <v>260</v>
      </c>
      <c r="I76" s="9">
        <f t="shared" ref="I76:I78" si="7">D76*F76*H76</f>
        <v>260000</v>
      </c>
      <c r="J76" s="9">
        <v>195</v>
      </c>
      <c r="K76" s="9" t="s">
        <v>71</v>
      </c>
      <c r="L76" s="9">
        <v>1</v>
      </c>
      <c r="M76" s="9" t="s">
        <v>72</v>
      </c>
      <c r="N76" s="9">
        <v>238</v>
      </c>
      <c r="O76" s="18">
        <f>J76*L76*N76</f>
        <v>46410</v>
      </c>
      <c r="P76" s="38" t="s">
        <v>86</v>
      </c>
    </row>
    <row r="77" spans="1:16" ht="14.25" x14ac:dyDescent="0.2">
      <c r="A77" s="75"/>
      <c r="B77" s="63"/>
      <c r="C77" s="27" t="s">
        <v>87</v>
      </c>
      <c r="D77" s="9">
        <v>500</v>
      </c>
      <c r="E77" s="9" t="s">
        <v>71</v>
      </c>
      <c r="F77" s="9">
        <v>1</v>
      </c>
      <c r="G77" s="9" t="s">
        <v>72</v>
      </c>
      <c r="H77" s="9">
        <v>300</v>
      </c>
      <c r="I77" s="9">
        <f t="shared" si="7"/>
        <v>150000</v>
      </c>
      <c r="J77" s="9">
        <v>45</v>
      </c>
      <c r="K77" s="9" t="s">
        <v>71</v>
      </c>
      <c r="L77" s="9">
        <v>1</v>
      </c>
      <c r="M77" s="9" t="s">
        <v>72</v>
      </c>
      <c r="N77" s="9">
        <v>300</v>
      </c>
      <c r="O77" s="18">
        <f>J77*L77*N77</f>
        <v>13500</v>
      </c>
      <c r="P77" s="38" t="s">
        <v>87</v>
      </c>
    </row>
    <row r="78" spans="1:16" ht="14.25" x14ac:dyDescent="0.2">
      <c r="A78" s="75"/>
      <c r="B78" s="63"/>
      <c r="C78" s="27" t="s">
        <v>88</v>
      </c>
      <c r="D78" s="9">
        <v>800</v>
      </c>
      <c r="E78" s="9" t="s">
        <v>71</v>
      </c>
      <c r="F78" s="9">
        <v>1</v>
      </c>
      <c r="G78" s="9" t="s">
        <v>72</v>
      </c>
      <c r="H78" s="9">
        <v>300</v>
      </c>
      <c r="I78" s="9">
        <f t="shared" si="7"/>
        <v>240000</v>
      </c>
      <c r="J78" s="9">
        <v>240</v>
      </c>
      <c r="K78" s="9" t="s">
        <v>71</v>
      </c>
      <c r="L78" s="9">
        <v>1</v>
      </c>
      <c r="M78" s="9" t="s">
        <v>72</v>
      </c>
      <c r="N78" s="9">
        <v>550</v>
      </c>
      <c r="O78" s="18">
        <f>J78*L78*N78</f>
        <v>132000</v>
      </c>
      <c r="P78" s="38" t="s">
        <v>89</v>
      </c>
    </row>
    <row r="79" spans="1:16" ht="14.25" x14ac:dyDescent="0.2">
      <c r="A79" s="75"/>
      <c r="B79" s="63"/>
      <c r="C79" s="27"/>
      <c r="D79" s="9"/>
      <c r="E79" s="9"/>
      <c r="F79" s="9"/>
      <c r="G79" s="9"/>
      <c r="H79" s="9"/>
      <c r="I79" s="9"/>
      <c r="J79" s="9">
        <v>36</v>
      </c>
      <c r="K79" s="9" t="s">
        <v>71</v>
      </c>
      <c r="L79" s="9">
        <v>1</v>
      </c>
      <c r="M79" s="9" t="s">
        <v>72</v>
      </c>
      <c r="N79" s="9">
        <v>800</v>
      </c>
      <c r="O79" s="18">
        <f t="shared" ref="O79:O84" si="8">J79*L79*N79</f>
        <v>28800</v>
      </c>
      <c r="P79" s="38" t="s">
        <v>90</v>
      </c>
    </row>
    <row r="80" spans="1:16" ht="14.25" x14ac:dyDescent="0.2">
      <c r="A80" s="75"/>
      <c r="B80" s="63"/>
      <c r="C80" s="27" t="s">
        <v>91</v>
      </c>
      <c r="D80" s="9">
        <v>100</v>
      </c>
      <c r="E80" s="9" t="s">
        <v>71</v>
      </c>
      <c r="F80" s="9">
        <v>1</v>
      </c>
      <c r="G80" s="9" t="s">
        <v>72</v>
      </c>
      <c r="H80" s="9">
        <v>260</v>
      </c>
      <c r="I80" s="9">
        <f>D80*F80*H80</f>
        <v>26000</v>
      </c>
      <c r="J80" s="9">
        <v>29</v>
      </c>
      <c r="K80" s="9" t="s">
        <v>71</v>
      </c>
      <c r="L80" s="9">
        <v>1</v>
      </c>
      <c r="M80" s="9" t="s">
        <v>72</v>
      </c>
      <c r="N80" s="9">
        <v>238</v>
      </c>
      <c r="O80" s="18">
        <f t="shared" si="8"/>
        <v>6902</v>
      </c>
      <c r="P80" s="38" t="s">
        <v>91</v>
      </c>
    </row>
    <row r="81" spans="1:16" ht="14.25" x14ac:dyDescent="0.2">
      <c r="A81" s="75"/>
      <c r="B81" s="63"/>
      <c r="C81" s="27"/>
      <c r="D81" s="9"/>
      <c r="E81" s="9"/>
      <c r="F81" s="9"/>
      <c r="G81" s="9"/>
      <c r="H81" s="9"/>
      <c r="I81" s="9"/>
      <c r="J81" s="9">
        <v>2</v>
      </c>
      <c r="K81" s="9" t="s">
        <v>71</v>
      </c>
      <c r="L81" s="9">
        <v>1</v>
      </c>
      <c r="M81" s="9" t="s">
        <v>72</v>
      </c>
      <c r="N81" s="9">
        <v>300</v>
      </c>
      <c r="O81" s="18">
        <f t="shared" si="8"/>
        <v>600</v>
      </c>
      <c r="P81" s="38" t="s">
        <v>92</v>
      </c>
    </row>
    <row r="82" spans="1:16" ht="14.25" x14ac:dyDescent="0.2">
      <c r="A82" s="75"/>
      <c r="B82" s="64"/>
      <c r="C82" s="27"/>
      <c r="D82" s="9"/>
      <c r="E82" s="9"/>
      <c r="F82" s="9"/>
      <c r="G82" s="9"/>
      <c r="H82" s="9"/>
      <c r="I82" s="9"/>
      <c r="J82" s="9">
        <v>1</v>
      </c>
      <c r="K82" s="9" t="s">
        <v>71</v>
      </c>
      <c r="L82" s="9">
        <v>1</v>
      </c>
      <c r="M82" s="9" t="s">
        <v>72</v>
      </c>
      <c r="N82" s="9">
        <v>4088</v>
      </c>
      <c r="O82" s="18">
        <f t="shared" si="8"/>
        <v>4088</v>
      </c>
      <c r="P82" s="38" t="s">
        <v>93</v>
      </c>
    </row>
    <row r="83" spans="1:16" ht="14.25" x14ac:dyDescent="0.2">
      <c r="A83" s="75"/>
      <c r="B83" s="8" t="s">
        <v>42</v>
      </c>
      <c r="C83" s="27" t="s">
        <v>91</v>
      </c>
      <c r="D83" s="9">
        <v>100</v>
      </c>
      <c r="E83" s="9" t="s">
        <v>71</v>
      </c>
      <c r="F83" s="9">
        <v>1</v>
      </c>
      <c r="G83" s="9" t="s">
        <v>72</v>
      </c>
      <c r="H83" s="9">
        <v>260</v>
      </c>
      <c r="I83" s="9">
        <f>D83*F83*H83</f>
        <v>26000</v>
      </c>
      <c r="J83" s="9"/>
      <c r="K83" s="9" t="s">
        <v>71</v>
      </c>
      <c r="L83" s="9">
        <v>1</v>
      </c>
      <c r="M83" s="9" t="s">
        <v>72</v>
      </c>
      <c r="N83" s="9"/>
      <c r="O83" s="9">
        <f t="shared" si="8"/>
        <v>0</v>
      </c>
      <c r="P83" s="38"/>
    </row>
    <row r="84" spans="1:16" ht="14.25" x14ac:dyDescent="0.2">
      <c r="A84" s="75"/>
      <c r="B84" s="85" t="s">
        <v>94</v>
      </c>
      <c r="C84" s="27" t="s">
        <v>95</v>
      </c>
      <c r="D84" s="9">
        <v>900</v>
      </c>
      <c r="E84" s="9" t="s">
        <v>71</v>
      </c>
      <c r="F84" s="9">
        <v>1</v>
      </c>
      <c r="G84" s="9" t="s">
        <v>72</v>
      </c>
      <c r="H84" s="9">
        <v>300</v>
      </c>
      <c r="I84" s="9">
        <f>D84*F84*H84</f>
        <v>270000</v>
      </c>
      <c r="J84" s="9">
        <v>600</v>
      </c>
      <c r="K84" s="9" t="s">
        <v>71</v>
      </c>
      <c r="L84" s="9">
        <v>1</v>
      </c>
      <c r="M84" s="9" t="s">
        <v>72</v>
      </c>
      <c r="N84" s="9">
        <v>300</v>
      </c>
      <c r="O84" s="9">
        <f t="shared" si="8"/>
        <v>180000</v>
      </c>
      <c r="P84" s="38"/>
    </row>
    <row r="85" spans="1:16" ht="14.25" x14ac:dyDescent="0.2">
      <c r="A85" s="75"/>
      <c r="B85" s="63"/>
      <c r="C85" s="27"/>
      <c r="D85" s="9"/>
      <c r="E85" s="9"/>
      <c r="F85" s="9"/>
      <c r="G85" s="9"/>
      <c r="H85" s="9"/>
      <c r="I85" s="9"/>
      <c r="J85" s="9">
        <v>1</v>
      </c>
      <c r="K85" s="9" t="s">
        <v>72</v>
      </c>
      <c r="L85" s="9">
        <v>1</v>
      </c>
      <c r="M85" s="9" t="s">
        <v>31</v>
      </c>
      <c r="N85" s="9"/>
      <c r="O85" s="9"/>
      <c r="P85" s="38" t="s">
        <v>96</v>
      </c>
    </row>
    <row r="86" spans="1:16" ht="14.25" x14ac:dyDescent="0.2">
      <c r="A86" s="75"/>
      <c r="B86" s="63"/>
      <c r="C86" s="27"/>
      <c r="D86" s="9"/>
      <c r="E86" s="9"/>
      <c r="F86" s="9"/>
      <c r="G86" s="9"/>
      <c r="H86" s="9"/>
      <c r="I86" s="9"/>
      <c r="J86" s="9">
        <v>1</v>
      </c>
      <c r="K86" s="9" t="s">
        <v>72</v>
      </c>
      <c r="L86" s="9">
        <v>1</v>
      </c>
      <c r="M86" s="9" t="s">
        <v>31</v>
      </c>
      <c r="N86" s="9"/>
      <c r="O86" s="9"/>
      <c r="P86" s="38" t="s">
        <v>97</v>
      </c>
    </row>
    <row r="87" spans="1:16" ht="14.25" x14ac:dyDescent="0.2">
      <c r="A87" s="75"/>
      <c r="B87" s="63"/>
      <c r="C87" s="27"/>
      <c r="D87" s="9"/>
      <c r="E87" s="9"/>
      <c r="F87" s="9"/>
      <c r="G87" s="9"/>
      <c r="H87" s="9"/>
      <c r="I87" s="9"/>
      <c r="J87" s="9">
        <v>1</v>
      </c>
      <c r="K87" s="9" t="s">
        <v>72</v>
      </c>
      <c r="L87" s="9">
        <v>1</v>
      </c>
      <c r="M87" s="9" t="s">
        <v>31</v>
      </c>
      <c r="N87" s="9">
        <v>8956</v>
      </c>
      <c r="O87" s="9">
        <f>J87*L87*N87</f>
        <v>8956</v>
      </c>
      <c r="P87" s="38" t="s">
        <v>98</v>
      </c>
    </row>
    <row r="88" spans="1:16" ht="14.25" x14ac:dyDescent="0.2">
      <c r="A88" s="75"/>
      <c r="B88" s="82" t="s">
        <v>41</v>
      </c>
      <c r="C88" s="57" t="s">
        <v>164</v>
      </c>
      <c r="D88" s="53"/>
      <c r="E88" s="53"/>
      <c r="F88" s="53"/>
      <c r="G88" s="53"/>
      <c r="H88" s="53"/>
      <c r="I88" s="53"/>
      <c r="J88" s="54">
        <v>21</v>
      </c>
      <c r="K88" s="54" t="s">
        <v>71</v>
      </c>
      <c r="L88" s="54">
        <v>1</v>
      </c>
      <c r="M88" s="54" t="s">
        <v>72</v>
      </c>
      <c r="N88" s="54">
        <v>188</v>
      </c>
      <c r="O88" s="53">
        <f t="shared" ref="O88:O96" si="9">J88*L88*N88</f>
        <v>3948</v>
      </c>
      <c r="P88" s="56"/>
    </row>
    <row r="89" spans="1:16" ht="14.25" x14ac:dyDescent="0.2">
      <c r="A89" s="75"/>
      <c r="B89" s="83"/>
      <c r="C89" s="57" t="s">
        <v>165</v>
      </c>
      <c r="D89" s="53"/>
      <c r="E89" s="53"/>
      <c r="F89" s="53"/>
      <c r="G89" s="53"/>
      <c r="H89" s="53"/>
      <c r="I89" s="53"/>
      <c r="J89" s="54">
        <v>148</v>
      </c>
      <c r="K89" s="54" t="s">
        <v>71</v>
      </c>
      <c r="L89" s="54">
        <v>1</v>
      </c>
      <c r="M89" s="54" t="s">
        <v>72</v>
      </c>
      <c r="N89" s="54">
        <v>280</v>
      </c>
      <c r="O89" s="53">
        <f t="shared" si="9"/>
        <v>41440</v>
      </c>
      <c r="P89" s="56"/>
    </row>
    <row r="90" spans="1:16" ht="14.25" x14ac:dyDescent="0.2">
      <c r="A90" s="75"/>
      <c r="B90" s="83"/>
      <c r="C90" s="57" t="s">
        <v>166</v>
      </c>
      <c r="D90" s="53"/>
      <c r="E90" s="53"/>
      <c r="F90" s="53"/>
      <c r="G90" s="53"/>
      <c r="H90" s="53"/>
      <c r="I90" s="53"/>
      <c r="J90" s="54">
        <v>268</v>
      </c>
      <c r="K90" s="54" t="s">
        <v>71</v>
      </c>
      <c r="L90" s="54">
        <v>1</v>
      </c>
      <c r="M90" s="54" t="s">
        <v>72</v>
      </c>
      <c r="N90" s="54">
        <v>260</v>
      </c>
      <c r="O90" s="53">
        <f t="shared" si="9"/>
        <v>69680</v>
      </c>
      <c r="P90" s="56"/>
    </row>
    <row r="91" spans="1:16" ht="14.25" x14ac:dyDescent="0.2">
      <c r="A91" s="75"/>
      <c r="B91" s="83"/>
      <c r="C91" s="57" t="s">
        <v>167</v>
      </c>
      <c r="D91" s="53"/>
      <c r="E91" s="53"/>
      <c r="F91" s="53"/>
      <c r="G91" s="53"/>
      <c r="H91" s="53"/>
      <c r="I91" s="53"/>
      <c r="J91" s="54">
        <v>16</v>
      </c>
      <c r="K91" s="54" t="s">
        <v>71</v>
      </c>
      <c r="L91" s="54">
        <v>1</v>
      </c>
      <c r="M91" s="54" t="s">
        <v>72</v>
      </c>
      <c r="N91" s="54">
        <v>280</v>
      </c>
      <c r="O91" s="53">
        <f t="shared" si="9"/>
        <v>4480</v>
      </c>
      <c r="P91" s="56"/>
    </row>
    <row r="92" spans="1:16" ht="14.25" x14ac:dyDescent="0.2">
      <c r="A92" s="75"/>
      <c r="B92" s="83"/>
      <c r="C92" s="57" t="s">
        <v>168</v>
      </c>
      <c r="D92" s="53"/>
      <c r="E92" s="53"/>
      <c r="F92" s="53"/>
      <c r="G92" s="53"/>
      <c r="H92" s="53"/>
      <c r="I92" s="53"/>
      <c r="J92" s="54">
        <v>133</v>
      </c>
      <c r="K92" s="54" t="s">
        <v>71</v>
      </c>
      <c r="L92" s="54">
        <v>1</v>
      </c>
      <c r="M92" s="54" t="s">
        <v>72</v>
      </c>
      <c r="N92" s="54">
        <v>500</v>
      </c>
      <c r="O92" s="53">
        <f t="shared" si="9"/>
        <v>66500</v>
      </c>
      <c r="P92" s="56"/>
    </row>
    <row r="93" spans="1:16" ht="14.25" x14ac:dyDescent="0.2">
      <c r="A93" s="75"/>
      <c r="B93" s="83"/>
      <c r="C93" s="57" t="s">
        <v>169</v>
      </c>
      <c r="D93" s="53"/>
      <c r="E93" s="53"/>
      <c r="F93" s="53"/>
      <c r="G93" s="53"/>
      <c r="H93" s="53"/>
      <c r="I93" s="53"/>
      <c r="J93" s="54">
        <v>75</v>
      </c>
      <c r="K93" s="54" t="s">
        <v>71</v>
      </c>
      <c r="L93" s="54">
        <v>1</v>
      </c>
      <c r="M93" s="54" t="s">
        <v>72</v>
      </c>
      <c r="N93" s="54">
        <v>250</v>
      </c>
      <c r="O93" s="53">
        <f t="shared" si="9"/>
        <v>18750</v>
      </c>
      <c r="P93" s="56"/>
    </row>
    <row r="94" spans="1:16" ht="14.25" x14ac:dyDescent="0.2">
      <c r="A94" s="75"/>
      <c r="B94" s="83"/>
      <c r="C94" s="57" t="s">
        <v>170</v>
      </c>
      <c r="D94" s="53"/>
      <c r="E94" s="53"/>
      <c r="F94" s="53"/>
      <c r="G94" s="53"/>
      <c r="H94" s="53"/>
      <c r="I94" s="53"/>
      <c r="J94" s="54">
        <v>1</v>
      </c>
      <c r="K94" s="54" t="s">
        <v>173</v>
      </c>
      <c r="L94" s="54">
        <v>1</v>
      </c>
      <c r="M94" s="54" t="s">
        <v>72</v>
      </c>
      <c r="N94" s="54">
        <v>540</v>
      </c>
      <c r="O94" s="53">
        <f t="shared" si="9"/>
        <v>540</v>
      </c>
      <c r="P94" s="56"/>
    </row>
    <row r="95" spans="1:16" ht="14.25" x14ac:dyDescent="0.2">
      <c r="A95" s="75"/>
      <c r="B95" s="83"/>
      <c r="C95" s="57" t="s">
        <v>171</v>
      </c>
      <c r="D95" s="53"/>
      <c r="E95" s="53"/>
      <c r="F95" s="53"/>
      <c r="G95" s="53"/>
      <c r="H95" s="53"/>
      <c r="I95" s="53"/>
      <c r="J95" s="54">
        <v>8</v>
      </c>
      <c r="K95" s="54" t="s">
        <v>71</v>
      </c>
      <c r="L95" s="54">
        <v>1</v>
      </c>
      <c r="M95" s="54" t="s">
        <v>72</v>
      </c>
      <c r="N95" s="54">
        <v>280</v>
      </c>
      <c r="O95" s="53">
        <f t="shared" si="9"/>
        <v>2240</v>
      </c>
      <c r="P95" s="56"/>
    </row>
    <row r="96" spans="1:16" ht="14.25" x14ac:dyDescent="0.2">
      <c r="A96" s="75"/>
      <c r="B96" s="83"/>
      <c r="C96" s="57" t="s">
        <v>172</v>
      </c>
      <c r="D96" s="53"/>
      <c r="E96" s="53"/>
      <c r="F96" s="53"/>
      <c r="G96" s="53"/>
      <c r="H96" s="53"/>
      <c r="I96" s="53"/>
      <c r="J96" s="54">
        <v>9</v>
      </c>
      <c r="K96" s="54" t="s">
        <v>71</v>
      </c>
      <c r="L96" s="54">
        <v>1</v>
      </c>
      <c r="M96" s="54" t="s">
        <v>72</v>
      </c>
      <c r="N96" s="54">
        <v>188</v>
      </c>
      <c r="O96" s="53">
        <f t="shared" si="9"/>
        <v>1692</v>
      </c>
      <c r="P96" s="56"/>
    </row>
    <row r="97" spans="1:16" ht="14.25" x14ac:dyDescent="0.2">
      <c r="A97" s="75"/>
      <c r="B97" s="87" t="s">
        <v>43</v>
      </c>
      <c r="C97" s="26" t="s">
        <v>78</v>
      </c>
      <c r="D97" s="1"/>
      <c r="E97" s="9"/>
      <c r="F97" s="9"/>
      <c r="G97" s="9"/>
      <c r="H97" s="9"/>
      <c r="I97" s="9"/>
      <c r="J97" s="20">
        <v>30</v>
      </c>
      <c r="K97" s="9" t="s">
        <v>71</v>
      </c>
      <c r="L97" s="9">
        <v>1</v>
      </c>
      <c r="M97" s="9" t="s">
        <v>72</v>
      </c>
      <c r="N97" s="20">
        <v>200</v>
      </c>
      <c r="O97" s="21">
        <f t="shared" ref="O97:O116" si="10">J97*L97*N97</f>
        <v>6000</v>
      </c>
      <c r="P97" s="38"/>
    </row>
    <row r="98" spans="1:16" ht="14.25" x14ac:dyDescent="0.2">
      <c r="A98" s="75"/>
      <c r="B98" s="88"/>
      <c r="C98" s="26" t="s">
        <v>79</v>
      </c>
      <c r="D98" s="1"/>
      <c r="E98" s="9"/>
      <c r="F98" s="9"/>
      <c r="G98" s="9"/>
      <c r="H98" s="9"/>
      <c r="I98" s="9"/>
      <c r="J98" s="20">
        <v>69</v>
      </c>
      <c r="K98" s="9" t="s">
        <v>71</v>
      </c>
      <c r="L98" s="9">
        <v>1</v>
      </c>
      <c r="M98" s="9" t="s">
        <v>72</v>
      </c>
      <c r="N98" s="20">
        <v>260</v>
      </c>
      <c r="O98" s="21">
        <f t="shared" si="10"/>
        <v>17940</v>
      </c>
      <c r="P98" s="38"/>
    </row>
    <row r="99" spans="1:16" ht="14.25" x14ac:dyDescent="0.2">
      <c r="A99" s="75"/>
      <c r="B99" s="88"/>
      <c r="C99" s="26" t="s">
        <v>99</v>
      </c>
      <c r="D99" s="1"/>
      <c r="E99" s="9"/>
      <c r="F99" s="9"/>
      <c r="G99" s="9"/>
      <c r="H99" s="9"/>
      <c r="I99" s="9"/>
      <c r="J99" s="20">
        <v>10</v>
      </c>
      <c r="K99" s="9" t="s">
        <v>71</v>
      </c>
      <c r="L99" s="9">
        <v>1</v>
      </c>
      <c r="M99" s="9" t="s">
        <v>72</v>
      </c>
      <c r="N99" s="20">
        <v>550</v>
      </c>
      <c r="O99" s="21">
        <f t="shared" si="10"/>
        <v>5500</v>
      </c>
      <c r="P99" s="38"/>
    </row>
    <row r="100" spans="1:16" ht="14.25" x14ac:dyDescent="0.2">
      <c r="A100" s="75"/>
      <c r="B100" s="88"/>
      <c r="C100" s="26" t="s">
        <v>99</v>
      </c>
      <c r="D100" s="1"/>
      <c r="E100" s="9"/>
      <c r="F100" s="9"/>
      <c r="G100" s="9"/>
      <c r="H100" s="9"/>
      <c r="I100" s="9"/>
      <c r="J100" s="20">
        <v>1</v>
      </c>
      <c r="K100" s="9" t="s">
        <v>71</v>
      </c>
      <c r="L100" s="9">
        <v>1</v>
      </c>
      <c r="M100" s="9" t="s">
        <v>72</v>
      </c>
      <c r="N100" s="20">
        <v>1110.9000000000001</v>
      </c>
      <c r="O100" s="21">
        <f t="shared" si="10"/>
        <v>1110.9000000000001</v>
      </c>
      <c r="P100" s="39" t="s">
        <v>100</v>
      </c>
    </row>
    <row r="101" spans="1:16" ht="14.25" x14ac:dyDescent="0.2">
      <c r="A101" s="75"/>
      <c r="B101" s="88"/>
      <c r="C101" s="27" t="s">
        <v>82</v>
      </c>
      <c r="D101" s="1"/>
      <c r="E101" s="9"/>
      <c r="F101" s="9"/>
      <c r="G101" s="9"/>
      <c r="H101" s="9"/>
      <c r="I101" s="9"/>
      <c r="J101" s="20">
        <v>167</v>
      </c>
      <c r="K101" s="9" t="s">
        <v>71</v>
      </c>
      <c r="L101" s="9">
        <v>1</v>
      </c>
      <c r="M101" s="9" t="s">
        <v>72</v>
      </c>
      <c r="N101" s="20">
        <v>200</v>
      </c>
      <c r="O101" s="21">
        <f t="shared" si="10"/>
        <v>33400</v>
      </c>
      <c r="P101" s="38"/>
    </row>
    <row r="102" spans="1:16" ht="14.25" x14ac:dyDescent="0.2">
      <c r="A102" s="75"/>
      <c r="B102" s="88"/>
      <c r="C102" s="26" t="s">
        <v>84</v>
      </c>
      <c r="D102" s="1"/>
      <c r="E102" s="9"/>
      <c r="F102" s="9"/>
      <c r="G102" s="9"/>
      <c r="H102" s="9"/>
      <c r="I102" s="9"/>
      <c r="J102" s="20">
        <v>60</v>
      </c>
      <c r="K102" s="9" t="s">
        <v>71</v>
      </c>
      <c r="L102" s="9">
        <v>1</v>
      </c>
      <c r="M102" s="9" t="s">
        <v>72</v>
      </c>
      <c r="N102" s="20">
        <v>500</v>
      </c>
      <c r="O102" s="21">
        <f t="shared" si="10"/>
        <v>30000</v>
      </c>
      <c r="P102" s="38"/>
    </row>
    <row r="103" spans="1:16" ht="14.25" x14ac:dyDescent="0.2">
      <c r="A103" s="75"/>
      <c r="B103" s="88"/>
      <c r="C103" s="26" t="s">
        <v>86</v>
      </c>
      <c r="D103" s="1"/>
      <c r="E103" s="9"/>
      <c r="F103" s="9"/>
      <c r="G103" s="9"/>
      <c r="H103" s="9"/>
      <c r="I103" s="9"/>
      <c r="J103" s="20">
        <v>77</v>
      </c>
      <c r="K103" s="9" t="s">
        <v>71</v>
      </c>
      <c r="L103" s="9">
        <v>1</v>
      </c>
      <c r="M103" s="9" t="s">
        <v>72</v>
      </c>
      <c r="N103" s="20">
        <v>200</v>
      </c>
      <c r="O103" s="21">
        <f t="shared" si="10"/>
        <v>15400</v>
      </c>
      <c r="P103" s="38"/>
    </row>
    <row r="104" spans="1:16" ht="14.25" x14ac:dyDescent="0.2">
      <c r="A104" s="75"/>
      <c r="B104" s="88"/>
      <c r="C104" s="26" t="s">
        <v>87</v>
      </c>
      <c r="D104" s="1"/>
      <c r="E104" s="9"/>
      <c r="F104" s="9"/>
      <c r="G104" s="9"/>
      <c r="H104" s="9"/>
      <c r="I104" s="9"/>
      <c r="J104" s="20">
        <v>17</v>
      </c>
      <c r="K104" s="9" t="s">
        <v>71</v>
      </c>
      <c r="L104" s="9">
        <v>1</v>
      </c>
      <c r="M104" s="9" t="s">
        <v>72</v>
      </c>
      <c r="N104" s="20">
        <v>260</v>
      </c>
      <c r="O104" s="21">
        <f t="shared" si="10"/>
        <v>4420</v>
      </c>
      <c r="P104" s="38"/>
    </row>
    <row r="105" spans="1:16" ht="14.25" x14ac:dyDescent="0.2">
      <c r="A105" s="75"/>
      <c r="B105" s="88"/>
      <c r="C105" s="26" t="s">
        <v>91</v>
      </c>
      <c r="D105" s="1"/>
      <c r="E105" s="9"/>
      <c r="F105" s="9"/>
      <c r="G105" s="9"/>
      <c r="H105" s="9"/>
      <c r="I105" s="9"/>
      <c r="J105" s="20">
        <v>27</v>
      </c>
      <c r="K105" s="9" t="s">
        <v>71</v>
      </c>
      <c r="L105" s="9">
        <v>1</v>
      </c>
      <c r="M105" s="9" t="s">
        <v>72</v>
      </c>
      <c r="N105" s="20">
        <v>200</v>
      </c>
      <c r="O105" s="21">
        <f t="shared" si="10"/>
        <v>5400</v>
      </c>
      <c r="P105" s="38"/>
    </row>
    <row r="106" spans="1:16" ht="14.25" x14ac:dyDescent="0.2">
      <c r="A106" s="75"/>
      <c r="B106" s="88"/>
      <c r="C106" s="26" t="s">
        <v>92</v>
      </c>
      <c r="D106" s="1"/>
      <c r="E106" s="9"/>
      <c r="F106" s="9"/>
      <c r="G106" s="9"/>
      <c r="H106" s="9"/>
      <c r="I106" s="9"/>
      <c r="J106" s="20">
        <v>3</v>
      </c>
      <c r="K106" s="9" t="s">
        <v>71</v>
      </c>
      <c r="L106" s="9">
        <v>1</v>
      </c>
      <c r="M106" s="9" t="s">
        <v>72</v>
      </c>
      <c r="N106" s="20">
        <v>260</v>
      </c>
      <c r="O106" s="21">
        <f t="shared" si="10"/>
        <v>780</v>
      </c>
      <c r="P106" s="38"/>
    </row>
    <row r="107" spans="1:16" ht="14.25" x14ac:dyDescent="0.2">
      <c r="A107" s="75"/>
      <c r="B107" s="89"/>
      <c r="C107" s="26" t="s">
        <v>101</v>
      </c>
      <c r="D107" s="1"/>
      <c r="E107" s="9"/>
      <c r="F107" s="9"/>
      <c r="G107" s="9"/>
      <c r="H107" s="9"/>
      <c r="I107" s="9"/>
      <c r="J107" s="20">
        <v>1</v>
      </c>
      <c r="K107" s="9" t="s">
        <v>71</v>
      </c>
      <c r="L107" s="9">
        <v>1</v>
      </c>
      <c r="M107" s="9" t="s">
        <v>72</v>
      </c>
      <c r="N107" s="20">
        <v>3000</v>
      </c>
      <c r="O107" s="21">
        <f t="shared" si="10"/>
        <v>3000</v>
      </c>
      <c r="P107" s="39" t="s">
        <v>102</v>
      </c>
    </row>
    <row r="108" spans="1:16" x14ac:dyDescent="0.3">
      <c r="A108" s="61" t="s">
        <v>103</v>
      </c>
      <c r="B108" s="61"/>
      <c r="C108" s="61"/>
      <c r="D108" s="61"/>
      <c r="E108" s="61"/>
      <c r="F108" s="61"/>
      <c r="G108" s="61"/>
      <c r="H108" s="61"/>
      <c r="I108" s="40">
        <f>SUM(I65:I84)</f>
        <v>1852000</v>
      </c>
      <c r="J108" s="35"/>
      <c r="K108" s="35"/>
      <c r="L108" s="35"/>
      <c r="M108" s="35"/>
      <c r="N108" s="35"/>
      <c r="O108" s="36">
        <f>SUM(O65:O107)</f>
        <v>941466.9</v>
      </c>
      <c r="P108" s="41">
        <f>I108-O108</f>
        <v>910533.1</v>
      </c>
    </row>
    <row r="109" spans="1:16" x14ac:dyDescent="0.3">
      <c r="A109" s="76" t="s">
        <v>104</v>
      </c>
      <c r="B109" s="27" t="s">
        <v>105</v>
      </c>
      <c r="C109" s="28" t="s">
        <v>106</v>
      </c>
      <c r="D109" s="29">
        <v>30</v>
      </c>
      <c r="E109" s="29" t="s">
        <v>107</v>
      </c>
      <c r="F109" s="29">
        <v>1</v>
      </c>
      <c r="G109" s="29" t="s">
        <v>108</v>
      </c>
      <c r="H109" s="30">
        <v>2500</v>
      </c>
      <c r="I109" s="9">
        <f>D109*F109*H109</f>
        <v>75000</v>
      </c>
      <c r="J109" s="29">
        <v>30</v>
      </c>
      <c r="K109" s="29" t="s">
        <v>107</v>
      </c>
      <c r="L109" s="29">
        <v>1</v>
      </c>
      <c r="M109" s="29" t="s">
        <v>108</v>
      </c>
      <c r="N109" s="30">
        <v>2500</v>
      </c>
      <c r="O109" s="9">
        <f t="shared" si="10"/>
        <v>75000</v>
      </c>
      <c r="P109" s="42"/>
    </row>
    <row r="110" spans="1:16" x14ac:dyDescent="0.3">
      <c r="A110" s="77"/>
      <c r="B110" s="27" t="s">
        <v>109</v>
      </c>
      <c r="C110" s="28" t="s">
        <v>110</v>
      </c>
      <c r="D110" s="29">
        <v>45</v>
      </c>
      <c r="E110" s="29" t="s">
        <v>107</v>
      </c>
      <c r="F110" s="29">
        <v>1</v>
      </c>
      <c r="G110" s="29" t="s">
        <v>108</v>
      </c>
      <c r="H110" s="30">
        <v>2500</v>
      </c>
      <c r="I110" s="9">
        <f t="shared" ref="I110:I116" si="11">D110*F110*H110</f>
        <v>112500</v>
      </c>
      <c r="J110" s="29">
        <v>45</v>
      </c>
      <c r="K110" s="29" t="s">
        <v>107</v>
      </c>
      <c r="L110" s="29">
        <v>1</v>
      </c>
      <c r="M110" s="29" t="s">
        <v>108</v>
      </c>
      <c r="N110" s="30">
        <v>2500</v>
      </c>
      <c r="O110" s="9">
        <f t="shared" si="10"/>
        <v>112500</v>
      </c>
      <c r="P110" s="43"/>
    </row>
    <row r="111" spans="1:16" x14ac:dyDescent="0.3">
      <c r="A111" s="77"/>
      <c r="B111" s="27" t="s">
        <v>111</v>
      </c>
      <c r="C111" s="28" t="s">
        <v>112</v>
      </c>
      <c r="D111" s="29">
        <v>45</v>
      </c>
      <c r="E111" s="29" t="s">
        <v>107</v>
      </c>
      <c r="F111" s="29">
        <v>1</v>
      </c>
      <c r="G111" s="29" t="s">
        <v>108</v>
      </c>
      <c r="H111" s="30">
        <v>2500</v>
      </c>
      <c r="I111" s="9">
        <f t="shared" si="11"/>
        <v>112500</v>
      </c>
      <c r="J111" s="29">
        <v>45</v>
      </c>
      <c r="K111" s="29" t="s">
        <v>107</v>
      </c>
      <c r="L111" s="29">
        <v>1</v>
      </c>
      <c r="M111" s="29" t="s">
        <v>108</v>
      </c>
      <c r="N111" s="30">
        <v>2500</v>
      </c>
      <c r="O111" s="9">
        <f t="shared" si="10"/>
        <v>112500</v>
      </c>
      <c r="P111" s="43"/>
    </row>
    <row r="112" spans="1:16" x14ac:dyDescent="0.3">
      <c r="A112" s="77"/>
      <c r="B112" s="27" t="s">
        <v>113</v>
      </c>
      <c r="C112" s="28" t="s">
        <v>114</v>
      </c>
      <c r="D112" s="29">
        <v>20</v>
      </c>
      <c r="E112" s="29" t="s">
        <v>107</v>
      </c>
      <c r="F112" s="29">
        <v>1</v>
      </c>
      <c r="G112" s="29" t="s">
        <v>108</v>
      </c>
      <c r="H112" s="30">
        <v>2000</v>
      </c>
      <c r="I112" s="9">
        <f t="shared" si="11"/>
        <v>40000</v>
      </c>
      <c r="J112" s="29">
        <v>20</v>
      </c>
      <c r="K112" s="29" t="s">
        <v>107</v>
      </c>
      <c r="L112" s="29">
        <v>1</v>
      </c>
      <c r="M112" s="29" t="s">
        <v>108</v>
      </c>
      <c r="N112" s="30">
        <v>2000</v>
      </c>
      <c r="O112" s="9">
        <f t="shared" si="10"/>
        <v>40000</v>
      </c>
      <c r="P112" s="43"/>
    </row>
    <row r="113" spans="1:16 15873:16384" x14ac:dyDescent="0.3">
      <c r="A113" s="77"/>
      <c r="B113" s="27" t="s">
        <v>115</v>
      </c>
      <c r="C113" s="28" t="s">
        <v>116</v>
      </c>
      <c r="D113" s="29">
        <v>12</v>
      </c>
      <c r="E113" s="29" t="s">
        <v>107</v>
      </c>
      <c r="F113" s="29">
        <v>1</v>
      </c>
      <c r="G113" s="29" t="s">
        <v>108</v>
      </c>
      <c r="H113" s="30">
        <v>2000</v>
      </c>
      <c r="I113" s="9">
        <f t="shared" si="11"/>
        <v>24000</v>
      </c>
      <c r="J113" s="29">
        <v>12</v>
      </c>
      <c r="K113" s="29" t="s">
        <v>107</v>
      </c>
      <c r="L113" s="29">
        <v>1</v>
      </c>
      <c r="M113" s="29" t="s">
        <v>108</v>
      </c>
      <c r="N113" s="30">
        <v>2000</v>
      </c>
      <c r="O113" s="9">
        <f t="shared" si="10"/>
        <v>24000</v>
      </c>
      <c r="P113" s="43"/>
    </row>
    <row r="114" spans="1:16 15873:16384" x14ac:dyDescent="0.3">
      <c r="A114" s="77"/>
      <c r="B114" s="27" t="s">
        <v>117</v>
      </c>
      <c r="C114" s="28" t="s">
        <v>116</v>
      </c>
      <c r="D114" s="29">
        <v>12</v>
      </c>
      <c r="E114" s="29" t="s">
        <v>107</v>
      </c>
      <c r="F114" s="29">
        <v>1</v>
      </c>
      <c r="G114" s="29" t="s">
        <v>108</v>
      </c>
      <c r="H114" s="30">
        <v>2000</v>
      </c>
      <c r="I114" s="9">
        <f t="shared" ref="I114:I121" si="12">D114*F114*H114</f>
        <v>24000</v>
      </c>
      <c r="J114" s="29">
        <v>12</v>
      </c>
      <c r="K114" s="29" t="s">
        <v>107</v>
      </c>
      <c r="L114" s="29">
        <v>1</v>
      </c>
      <c r="M114" s="29" t="s">
        <v>108</v>
      </c>
      <c r="N114" s="30">
        <v>2000</v>
      </c>
      <c r="O114" s="9">
        <f t="shared" si="10"/>
        <v>24000</v>
      </c>
      <c r="P114" s="42"/>
    </row>
    <row r="115" spans="1:16 15873:16384" x14ac:dyDescent="0.3">
      <c r="A115" s="77"/>
      <c r="B115" s="27" t="s">
        <v>118</v>
      </c>
      <c r="C115" s="28" t="s">
        <v>119</v>
      </c>
      <c r="D115" s="29">
        <v>80</v>
      </c>
      <c r="E115" s="29" t="s">
        <v>107</v>
      </c>
      <c r="F115" s="29">
        <v>1</v>
      </c>
      <c r="G115" s="29" t="s">
        <v>108</v>
      </c>
      <c r="H115" s="30">
        <v>2000</v>
      </c>
      <c r="I115" s="9">
        <f t="shared" si="11"/>
        <v>160000</v>
      </c>
      <c r="J115" s="29">
        <v>80</v>
      </c>
      <c r="K115" s="29" t="s">
        <v>107</v>
      </c>
      <c r="L115" s="29">
        <v>1</v>
      </c>
      <c r="M115" s="29" t="s">
        <v>108</v>
      </c>
      <c r="N115" s="30">
        <v>2000</v>
      </c>
      <c r="O115" s="9">
        <f t="shared" si="10"/>
        <v>160000</v>
      </c>
      <c r="P115" s="42"/>
    </row>
    <row r="116" spans="1:16 15873:16384" x14ac:dyDescent="0.3">
      <c r="A116" s="77"/>
      <c r="B116" s="27" t="s">
        <v>120</v>
      </c>
      <c r="C116" s="28" t="s">
        <v>121</v>
      </c>
      <c r="D116" s="29">
        <v>15</v>
      </c>
      <c r="E116" s="29" t="s">
        <v>107</v>
      </c>
      <c r="F116" s="29">
        <v>1</v>
      </c>
      <c r="G116" s="29" t="s">
        <v>108</v>
      </c>
      <c r="H116" s="30">
        <v>1500</v>
      </c>
      <c r="I116" s="9">
        <f t="shared" si="11"/>
        <v>22500</v>
      </c>
      <c r="J116" s="29">
        <v>15</v>
      </c>
      <c r="K116" s="29" t="s">
        <v>107</v>
      </c>
      <c r="L116" s="29">
        <v>1</v>
      </c>
      <c r="M116" s="29" t="s">
        <v>108</v>
      </c>
      <c r="N116" s="30">
        <v>1500</v>
      </c>
      <c r="O116" s="9">
        <f t="shared" si="10"/>
        <v>22500</v>
      </c>
      <c r="P116" s="42"/>
    </row>
    <row r="117" spans="1:16 15873:16384" x14ac:dyDescent="0.3">
      <c r="A117" s="61" t="s">
        <v>122</v>
      </c>
      <c r="B117" s="61"/>
      <c r="C117" s="86"/>
      <c r="D117" s="86"/>
      <c r="E117" s="86"/>
      <c r="F117" s="86"/>
      <c r="G117" s="86"/>
      <c r="H117" s="86"/>
      <c r="I117" s="34">
        <f>SUM(I109:I116)</f>
        <v>570500</v>
      </c>
      <c r="J117" s="35"/>
      <c r="K117" s="35"/>
      <c r="L117" s="35"/>
      <c r="M117" s="35"/>
      <c r="N117" s="35"/>
      <c r="O117" s="36">
        <f>SUM(O109:O116)</f>
        <v>570500</v>
      </c>
      <c r="P117" s="37">
        <f>I117-O117</f>
        <v>0</v>
      </c>
    </row>
    <row r="118" spans="1:16 15873:16384" x14ac:dyDescent="0.3">
      <c r="A118" s="78" t="s">
        <v>123</v>
      </c>
      <c r="B118" s="31" t="s">
        <v>13</v>
      </c>
      <c r="C118" s="31" t="s">
        <v>124</v>
      </c>
      <c r="D118" s="9">
        <v>4</v>
      </c>
      <c r="E118" s="9" t="s">
        <v>125</v>
      </c>
      <c r="F118" s="9">
        <v>1</v>
      </c>
      <c r="G118" s="9" t="s">
        <v>31</v>
      </c>
      <c r="H118" s="9">
        <v>30000</v>
      </c>
      <c r="I118" s="9">
        <f t="shared" si="12"/>
        <v>120000</v>
      </c>
      <c r="J118" s="9">
        <v>1</v>
      </c>
      <c r="K118" s="9" t="s">
        <v>125</v>
      </c>
      <c r="L118" s="9">
        <v>1</v>
      </c>
      <c r="M118" s="9" t="s">
        <v>31</v>
      </c>
      <c r="N118" s="9">
        <v>15000</v>
      </c>
      <c r="O118" s="18">
        <f t="shared" ref="O118:O121" si="13">J118*L118*N118</f>
        <v>15000</v>
      </c>
      <c r="P118" s="17" t="s">
        <v>126</v>
      </c>
    </row>
    <row r="119" spans="1:16 15873:16384" x14ac:dyDescent="0.3">
      <c r="A119" s="79"/>
      <c r="B119" s="31" t="s">
        <v>13</v>
      </c>
      <c r="C119" s="33" t="s">
        <v>127</v>
      </c>
      <c r="D119" s="9">
        <v>1</v>
      </c>
      <c r="E119" s="9" t="s">
        <v>125</v>
      </c>
      <c r="F119" s="9">
        <v>1</v>
      </c>
      <c r="G119" s="9" t="s">
        <v>31</v>
      </c>
      <c r="H119" s="9">
        <v>200000</v>
      </c>
      <c r="I119" s="9">
        <f t="shared" si="12"/>
        <v>200000</v>
      </c>
      <c r="J119" s="9">
        <v>1</v>
      </c>
      <c r="K119" s="9" t="s">
        <v>125</v>
      </c>
      <c r="L119" s="9">
        <v>1</v>
      </c>
      <c r="M119" s="9" t="s">
        <v>31</v>
      </c>
      <c r="N119" s="9">
        <v>200000</v>
      </c>
      <c r="O119" s="18">
        <f t="shared" si="13"/>
        <v>200000</v>
      </c>
      <c r="P119" s="17" t="s">
        <v>128</v>
      </c>
      <c r="WLM119"/>
      <c r="WLN119"/>
      <c r="WLO119"/>
      <c r="WLP119"/>
      <c r="WLQ119"/>
      <c r="WLR119"/>
      <c r="WLS119"/>
      <c r="WLT119"/>
      <c r="WLU119"/>
      <c r="WLV119"/>
      <c r="WLW119"/>
      <c r="WLX119"/>
      <c r="WLY119"/>
      <c r="WLZ119"/>
      <c r="WMA119"/>
      <c r="WMB119"/>
      <c r="WMC119"/>
      <c r="WMD119"/>
      <c r="WME119"/>
      <c r="WMF119"/>
      <c r="WMG119"/>
      <c r="WMH119"/>
      <c r="WMI119"/>
      <c r="WMJ119"/>
      <c r="WMK119"/>
      <c r="WML119"/>
      <c r="WMM119"/>
      <c r="WMN119"/>
      <c r="WMO119"/>
      <c r="WMP119"/>
      <c r="WMQ119"/>
      <c r="WMR119"/>
      <c r="WMS119"/>
      <c r="WMT119"/>
      <c r="WMU119"/>
      <c r="WMV119"/>
      <c r="WMW119"/>
      <c r="WMX119"/>
      <c r="WMY119"/>
      <c r="WMZ119"/>
      <c r="WNA119"/>
      <c r="WNB119"/>
      <c r="WNC119"/>
      <c r="WND119"/>
      <c r="WNE119"/>
      <c r="WNF119"/>
      <c r="WNG119"/>
      <c r="WNH119"/>
      <c r="WNI119"/>
      <c r="WNJ119"/>
      <c r="WNK119"/>
      <c r="WNL119"/>
      <c r="WNM119"/>
      <c r="WNN119"/>
      <c r="WNO119"/>
      <c r="WNP119"/>
      <c r="WNQ119"/>
      <c r="WNR119"/>
      <c r="WNS119"/>
      <c r="WNT119"/>
      <c r="WNU119"/>
      <c r="WNV119"/>
      <c r="WNW119"/>
      <c r="WNX119"/>
      <c r="WNY119"/>
      <c r="WNZ119"/>
      <c r="WOA119"/>
      <c r="WOB119"/>
      <c r="WOC119"/>
      <c r="WOD119"/>
      <c r="WOE119"/>
      <c r="WOF119"/>
      <c r="WOG119"/>
      <c r="WOH119"/>
      <c r="WOI119"/>
      <c r="WOJ119"/>
      <c r="WOK119"/>
      <c r="WOL119"/>
      <c r="WOM119"/>
      <c r="WON119"/>
      <c r="WOO119"/>
      <c r="WOP119"/>
      <c r="WOQ119"/>
      <c r="WOR119"/>
      <c r="WOS119"/>
      <c r="WOT119"/>
      <c r="WOU119"/>
      <c r="WOV119"/>
      <c r="WOW119"/>
      <c r="WOX119"/>
      <c r="WOY119"/>
      <c r="WOZ119"/>
      <c r="WPA119"/>
      <c r="WPB119"/>
      <c r="WPC119"/>
      <c r="WPD119"/>
      <c r="WPE119"/>
      <c r="WPF119"/>
      <c r="WPG119"/>
      <c r="WPH119"/>
      <c r="WPI119"/>
      <c r="WPJ119"/>
      <c r="WPK119"/>
      <c r="WPL119"/>
      <c r="WPM119"/>
      <c r="WPN119"/>
      <c r="WPO119"/>
      <c r="WPP119"/>
      <c r="WPQ119"/>
      <c r="WPR119"/>
      <c r="WPS119"/>
      <c r="WPT119"/>
      <c r="WPU119"/>
      <c r="WPV119"/>
      <c r="WPW119"/>
      <c r="WPX119"/>
      <c r="WPY119"/>
      <c r="WPZ119"/>
      <c r="WQA119"/>
      <c r="WQB119"/>
      <c r="WQC119"/>
      <c r="WQD119"/>
      <c r="WQE119"/>
      <c r="WQF119"/>
      <c r="WQG119"/>
      <c r="WQH119"/>
      <c r="WQI119"/>
      <c r="WQJ119"/>
      <c r="WQK119"/>
      <c r="WQL119"/>
      <c r="WQM119"/>
      <c r="WQN119"/>
      <c r="WQO119"/>
      <c r="WQP119"/>
      <c r="WQQ119"/>
      <c r="WQR119"/>
      <c r="WQS119"/>
      <c r="WQT119"/>
      <c r="WQU119"/>
      <c r="WQV119"/>
      <c r="WQW119"/>
      <c r="WQX119"/>
      <c r="WQY119"/>
      <c r="WQZ119"/>
      <c r="WRA119"/>
      <c r="WRB119"/>
      <c r="WRC119"/>
      <c r="WRD119"/>
      <c r="WRE119"/>
      <c r="WRF119"/>
      <c r="WRG119"/>
      <c r="WRH119"/>
      <c r="WRI119"/>
      <c r="WRJ119"/>
      <c r="WRK119"/>
      <c r="WRL119"/>
      <c r="WRM119"/>
      <c r="WRN119"/>
      <c r="WRO119"/>
      <c r="WRP119"/>
      <c r="WRQ119"/>
      <c r="WRR119"/>
      <c r="WRS119"/>
      <c r="WRT119"/>
      <c r="WRU119"/>
      <c r="WRV119"/>
      <c r="WRW119"/>
      <c r="WRX119"/>
      <c r="WRY119"/>
      <c r="WRZ119"/>
      <c r="WSA119"/>
      <c r="WSB119"/>
      <c r="WSC119"/>
      <c r="WSD119"/>
      <c r="WSE119"/>
      <c r="WSF119"/>
      <c r="WSG119"/>
      <c r="WSH119"/>
      <c r="WSI119"/>
      <c r="WSJ119"/>
      <c r="WSK119"/>
      <c r="WSL119"/>
      <c r="WSM119"/>
      <c r="WSN119"/>
      <c r="WSO119"/>
      <c r="WSP119"/>
      <c r="WSQ119"/>
      <c r="WSR119"/>
      <c r="WSS119"/>
      <c r="WST119"/>
      <c r="WSU119"/>
      <c r="WSV119"/>
      <c r="WSW119"/>
      <c r="WSX119"/>
      <c r="WSY119"/>
      <c r="WSZ119"/>
      <c r="WTA119"/>
      <c r="WTB119"/>
      <c r="WTC119"/>
      <c r="WTD119"/>
      <c r="WTE119"/>
      <c r="WTF119"/>
      <c r="WTG119"/>
      <c r="WTH119"/>
      <c r="WTI119"/>
      <c r="WTJ119"/>
      <c r="WTK119"/>
      <c r="WTL119"/>
      <c r="WTM119"/>
      <c r="WTN119"/>
      <c r="WTO119"/>
      <c r="WTP119"/>
      <c r="WTQ119"/>
      <c r="WTR119"/>
      <c r="WTS119"/>
      <c r="WTT119"/>
      <c r="WTU119"/>
      <c r="WTV119"/>
      <c r="WTW119"/>
      <c r="WTX119"/>
      <c r="WTY119"/>
      <c r="WTZ119"/>
      <c r="WUA119"/>
      <c r="WUB119"/>
      <c r="WUC119"/>
      <c r="WUD119"/>
      <c r="WUE119"/>
      <c r="WUF119"/>
      <c r="WUG119"/>
      <c r="WUH119"/>
      <c r="WUI119"/>
      <c r="WUJ119"/>
      <c r="WUK119"/>
      <c r="WUL119"/>
      <c r="WUM119"/>
      <c r="WUN119"/>
      <c r="WUO119"/>
      <c r="WUP119"/>
      <c r="WUQ119"/>
      <c r="WUR119"/>
      <c r="WUS119"/>
      <c r="WUT119"/>
      <c r="WUU119"/>
      <c r="WUV119"/>
      <c r="WUW119"/>
      <c r="WUX119"/>
      <c r="WUY119"/>
      <c r="WUZ119"/>
      <c r="WVA119"/>
      <c r="WVB119"/>
      <c r="WVC119"/>
      <c r="WVD119"/>
      <c r="WVE119"/>
      <c r="WVF119"/>
      <c r="WVG119"/>
      <c r="WVH119"/>
      <c r="WVI119"/>
      <c r="WVJ119"/>
      <c r="WVK119"/>
      <c r="WVL119"/>
      <c r="WVM119"/>
      <c r="WVN119"/>
      <c r="WVO119"/>
      <c r="WVP119"/>
      <c r="WVQ119"/>
      <c r="WVR119"/>
      <c r="WVS119"/>
      <c r="WVT119"/>
      <c r="WVU119"/>
      <c r="WVV119"/>
      <c r="WVW119"/>
      <c r="WVX119"/>
      <c r="WVY119"/>
      <c r="WVZ119"/>
      <c r="WWA119"/>
      <c r="WWB119"/>
      <c r="WWC119"/>
      <c r="WWD119"/>
      <c r="WWE119"/>
      <c r="WWF119"/>
      <c r="WWG119"/>
      <c r="WWH119"/>
      <c r="WWI119"/>
      <c r="WWJ119"/>
      <c r="WWK119"/>
      <c r="WWL119"/>
      <c r="WWM119"/>
      <c r="WWN119"/>
      <c r="WWO119"/>
      <c r="WWP119"/>
      <c r="WWQ119"/>
      <c r="WWR119"/>
      <c r="WWS119"/>
      <c r="WWT119"/>
      <c r="WWU119"/>
      <c r="WWV119"/>
      <c r="WWW119"/>
      <c r="WWX119"/>
      <c r="WWY119"/>
      <c r="WWZ119"/>
      <c r="WXA119"/>
      <c r="WXB119"/>
      <c r="WXC119"/>
      <c r="WXD119"/>
      <c r="WXE119"/>
      <c r="WXF119"/>
      <c r="WXG119"/>
      <c r="WXH119"/>
      <c r="WXI119"/>
      <c r="WXJ119"/>
      <c r="WXK119"/>
      <c r="WXL119"/>
      <c r="WXM119"/>
      <c r="WXN119"/>
      <c r="WXO119"/>
      <c r="WXP119"/>
      <c r="WXQ119"/>
      <c r="WXR119"/>
      <c r="WXS119"/>
      <c r="WXT119"/>
      <c r="WXU119"/>
      <c r="WXV119"/>
      <c r="WXW119"/>
      <c r="WXX119"/>
      <c r="WXY119"/>
      <c r="WXZ119"/>
      <c r="WYA119"/>
      <c r="WYB119"/>
      <c r="WYC119"/>
      <c r="WYD119"/>
      <c r="WYE119"/>
      <c r="WYF119"/>
      <c r="WYG119"/>
      <c r="WYH119"/>
      <c r="WYI119"/>
      <c r="WYJ119"/>
      <c r="WYK119"/>
      <c r="WYL119"/>
      <c r="WYM119"/>
      <c r="WYN119"/>
      <c r="WYO119"/>
      <c r="WYP119"/>
      <c r="WYQ119"/>
      <c r="WYR119"/>
      <c r="WYS119"/>
      <c r="WYT119"/>
      <c r="WYU119"/>
      <c r="WYV119"/>
      <c r="WYW119"/>
      <c r="WYX119"/>
      <c r="WYY119"/>
      <c r="WYZ119"/>
      <c r="WZA119"/>
      <c r="WZB119"/>
      <c r="WZC119"/>
      <c r="WZD119"/>
      <c r="WZE119"/>
      <c r="WZF119"/>
      <c r="WZG119"/>
      <c r="WZH119"/>
      <c r="WZI119"/>
      <c r="WZJ119"/>
      <c r="WZK119"/>
      <c r="WZL119"/>
      <c r="WZM119"/>
      <c r="WZN119"/>
      <c r="WZO119"/>
      <c r="WZP119"/>
      <c r="WZQ119"/>
      <c r="WZR119"/>
      <c r="WZS119"/>
      <c r="WZT119"/>
      <c r="WZU119"/>
      <c r="WZV119"/>
      <c r="WZW119"/>
      <c r="WZX119"/>
      <c r="WZY119"/>
      <c r="WZZ119"/>
      <c r="XAA119"/>
      <c r="XAB119"/>
      <c r="XAC119"/>
      <c r="XAD119"/>
      <c r="XAE119"/>
      <c r="XAF119"/>
      <c r="XAG119"/>
      <c r="XAH119"/>
      <c r="XAI119"/>
      <c r="XAJ119"/>
      <c r="XAK119"/>
      <c r="XAL119"/>
      <c r="XAM119"/>
      <c r="XAN119"/>
      <c r="XAO119"/>
      <c r="XAP119"/>
      <c r="XAQ119"/>
      <c r="XAR119"/>
      <c r="XAS119"/>
      <c r="XAT119"/>
      <c r="XAU119"/>
      <c r="XAV119"/>
      <c r="XAW119"/>
      <c r="XAX119"/>
      <c r="XAY119"/>
      <c r="XAZ119"/>
      <c r="XBA119"/>
      <c r="XBB119"/>
      <c r="XBC119"/>
      <c r="XBD119"/>
      <c r="XBE119"/>
      <c r="XBF119"/>
      <c r="XBG119"/>
      <c r="XBH119"/>
      <c r="XBI119"/>
      <c r="XBJ119"/>
      <c r="XBK119"/>
      <c r="XBL119"/>
      <c r="XBM119"/>
      <c r="XBN119"/>
      <c r="XBO119"/>
      <c r="XBP119"/>
      <c r="XBQ119"/>
      <c r="XBR119"/>
      <c r="XBS119"/>
      <c r="XBT119"/>
      <c r="XBU119"/>
      <c r="XBV119"/>
      <c r="XBW119"/>
      <c r="XBX119"/>
      <c r="XBY119"/>
      <c r="XBZ119"/>
      <c r="XCA119"/>
      <c r="XCB119"/>
      <c r="XCC119"/>
      <c r="XCD119"/>
      <c r="XCE119"/>
      <c r="XCF119"/>
      <c r="XCG119"/>
      <c r="XCH119"/>
      <c r="XCI119"/>
      <c r="XCJ119"/>
      <c r="XCK119"/>
      <c r="XCL119"/>
      <c r="XCM119"/>
      <c r="XCN119"/>
      <c r="XCO119"/>
      <c r="XCP119"/>
      <c r="XCQ119"/>
      <c r="XCR119"/>
      <c r="XCS119"/>
      <c r="XCT119"/>
      <c r="XCU119"/>
      <c r="XCV119"/>
      <c r="XCW119"/>
      <c r="XCX119"/>
      <c r="XCY119"/>
      <c r="XCZ119"/>
      <c r="XDA119"/>
      <c r="XDB119"/>
      <c r="XDC119"/>
      <c r="XDD119"/>
      <c r="XDE119"/>
      <c r="XDF119"/>
      <c r="XDG119"/>
      <c r="XDH119"/>
      <c r="XDI119"/>
      <c r="XDJ119"/>
      <c r="XDK119"/>
      <c r="XDL119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  <c r="XEU119"/>
      <c r="XEV119"/>
      <c r="XEW119"/>
      <c r="XEX119"/>
      <c r="XEY119"/>
      <c r="XEZ119"/>
      <c r="XFA119"/>
      <c r="XFB119"/>
      <c r="XFC119"/>
      <c r="XFD119"/>
    </row>
    <row r="120" spans="1:16 15873:16384" x14ac:dyDescent="0.3">
      <c r="A120" s="79"/>
      <c r="B120" s="31" t="s">
        <v>13</v>
      </c>
      <c r="C120" s="33" t="s">
        <v>129</v>
      </c>
      <c r="D120" s="9">
        <v>1</v>
      </c>
      <c r="E120" s="9" t="s">
        <v>125</v>
      </c>
      <c r="F120" s="9">
        <v>1</v>
      </c>
      <c r="G120" s="9" t="s">
        <v>31</v>
      </c>
      <c r="H120" s="9">
        <v>40000</v>
      </c>
      <c r="I120" s="9">
        <f t="shared" si="12"/>
        <v>40000</v>
      </c>
      <c r="J120" s="9"/>
      <c r="K120" s="9" t="s">
        <v>125</v>
      </c>
      <c r="L120" s="9">
        <v>1</v>
      </c>
      <c r="M120" s="9" t="s">
        <v>31</v>
      </c>
      <c r="N120" s="9"/>
      <c r="O120" s="44">
        <f t="shared" si="13"/>
        <v>0</v>
      </c>
      <c r="P120" s="17"/>
      <c r="WLM120"/>
      <c r="WLN120"/>
      <c r="WLO120"/>
      <c r="WLP120"/>
      <c r="WLQ120"/>
      <c r="WLR120"/>
      <c r="WLS120"/>
      <c r="WLT120"/>
      <c r="WLU120"/>
      <c r="WLV120"/>
      <c r="WLW120"/>
      <c r="WLX120"/>
      <c r="WLY120"/>
      <c r="WLZ120"/>
      <c r="WMA120"/>
      <c r="WMB120"/>
      <c r="WMC120"/>
      <c r="WMD120"/>
      <c r="WME120"/>
      <c r="WMF120"/>
      <c r="WMG120"/>
      <c r="WMH120"/>
      <c r="WMI120"/>
      <c r="WMJ120"/>
      <c r="WMK120"/>
      <c r="WML120"/>
      <c r="WMM120"/>
      <c r="WMN120"/>
      <c r="WMO120"/>
      <c r="WMP120"/>
      <c r="WMQ120"/>
      <c r="WMR120"/>
      <c r="WMS120"/>
      <c r="WMT120"/>
      <c r="WMU120"/>
      <c r="WMV120"/>
      <c r="WMW120"/>
      <c r="WMX120"/>
      <c r="WMY120"/>
      <c r="WMZ120"/>
      <c r="WNA120"/>
      <c r="WNB120"/>
      <c r="WNC120"/>
      <c r="WND120"/>
      <c r="WNE120"/>
      <c r="WNF120"/>
      <c r="WNG120"/>
      <c r="WNH120"/>
      <c r="WNI120"/>
      <c r="WNJ120"/>
      <c r="WNK120"/>
      <c r="WNL120"/>
      <c r="WNM120"/>
      <c r="WNN120"/>
      <c r="WNO120"/>
      <c r="WNP120"/>
      <c r="WNQ120"/>
      <c r="WNR120"/>
      <c r="WNS120"/>
      <c r="WNT120"/>
      <c r="WNU120"/>
      <c r="WNV120"/>
      <c r="WNW120"/>
      <c r="WNX120"/>
      <c r="WNY120"/>
      <c r="WNZ120"/>
      <c r="WOA120"/>
      <c r="WOB120"/>
      <c r="WOC120"/>
      <c r="WOD120"/>
      <c r="WOE120"/>
      <c r="WOF120"/>
      <c r="WOG120"/>
      <c r="WOH120"/>
      <c r="WOI120"/>
      <c r="WOJ120"/>
      <c r="WOK120"/>
      <c r="WOL120"/>
      <c r="WOM120"/>
      <c r="WON120"/>
      <c r="WOO120"/>
      <c r="WOP120"/>
      <c r="WOQ120"/>
      <c r="WOR120"/>
      <c r="WOS120"/>
      <c r="WOT120"/>
      <c r="WOU120"/>
      <c r="WOV120"/>
      <c r="WOW120"/>
      <c r="WOX120"/>
      <c r="WOY120"/>
      <c r="WOZ120"/>
      <c r="WPA120"/>
      <c r="WPB120"/>
      <c r="WPC120"/>
      <c r="WPD120"/>
      <c r="WPE120"/>
      <c r="WPF120"/>
      <c r="WPG120"/>
      <c r="WPH120"/>
      <c r="WPI120"/>
      <c r="WPJ120"/>
      <c r="WPK120"/>
      <c r="WPL120"/>
      <c r="WPM120"/>
      <c r="WPN120"/>
      <c r="WPO120"/>
      <c r="WPP120"/>
      <c r="WPQ120"/>
      <c r="WPR120"/>
      <c r="WPS120"/>
      <c r="WPT120"/>
      <c r="WPU120"/>
      <c r="WPV120"/>
      <c r="WPW120"/>
      <c r="WPX120"/>
      <c r="WPY120"/>
      <c r="WPZ120"/>
      <c r="WQA120"/>
      <c r="WQB120"/>
      <c r="WQC120"/>
      <c r="WQD120"/>
      <c r="WQE120"/>
      <c r="WQF120"/>
      <c r="WQG120"/>
      <c r="WQH120"/>
      <c r="WQI120"/>
      <c r="WQJ120"/>
      <c r="WQK120"/>
      <c r="WQL120"/>
      <c r="WQM120"/>
      <c r="WQN120"/>
      <c r="WQO120"/>
      <c r="WQP120"/>
      <c r="WQQ120"/>
      <c r="WQR120"/>
      <c r="WQS120"/>
      <c r="WQT120"/>
      <c r="WQU120"/>
      <c r="WQV120"/>
      <c r="WQW120"/>
      <c r="WQX120"/>
      <c r="WQY120"/>
      <c r="WQZ120"/>
      <c r="WRA120"/>
      <c r="WRB120"/>
      <c r="WRC120"/>
      <c r="WRD120"/>
      <c r="WRE120"/>
      <c r="WRF120"/>
      <c r="WRG120"/>
      <c r="WRH120"/>
      <c r="WRI120"/>
      <c r="WRJ120"/>
      <c r="WRK120"/>
      <c r="WRL120"/>
      <c r="WRM120"/>
      <c r="WRN120"/>
      <c r="WRO120"/>
      <c r="WRP120"/>
      <c r="WRQ120"/>
      <c r="WRR120"/>
      <c r="WRS120"/>
      <c r="WRT120"/>
      <c r="WRU120"/>
      <c r="WRV120"/>
      <c r="WRW120"/>
      <c r="WRX120"/>
      <c r="WRY120"/>
      <c r="WRZ120"/>
      <c r="WSA120"/>
      <c r="WSB120"/>
      <c r="WSC120"/>
      <c r="WSD120"/>
      <c r="WSE120"/>
      <c r="WSF120"/>
      <c r="WSG120"/>
      <c r="WSH120"/>
      <c r="WSI120"/>
      <c r="WSJ120"/>
      <c r="WSK120"/>
      <c r="WSL120"/>
      <c r="WSM120"/>
      <c r="WSN120"/>
      <c r="WSO120"/>
      <c r="WSP120"/>
      <c r="WSQ120"/>
      <c r="WSR120"/>
      <c r="WSS120"/>
      <c r="WST120"/>
      <c r="WSU120"/>
      <c r="WSV120"/>
      <c r="WSW120"/>
      <c r="WSX120"/>
      <c r="WSY120"/>
      <c r="WSZ120"/>
      <c r="WTA120"/>
      <c r="WTB120"/>
      <c r="WTC120"/>
      <c r="WTD120"/>
      <c r="WTE120"/>
      <c r="WTF120"/>
      <c r="WTG120"/>
      <c r="WTH120"/>
      <c r="WTI120"/>
      <c r="WTJ120"/>
      <c r="WTK120"/>
      <c r="WTL120"/>
      <c r="WTM120"/>
      <c r="WTN120"/>
      <c r="WTO120"/>
      <c r="WTP120"/>
      <c r="WTQ120"/>
      <c r="WTR120"/>
      <c r="WTS120"/>
      <c r="WTT120"/>
      <c r="WTU120"/>
      <c r="WTV120"/>
      <c r="WTW120"/>
      <c r="WTX120"/>
      <c r="WTY120"/>
      <c r="WTZ120"/>
      <c r="WUA120"/>
      <c r="WUB120"/>
      <c r="WUC120"/>
      <c r="WUD120"/>
      <c r="WUE120"/>
      <c r="WUF120"/>
      <c r="WUG120"/>
      <c r="WUH120"/>
      <c r="WUI120"/>
      <c r="WUJ120"/>
      <c r="WUK120"/>
      <c r="WUL120"/>
      <c r="WUM120"/>
      <c r="WUN120"/>
      <c r="WUO120"/>
      <c r="WUP120"/>
      <c r="WUQ120"/>
      <c r="WUR120"/>
      <c r="WUS120"/>
      <c r="WUT120"/>
      <c r="WUU120"/>
      <c r="WUV120"/>
      <c r="WUW120"/>
      <c r="WUX120"/>
      <c r="WUY120"/>
      <c r="WUZ120"/>
      <c r="WVA120"/>
      <c r="WVB120"/>
      <c r="WVC120"/>
      <c r="WVD120"/>
      <c r="WVE120"/>
      <c r="WVF120"/>
      <c r="WVG120"/>
      <c r="WVH120"/>
      <c r="WVI120"/>
      <c r="WVJ120"/>
      <c r="WVK120"/>
      <c r="WVL120"/>
      <c r="WVM120"/>
      <c r="WVN120"/>
      <c r="WVO120"/>
      <c r="WVP120"/>
      <c r="WVQ120"/>
      <c r="WVR120"/>
      <c r="WVS120"/>
      <c r="WVT120"/>
      <c r="WVU120"/>
      <c r="WVV120"/>
      <c r="WVW120"/>
      <c r="WVX120"/>
      <c r="WVY120"/>
      <c r="WVZ120"/>
      <c r="WWA120"/>
      <c r="WWB120"/>
      <c r="WWC120"/>
      <c r="WWD120"/>
      <c r="WWE120"/>
      <c r="WWF120"/>
      <c r="WWG120"/>
      <c r="WWH120"/>
      <c r="WWI120"/>
      <c r="WWJ120"/>
      <c r="WWK120"/>
      <c r="WWL120"/>
      <c r="WWM120"/>
      <c r="WWN120"/>
      <c r="WWO120"/>
      <c r="WWP120"/>
      <c r="WWQ120"/>
      <c r="WWR120"/>
      <c r="WWS120"/>
      <c r="WWT120"/>
      <c r="WWU120"/>
      <c r="WWV120"/>
      <c r="WWW120"/>
      <c r="WWX120"/>
      <c r="WWY120"/>
      <c r="WWZ120"/>
      <c r="WXA120"/>
      <c r="WXB120"/>
      <c r="WXC120"/>
      <c r="WXD120"/>
      <c r="WXE120"/>
      <c r="WXF120"/>
      <c r="WXG120"/>
      <c r="WXH120"/>
      <c r="WXI120"/>
      <c r="WXJ120"/>
      <c r="WXK120"/>
      <c r="WXL120"/>
      <c r="WXM120"/>
      <c r="WXN120"/>
      <c r="WXO120"/>
      <c r="WXP120"/>
      <c r="WXQ120"/>
      <c r="WXR120"/>
      <c r="WXS120"/>
      <c r="WXT120"/>
      <c r="WXU120"/>
      <c r="WXV120"/>
      <c r="WXW120"/>
      <c r="WXX120"/>
      <c r="WXY120"/>
      <c r="WXZ120"/>
      <c r="WYA120"/>
      <c r="WYB120"/>
      <c r="WYC120"/>
      <c r="WYD120"/>
      <c r="WYE120"/>
      <c r="WYF120"/>
      <c r="WYG120"/>
      <c r="WYH120"/>
      <c r="WYI120"/>
      <c r="WYJ120"/>
      <c r="WYK120"/>
      <c r="WYL120"/>
      <c r="WYM120"/>
      <c r="WYN120"/>
      <c r="WYO120"/>
      <c r="WYP120"/>
      <c r="WYQ120"/>
      <c r="WYR120"/>
      <c r="WYS120"/>
      <c r="WYT120"/>
      <c r="WYU120"/>
      <c r="WYV120"/>
      <c r="WYW120"/>
      <c r="WYX120"/>
      <c r="WYY120"/>
      <c r="WYZ120"/>
      <c r="WZA120"/>
      <c r="WZB120"/>
      <c r="WZC120"/>
      <c r="WZD120"/>
      <c r="WZE120"/>
      <c r="WZF120"/>
      <c r="WZG120"/>
      <c r="WZH120"/>
      <c r="WZI120"/>
      <c r="WZJ120"/>
      <c r="WZK120"/>
      <c r="WZL120"/>
      <c r="WZM120"/>
      <c r="WZN120"/>
      <c r="WZO120"/>
      <c r="WZP120"/>
      <c r="WZQ120"/>
      <c r="WZR120"/>
      <c r="WZS120"/>
      <c r="WZT120"/>
      <c r="WZU120"/>
      <c r="WZV120"/>
      <c r="WZW120"/>
      <c r="WZX120"/>
      <c r="WZY120"/>
      <c r="WZZ120"/>
      <c r="XAA120"/>
      <c r="XAB120"/>
      <c r="XAC120"/>
      <c r="XAD120"/>
      <c r="XAE120"/>
      <c r="XAF120"/>
      <c r="XAG120"/>
      <c r="XAH120"/>
      <c r="XAI120"/>
      <c r="XAJ120"/>
      <c r="XAK120"/>
      <c r="XAL120"/>
      <c r="XAM120"/>
      <c r="XAN120"/>
      <c r="XAO120"/>
      <c r="XAP120"/>
      <c r="XAQ120"/>
      <c r="XAR120"/>
      <c r="XAS120"/>
      <c r="XAT120"/>
      <c r="XAU120"/>
      <c r="XAV120"/>
      <c r="XAW120"/>
      <c r="XAX120"/>
      <c r="XAY120"/>
      <c r="XAZ120"/>
      <c r="XBA120"/>
      <c r="XBB120"/>
      <c r="XBC120"/>
      <c r="XBD120"/>
      <c r="XBE120"/>
      <c r="XBF120"/>
      <c r="XBG120"/>
      <c r="XBH120"/>
      <c r="XBI120"/>
      <c r="XBJ120"/>
      <c r="XBK120"/>
      <c r="XBL120"/>
      <c r="XBM120"/>
      <c r="XBN120"/>
      <c r="XBO120"/>
      <c r="XBP120"/>
      <c r="XBQ120"/>
      <c r="XBR120"/>
      <c r="XBS120"/>
      <c r="XBT120"/>
      <c r="XBU120"/>
      <c r="XBV120"/>
      <c r="XBW120"/>
      <c r="XBX120"/>
      <c r="XBY120"/>
      <c r="XBZ120"/>
      <c r="XCA120"/>
      <c r="XCB120"/>
      <c r="XCC120"/>
      <c r="XCD120"/>
      <c r="XCE120"/>
      <c r="XCF120"/>
      <c r="XCG120"/>
      <c r="XCH120"/>
      <c r="XCI120"/>
      <c r="XCJ120"/>
      <c r="XCK120"/>
      <c r="XCL120"/>
      <c r="XCM120"/>
      <c r="XCN120"/>
      <c r="XCO120"/>
      <c r="XCP120"/>
      <c r="XCQ120"/>
      <c r="XCR120"/>
      <c r="XCS120"/>
      <c r="XCT120"/>
      <c r="XCU120"/>
      <c r="XCV120"/>
      <c r="XCW120"/>
      <c r="XCX120"/>
      <c r="XCY120"/>
      <c r="XCZ120"/>
      <c r="XDA120"/>
      <c r="XDB120"/>
      <c r="XDC120"/>
      <c r="XDD120"/>
      <c r="XDE120"/>
      <c r="XDF120"/>
      <c r="XDG120"/>
      <c r="XDH120"/>
      <c r="XDI120"/>
      <c r="XDJ120"/>
      <c r="XDK120"/>
      <c r="XDL120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  <c r="XEU120"/>
      <c r="XEV120"/>
      <c r="XEW120"/>
      <c r="XEX120"/>
      <c r="XEY120"/>
      <c r="XEZ120"/>
      <c r="XFA120"/>
      <c r="XFB120"/>
      <c r="XFC120"/>
      <c r="XFD120"/>
    </row>
    <row r="121" spans="1:16 15873:16384" x14ac:dyDescent="0.3">
      <c r="A121" s="79"/>
      <c r="B121" s="31" t="s">
        <v>13</v>
      </c>
      <c r="C121" s="33" t="s">
        <v>130</v>
      </c>
      <c r="D121" s="9">
        <v>1</v>
      </c>
      <c r="E121" s="9" t="s">
        <v>125</v>
      </c>
      <c r="F121" s="9">
        <v>1</v>
      </c>
      <c r="G121" s="9" t="s">
        <v>31</v>
      </c>
      <c r="H121" s="9">
        <v>60000</v>
      </c>
      <c r="I121" s="9">
        <f t="shared" si="12"/>
        <v>60000</v>
      </c>
      <c r="J121" s="9">
        <v>1</v>
      </c>
      <c r="K121" s="9" t="s">
        <v>125</v>
      </c>
      <c r="L121" s="9">
        <v>1</v>
      </c>
      <c r="M121" s="9" t="s">
        <v>31</v>
      </c>
      <c r="N121" s="9"/>
      <c r="O121" s="44">
        <f t="shared" si="13"/>
        <v>0</v>
      </c>
      <c r="P121" s="17" t="s">
        <v>131</v>
      </c>
    </row>
    <row r="122" spans="1:16 15873:16384" x14ac:dyDescent="0.3">
      <c r="A122" s="32"/>
      <c r="B122" s="65" t="s">
        <v>174</v>
      </c>
      <c r="C122" s="58" t="s">
        <v>175</v>
      </c>
      <c r="D122" s="53"/>
      <c r="E122" s="53"/>
      <c r="F122" s="53"/>
      <c r="G122" s="53"/>
      <c r="H122" s="53"/>
      <c r="I122" s="53"/>
      <c r="J122" s="54">
        <v>1</v>
      </c>
      <c r="K122" s="54" t="s">
        <v>125</v>
      </c>
      <c r="L122" s="54">
        <v>1</v>
      </c>
      <c r="M122" s="54" t="s">
        <v>31</v>
      </c>
      <c r="N122" s="54">
        <v>15000</v>
      </c>
      <c r="O122" s="54">
        <f>J122*L122*N122</f>
        <v>15000</v>
      </c>
      <c r="P122" s="59"/>
    </row>
    <row r="123" spans="1:16 15873:16384" x14ac:dyDescent="0.3">
      <c r="A123" s="32"/>
      <c r="B123" s="66"/>
      <c r="C123" s="58" t="s">
        <v>176</v>
      </c>
      <c r="D123" s="53"/>
      <c r="E123" s="53"/>
      <c r="F123" s="53"/>
      <c r="G123" s="53"/>
      <c r="H123" s="53"/>
      <c r="I123" s="53"/>
      <c r="J123" s="54">
        <v>260</v>
      </c>
      <c r="K123" s="54" t="s">
        <v>177</v>
      </c>
      <c r="L123" s="54">
        <v>1</v>
      </c>
      <c r="M123" s="54" t="s">
        <v>31</v>
      </c>
      <c r="N123" s="54">
        <v>15</v>
      </c>
      <c r="O123" s="54">
        <f>J123*L123*N123</f>
        <v>3900</v>
      </c>
      <c r="P123" s="59"/>
    </row>
    <row r="124" spans="1:16 15873:16384" x14ac:dyDescent="0.3">
      <c r="A124" s="61" t="s">
        <v>132</v>
      </c>
      <c r="B124" s="61"/>
      <c r="C124" s="61"/>
      <c r="D124" s="61"/>
      <c r="E124" s="61"/>
      <c r="F124" s="61"/>
      <c r="G124" s="86"/>
      <c r="H124" s="86"/>
      <c r="I124" s="34">
        <f>SUM(I118:I123)</f>
        <v>420000</v>
      </c>
      <c r="J124" s="35"/>
      <c r="K124" s="35"/>
      <c r="L124" s="35"/>
      <c r="M124" s="35"/>
      <c r="N124" s="35"/>
      <c r="O124" s="36">
        <f>SUM(O118:O123)</f>
        <v>233900</v>
      </c>
      <c r="P124" s="41">
        <f>I124-O124</f>
        <v>186100</v>
      </c>
    </row>
    <row r="125" spans="1:16 15873:16384" x14ac:dyDescent="0.3">
      <c r="A125" s="80" t="s">
        <v>133</v>
      </c>
      <c r="B125" s="45" t="s">
        <v>134</v>
      </c>
      <c r="C125" s="33"/>
      <c r="D125" s="9">
        <v>800</v>
      </c>
      <c r="E125" s="9" t="s">
        <v>71</v>
      </c>
      <c r="F125" s="9">
        <v>1</v>
      </c>
      <c r="G125" s="9" t="s">
        <v>31</v>
      </c>
      <c r="H125" s="9">
        <v>187.5</v>
      </c>
      <c r="I125" s="9">
        <f t="shared" ref="I125:I127" si="14">D125*F125*H125</f>
        <v>150000</v>
      </c>
      <c r="J125" s="9">
        <v>800</v>
      </c>
      <c r="K125" s="9" t="s">
        <v>71</v>
      </c>
      <c r="L125" s="9">
        <v>1</v>
      </c>
      <c r="M125" s="9" t="s">
        <v>31</v>
      </c>
      <c r="N125" s="9">
        <v>187.5</v>
      </c>
      <c r="O125" s="9">
        <f t="shared" ref="O125:O127" si="15">J125*L125*N125</f>
        <v>150000</v>
      </c>
      <c r="P125" s="17"/>
    </row>
    <row r="126" spans="1:16 15873:16384" x14ac:dyDescent="0.3">
      <c r="A126" s="80"/>
      <c r="B126" s="45" t="s">
        <v>135</v>
      </c>
      <c r="C126" s="33"/>
      <c r="D126" s="9">
        <v>1000</v>
      </c>
      <c r="E126" s="9" t="s">
        <v>71</v>
      </c>
      <c r="F126" s="9">
        <v>1</v>
      </c>
      <c r="G126" s="9" t="s">
        <v>31</v>
      </c>
      <c r="H126" s="9">
        <v>200</v>
      </c>
      <c r="I126" s="9">
        <f t="shared" si="14"/>
        <v>200000</v>
      </c>
      <c r="J126" s="9">
        <v>1000</v>
      </c>
      <c r="K126" s="9" t="s">
        <v>71</v>
      </c>
      <c r="L126" s="9">
        <v>1</v>
      </c>
      <c r="M126" s="9" t="s">
        <v>31</v>
      </c>
      <c r="N126" s="9">
        <v>200</v>
      </c>
      <c r="O126" s="9">
        <f t="shared" si="15"/>
        <v>200000</v>
      </c>
      <c r="P126" s="17"/>
    </row>
    <row r="127" spans="1:16 15873:16384" x14ac:dyDescent="0.3">
      <c r="A127" s="80"/>
      <c r="B127" s="45"/>
      <c r="C127" s="33"/>
      <c r="D127" s="9"/>
      <c r="E127" s="9"/>
      <c r="F127" s="9"/>
      <c r="G127" s="9"/>
      <c r="H127" s="9"/>
      <c r="I127" s="9">
        <f t="shared" si="14"/>
        <v>0</v>
      </c>
      <c r="J127" s="9">
        <v>1</v>
      </c>
      <c r="K127" s="9" t="s">
        <v>136</v>
      </c>
      <c r="L127" s="9">
        <v>1</v>
      </c>
      <c r="M127" s="9" t="s">
        <v>31</v>
      </c>
      <c r="N127" s="9">
        <v>150000</v>
      </c>
      <c r="O127" s="9">
        <f t="shared" si="15"/>
        <v>150000</v>
      </c>
      <c r="P127" s="17" t="s">
        <v>137</v>
      </c>
    </row>
    <row r="128" spans="1:16 15873:16384" x14ac:dyDescent="0.3">
      <c r="A128" s="86" t="s">
        <v>138</v>
      </c>
      <c r="B128" s="86"/>
      <c r="C128" s="86"/>
      <c r="D128" s="86"/>
      <c r="E128" s="86"/>
      <c r="F128" s="86"/>
      <c r="G128" s="86"/>
      <c r="H128" s="86"/>
      <c r="I128" s="34">
        <f>SUM(I125:I127)</f>
        <v>350000</v>
      </c>
      <c r="J128" s="35"/>
      <c r="K128" s="35"/>
      <c r="L128" s="35"/>
      <c r="M128" s="35"/>
      <c r="N128" s="35"/>
      <c r="O128" s="36">
        <f>SUM(O125:O127)</f>
        <v>500000</v>
      </c>
      <c r="P128" s="37">
        <f>I128-O128</f>
        <v>-150000</v>
      </c>
    </row>
    <row r="129" spans="1:17" x14ac:dyDescent="0.3">
      <c r="A129" s="71" t="s">
        <v>139</v>
      </c>
      <c r="B129" s="46" t="s">
        <v>12</v>
      </c>
      <c r="C129" s="46"/>
      <c r="D129" s="29">
        <v>24</v>
      </c>
      <c r="E129" s="28" t="s">
        <v>15</v>
      </c>
      <c r="F129" s="29">
        <v>1</v>
      </c>
      <c r="G129" s="9" t="s">
        <v>16</v>
      </c>
      <c r="H129" s="30">
        <v>1250</v>
      </c>
      <c r="I129" s="9">
        <f t="shared" ref="I129:I131" si="16">D129*F129*H129</f>
        <v>30000</v>
      </c>
      <c r="J129" s="29">
        <v>24</v>
      </c>
      <c r="K129" s="28" t="s">
        <v>15</v>
      </c>
      <c r="L129" s="29">
        <v>1</v>
      </c>
      <c r="M129" s="9" t="s">
        <v>16</v>
      </c>
      <c r="N129" s="30">
        <v>1250</v>
      </c>
      <c r="O129" s="9">
        <f t="shared" ref="O129:O131" si="17">J129*L129*N129</f>
        <v>30000</v>
      </c>
      <c r="P129" s="17"/>
    </row>
    <row r="130" spans="1:17" x14ac:dyDescent="0.3">
      <c r="A130" s="72"/>
      <c r="B130" s="46" t="s">
        <v>104</v>
      </c>
      <c r="C130" s="46"/>
      <c r="D130" s="29">
        <v>10</v>
      </c>
      <c r="E130" s="28" t="s">
        <v>71</v>
      </c>
      <c r="F130" s="29">
        <v>1</v>
      </c>
      <c r="G130" s="29" t="s">
        <v>140</v>
      </c>
      <c r="H130" s="30">
        <v>2000</v>
      </c>
      <c r="I130" s="9">
        <f t="shared" si="16"/>
        <v>20000</v>
      </c>
      <c r="J130" s="29">
        <v>10</v>
      </c>
      <c r="K130" s="28" t="s">
        <v>71</v>
      </c>
      <c r="L130" s="29">
        <v>1</v>
      </c>
      <c r="M130" s="29" t="s">
        <v>140</v>
      </c>
      <c r="N130" s="30">
        <v>2000</v>
      </c>
      <c r="O130" s="9">
        <f t="shared" si="17"/>
        <v>20000</v>
      </c>
      <c r="P130" s="17"/>
    </row>
    <row r="131" spans="1:17" x14ac:dyDescent="0.3">
      <c r="A131" s="73"/>
      <c r="B131" s="46" t="s">
        <v>141</v>
      </c>
      <c r="C131" s="46"/>
      <c r="D131" s="29">
        <v>120</v>
      </c>
      <c r="E131" s="29" t="s">
        <v>71</v>
      </c>
      <c r="F131" s="29">
        <v>1</v>
      </c>
      <c r="G131" s="29" t="s">
        <v>31</v>
      </c>
      <c r="H131" s="30">
        <v>600</v>
      </c>
      <c r="I131" s="9">
        <f t="shared" si="16"/>
        <v>72000</v>
      </c>
      <c r="J131" s="29">
        <v>120</v>
      </c>
      <c r="K131" s="29" t="s">
        <v>71</v>
      </c>
      <c r="L131" s="29">
        <v>1</v>
      </c>
      <c r="M131" s="29" t="s">
        <v>31</v>
      </c>
      <c r="N131" s="30">
        <v>600</v>
      </c>
      <c r="O131" s="9">
        <f t="shared" si="17"/>
        <v>72000</v>
      </c>
      <c r="P131" s="48"/>
    </row>
    <row r="132" spans="1:17" x14ac:dyDescent="0.3">
      <c r="A132" s="61" t="s">
        <v>142</v>
      </c>
      <c r="B132" s="61"/>
      <c r="C132" s="61"/>
      <c r="D132" s="61"/>
      <c r="E132" s="61"/>
      <c r="F132" s="61"/>
      <c r="G132" s="61"/>
      <c r="H132" s="61"/>
      <c r="I132" s="40">
        <f>SUM(I129:I131)</f>
        <v>122000</v>
      </c>
      <c r="J132" s="35"/>
      <c r="K132" s="35"/>
      <c r="L132" s="35"/>
      <c r="M132" s="35"/>
      <c r="N132" s="35"/>
      <c r="O132" s="47">
        <f>SUM(O129:O131)</f>
        <v>122000</v>
      </c>
      <c r="P132" s="41">
        <f>I132-O132</f>
        <v>0</v>
      </c>
    </row>
    <row r="133" spans="1:17" x14ac:dyDescent="0.3">
      <c r="A133" s="67" t="s">
        <v>143</v>
      </c>
      <c r="B133" s="67"/>
      <c r="C133" s="67"/>
      <c r="D133" s="67"/>
      <c r="E133" s="67"/>
      <c r="F133" s="67"/>
      <c r="G133" s="67"/>
      <c r="H133" s="67"/>
      <c r="I133" s="49">
        <f>I64+I108+I117+I124+I128+I132</f>
        <v>6196000</v>
      </c>
      <c r="J133" s="68" t="s">
        <v>143</v>
      </c>
      <c r="K133" s="69"/>
      <c r="L133" s="69"/>
      <c r="M133" s="69"/>
      <c r="N133" s="70"/>
      <c r="O133" s="49">
        <f>O64+O108+O117+O124+O128+O132</f>
        <v>4788088.4000000004</v>
      </c>
      <c r="P133" s="17"/>
    </row>
    <row r="134" spans="1:17" x14ac:dyDescent="0.3">
      <c r="A134" s="67" t="s">
        <v>144</v>
      </c>
      <c r="B134" s="67"/>
      <c r="C134" s="67"/>
      <c r="D134" s="67"/>
      <c r="E134" s="67"/>
      <c r="F134" s="67"/>
      <c r="G134" s="67"/>
      <c r="H134" s="67"/>
      <c r="I134" s="49">
        <f>(I133-I132)*16%</f>
        <v>971840</v>
      </c>
      <c r="J134" s="68" t="s">
        <v>145</v>
      </c>
      <c r="K134" s="69"/>
      <c r="L134" s="69"/>
      <c r="M134" s="69"/>
      <c r="N134" s="70"/>
      <c r="O134" s="49">
        <f>(O133-O132)*16%</f>
        <v>746574.14400000009</v>
      </c>
      <c r="P134" s="17"/>
    </row>
    <row r="135" spans="1:17" x14ac:dyDescent="0.3">
      <c r="A135" s="67" t="s">
        <v>146</v>
      </c>
      <c r="B135" s="67"/>
      <c r="C135" s="67"/>
      <c r="D135" s="67"/>
      <c r="E135" s="67"/>
      <c r="F135" s="67"/>
      <c r="G135" s="67"/>
      <c r="H135" s="67"/>
      <c r="I135" s="49">
        <f>I133+I134</f>
        <v>7167840</v>
      </c>
      <c r="J135" s="68" t="s">
        <v>146</v>
      </c>
      <c r="K135" s="69"/>
      <c r="L135" s="69"/>
      <c r="M135" s="69"/>
      <c r="N135" s="70"/>
      <c r="O135" s="49">
        <f>O133+O134</f>
        <v>5534662.5440000007</v>
      </c>
      <c r="P135" s="41">
        <f>I135-O135</f>
        <v>1633177.4559999993</v>
      </c>
    </row>
    <row r="136" spans="1:17" x14ac:dyDescent="0.3">
      <c r="Q136" s="50"/>
    </row>
  </sheetData>
  <mergeCells count="35">
    <mergeCell ref="A1:I1"/>
    <mergeCell ref="D2:G2"/>
    <mergeCell ref="H2:I2"/>
    <mergeCell ref="J2:M2"/>
    <mergeCell ref="N2:O2"/>
    <mergeCell ref="C2:C3"/>
    <mergeCell ref="J133:N133"/>
    <mergeCell ref="A134:H134"/>
    <mergeCell ref="J134:N134"/>
    <mergeCell ref="A64:H64"/>
    <mergeCell ref="A108:H108"/>
    <mergeCell ref="A117:H117"/>
    <mergeCell ref="A124:H124"/>
    <mergeCell ref="A128:H128"/>
    <mergeCell ref="B84:B87"/>
    <mergeCell ref="B88:B96"/>
    <mergeCell ref="B97:B107"/>
    <mergeCell ref="A132:H132"/>
    <mergeCell ref="A133:H133"/>
    <mergeCell ref="P2:P3"/>
    <mergeCell ref="A2:B3"/>
    <mergeCell ref="B41:B49"/>
    <mergeCell ref="B122:B123"/>
    <mergeCell ref="A135:H135"/>
    <mergeCell ref="J135:N135"/>
    <mergeCell ref="A4:A40"/>
    <mergeCell ref="A65:A107"/>
    <mergeCell ref="A109:A116"/>
    <mergeCell ref="A118:A121"/>
    <mergeCell ref="A125:A127"/>
    <mergeCell ref="A129:A131"/>
    <mergeCell ref="B4:B26"/>
    <mergeCell ref="B27:B38"/>
    <mergeCell ref="B50:B63"/>
    <mergeCell ref="B65:B82"/>
  </mergeCells>
  <phoneticPr fontId="11" type="noConversion"/>
  <pageMargins left="0.69930555555555596" right="0.69930555555555596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andre</cp:lastModifiedBy>
  <cp:lastPrinted>2018-02-02T03:54:00Z</cp:lastPrinted>
  <dcterms:created xsi:type="dcterms:W3CDTF">2018-01-05T11:03:00Z</dcterms:created>
  <dcterms:modified xsi:type="dcterms:W3CDTF">2021-05-07T08:21:52Z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