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工作\7月RR培训\"/>
    </mc:Choice>
  </mc:AlternateContent>
  <xr:revisionPtr revIDLastSave="0" documentId="8_{92085C35-7330-4BC1-A75F-EF9A164F31B6}" xr6:coauthVersionLast="47" xr6:coauthVersionMax="47" xr10:uidLastSave="{00000000-0000-0000-0000-000000000000}"/>
  <bookViews>
    <workbookView xWindow="-110" yWindow="-110" windowWidth="19420" windowHeight="10560" xr2:uid="{B0B798B7-BE42-42C6-8E34-F79D8420BB15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'5-RR'!$A$2:$H$64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59" i="1"/>
  <c r="F59" i="1" s="1"/>
  <c r="F54" i="1"/>
  <c r="F52" i="1"/>
  <c r="F47" i="1"/>
  <c r="F46" i="1"/>
  <c r="F45" i="1"/>
  <c r="F44" i="1"/>
  <c r="F43" i="1"/>
  <c r="F42" i="1"/>
  <c r="F41" i="1"/>
  <c r="F40" i="1"/>
  <c r="F39" i="1"/>
  <c r="F35" i="1"/>
  <c r="F34" i="1"/>
  <c r="F26" i="1"/>
  <c r="F25" i="1"/>
  <c r="F31" i="1" l="1"/>
  <c r="D15" i="1" s="1"/>
  <c r="F27" i="1"/>
  <c r="F36" i="1"/>
  <c r="D16" i="1" s="1"/>
  <c r="F48" i="1"/>
  <c r="D17" i="1" s="1"/>
  <c r="F55" i="1"/>
  <c r="D18" i="1" s="1"/>
  <c r="D14" i="1" l="1"/>
  <c r="F60" i="1"/>
  <c r="D19" i="1" s="1"/>
  <c r="C63" i="1" l="1"/>
  <c r="F63" i="1" s="1"/>
  <c r="F64" i="1" s="1"/>
  <c r="D20" i="1"/>
  <c r="D21" i="1" s="1"/>
  <c r="D22" i="1" s="1"/>
</calcChain>
</file>

<file path=xl/sharedStrings.xml><?xml version="1.0" encoding="utf-8"?>
<sst xmlns="http://schemas.openxmlformats.org/spreadsheetml/2006/main" count="142" uniqueCount="110">
  <si>
    <t>Both in EN &amp; CN</t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</si>
  <si>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</si>
  <si>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</si>
  <si>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</si>
  <si>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</si>
  <si>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</si>
  <si>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</si>
  <si>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</si>
  <si>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</si>
  <si>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</si>
  <si>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>A</t>
  </si>
  <si>
    <r>
      <rPr>
        <b/>
        <sz val="14"/>
        <color indexed="8"/>
        <rFont val="Riviera Nights Light"/>
        <family val="1"/>
      </rPr>
      <t xml:space="preserve">Meeting Package
</t>
    </r>
    <r>
      <rPr>
        <b/>
        <sz val="14"/>
        <color indexed="8"/>
        <rFont val="Noto Sans SC Light"/>
        <family val="1"/>
      </rPr>
      <t>会议包价</t>
    </r>
  </si>
  <si>
    <t>F</t>
  </si>
  <si>
    <r>
      <rPr>
        <b/>
        <sz val="14"/>
        <color indexed="8"/>
        <rFont val="Riviera Nights Light"/>
        <family val="1"/>
      </rPr>
      <t xml:space="preserve">Registration
</t>
    </r>
    <r>
      <rPr>
        <b/>
        <sz val="14"/>
        <color indexed="8"/>
        <rFont val="Noto Sans SC Light"/>
        <family val="1"/>
      </rPr>
      <t>培训报名</t>
    </r>
  </si>
  <si>
    <t xml:space="preserve">G </t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</si>
  <si>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</si>
  <si>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t>H</t>
  </si>
  <si>
    <r>
      <rPr>
        <b/>
        <sz val="14"/>
        <color indexed="8"/>
        <rFont val="Riviera Nights Light"/>
        <family val="1"/>
      </rPr>
      <t xml:space="preserve">Printing
</t>
    </r>
    <r>
      <rPr>
        <b/>
        <sz val="14"/>
        <color indexed="8"/>
        <rFont val="Noto Sans SC Light"/>
        <family val="1"/>
      </rPr>
      <t>教材印刷以及物料</t>
    </r>
  </si>
  <si>
    <t>I</t>
  </si>
  <si>
    <t>人员</t>
  </si>
  <si>
    <t>J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</si>
  <si>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</si>
  <si>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</si>
  <si>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</si>
  <si>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</si>
  <si>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</si>
  <si>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A  Meeting
</t>
    </r>
    <r>
      <rPr>
        <b/>
        <sz val="14"/>
        <color indexed="9"/>
        <rFont val="Noto Sans SC Light"/>
        <family val="1"/>
      </rPr>
      <t>会议</t>
    </r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</si>
  <si>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</si>
  <si>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No. of days
</t>
    </r>
    <r>
      <rPr>
        <b/>
        <sz val="14"/>
        <color indexed="9"/>
        <rFont val="Noto Sans SC Light"/>
        <family val="1"/>
      </rPr>
      <t>天数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</si>
  <si>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</si>
  <si>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</si>
  <si>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sz val="14"/>
        <color indexed="8"/>
        <rFont val="Riviera Nights Light"/>
        <family val="1"/>
      </rPr>
      <t xml:space="preserve">Guangzhou </t>
    </r>
    <r>
      <rPr>
        <sz val="14"/>
        <color indexed="8"/>
        <rFont val="Noto Sans SC Light"/>
        <family val="1"/>
      </rPr>
      <t xml:space="preserve">广州
</t>
    </r>
    <r>
      <rPr>
        <sz val="14"/>
        <color indexed="8"/>
        <rFont val="Riviera Nights Light"/>
        <family val="1"/>
      </rPr>
      <t>Option 5</t>
    </r>
    <r>
      <rPr>
        <sz val="14"/>
        <color indexed="8"/>
        <rFont val="Noto Sans SC Light"/>
        <family val="1"/>
      </rPr>
      <t xml:space="preserve">
（</t>
    </r>
    <r>
      <rPr>
        <sz val="14"/>
        <color indexed="8"/>
        <rFont val="Riviera Nights Light"/>
        <family val="1"/>
      </rPr>
      <t>HIGH TOUCH Strategy</t>
    </r>
    <r>
      <rPr>
        <sz val="14"/>
        <color indexed="8"/>
        <rFont val="Noto Sans SC Light"/>
        <family val="1"/>
      </rPr>
      <t>）</t>
    </r>
  </si>
  <si>
    <t>00130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</si>
  <si>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广州康莱德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宋体"/>
        <family val="3"/>
        <charset val="134"/>
      </rPr>
      <t>126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40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35</t>
    </r>
    <r>
      <rPr>
        <sz val="14"/>
        <color theme="8"/>
        <rFont val="宋体"/>
        <family val="3"/>
        <charset val="134"/>
      </rPr>
      <t>人的单价</t>
    </r>
  </si>
  <si>
    <r>
      <rPr>
        <sz val="14"/>
        <color indexed="8"/>
        <rFont val="Riviera Nights Light"/>
        <family val="1"/>
      </rPr>
      <t xml:space="preserve">Zhengzhou </t>
    </r>
    <r>
      <rPr>
        <sz val="14"/>
        <color indexed="8"/>
        <rFont val="Noto Sans SC Light"/>
        <family val="1"/>
      </rPr>
      <t xml:space="preserve">郑州
</t>
    </r>
    <r>
      <rPr>
        <sz val="14"/>
        <color indexed="8"/>
        <rFont val="Riviera Nights Light"/>
        <family val="1"/>
      </rPr>
      <t>Option 1</t>
    </r>
    <r>
      <rPr>
        <sz val="14"/>
        <color indexed="8"/>
        <rFont val="Noto Sans SC Light"/>
        <family val="1"/>
      </rPr>
      <t xml:space="preserve">
（产品试驾培训）</t>
    </r>
  </si>
  <si>
    <t>00160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</si>
  <si>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郑州建业艾美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Riviera Nights Light"/>
        <family val="1"/>
      </rPr>
      <t>120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16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16</t>
    </r>
    <r>
      <rPr>
        <sz val="14"/>
        <color theme="8"/>
        <rFont val="宋体"/>
        <family val="3"/>
        <charset val="134"/>
      </rPr>
      <t>人的单价</t>
    </r>
  </si>
  <si>
    <r>
      <rPr>
        <b/>
        <sz val="14"/>
        <color indexed="8"/>
        <rFont val="Riviera Nights Light"/>
        <family val="1"/>
      </rPr>
      <t xml:space="preserve">A  Meeting </t>
    </r>
    <r>
      <rPr>
        <b/>
        <sz val="14"/>
        <color indexed="8"/>
        <rFont val="Noto Sans SC Light"/>
        <family val="1"/>
      </rPr>
      <t>会议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</si>
  <si>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</si>
  <si>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数量</t>
    </r>
  </si>
  <si>
    <r>
      <rPr>
        <b/>
        <sz val="14"/>
        <color indexed="9"/>
        <rFont val="Riviera Nights Light"/>
        <family val="1"/>
      </rPr>
      <t xml:space="preserve">F.  Registration
</t>
    </r>
    <r>
      <rPr>
        <b/>
        <sz val="14"/>
        <color indexed="9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</si>
  <si>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Days
</t>
    </r>
    <r>
      <rPr>
        <b/>
        <sz val="14"/>
        <color indexed="9"/>
        <rFont val="Noto Sans SC Light"/>
        <family val="1"/>
      </rPr>
      <t>天数</t>
    </r>
  </si>
  <si>
    <t>RSVP</t>
  </si>
  <si>
    <t>00600</t>
    <phoneticPr fontId="2" type="noConversion"/>
  </si>
  <si>
    <t>前期邮件和报名准备，物料安排，收集报名（微信群的建立，邮件）</t>
  </si>
  <si>
    <r>
      <rPr>
        <b/>
        <sz val="14"/>
        <color indexed="8"/>
        <rFont val="Riviera Nights Light"/>
        <family val="1"/>
      </rPr>
      <t xml:space="preserve">F.  Registration </t>
    </r>
    <r>
      <rPr>
        <b/>
        <sz val="14"/>
        <color indexed="8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</si>
  <si>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G. Travel
</t>
    </r>
    <r>
      <rPr>
        <b/>
        <sz val="14"/>
        <color indexed="9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</si>
  <si>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</si>
  <si>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</si>
  <si>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r>
      <rPr>
        <sz val="14"/>
        <rFont val="宋体"/>
        <family val="3"/>
        <charset val="134"/>
      </rPr>
      <t>工作人员差旅</t>
    </r>
    <r>
      <rPr>
        <sz val="14"/>
        <rFont val="Riviera Nights Light"/>
        <family val="1"/>
      </rPr>
      <t>-</t>
    </r>
    <r>
      <rPr>
        <sz val="14"/>
        <rFont val="宋体"/>
        <family val="3"/>
        <charset val="134"/>
      </rPr>
      <t>国内小交通</t>
    </r>
  </si>
  <si>
    <t>00720</t>
    <phoneticPr fontId="2" type="noConversion"/>
  </si>
  <si>
    <t>工作人员国内小交通</t>
  </si>
  <si>
    <r>
      <rPr>
        <sz val="14"/>
        <color indexed="8"/>
        <rFont val="宋体"/>
        <family val="3"/>
        <charset val="134"/>
      </rPr>
      <t>工作人员差旅</t>
    </r>
    <r>
      <rPr>
        <sz val="14"/>
        <color indexed="8"/>
        <rFont val="Riviera Nights Light"/>
        <family val="1"/>
      </rPr>
      <t>-</t>
    </r>
    <r>
      <rPr>
        <sz val="14"/>
        <color indexed="8"/>
        <rFont val="宋体"/>
        <family val="3"/>
        <charset val="134"/>
      </rPr>
      <t>餐补</t>
    </r>
  </si>
  <si>
    <t>00730</t>
    <phoneticPr fontId="2" type="noConversion"/>
  </si>
  <si>
    <t>工作人员上会餐补</t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</si>
  <si>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</si>
  <si>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H.    Printing
</t>
    </r>
    <r>
      <rPr>
        <b/>
        <sz val="14"/>
        <color indexed="9"/>
        <rFont val="宋体"/>
        <family val="3"/>
        <charset val="134"/>
      </rPr>
      <t>教材印刷以及物料</t>
    </r>
  </si>
  <si>
    <t>培训教材印刷</t>
  </si>
  <si>
    <t>00740</t>
    <phoneticPr fontId="2" type="noConversion"/>
  </si>
  <si>
    <t>Print training handbooks for trainees of all trainings
为所有非技术培训印刷学员用教材，250克铜双面哑膜</t>
  </si>
  <si>
    <t>电子水牌设计</t>
  </si>
  <si>
    <t>00750</t>
    <phoneticPr fontId="2" type="noConversion"/>
  </si>
  <si>
    <r>
      <rPr>
        <sz val="14"/>
        <rFont val="Noto Sans SC Light"/>
        <family val="1"/>
      </rPr>
      <t>人名桌卡</t>
    </r>
  </si>
  <si>
    <t>00760</t>
    <phoneticPr fontId="2" type="noConversion"/>
  </si>
  <si>
    <r>
      <rPr>
        <sz val="14"/>
        <rFont val="Noto Sans SC Light"/>
        <family val="1"/>
      </rPr>
      <t>200</t>
    </r>
    <r>
      <rPr>
        <sz val="14"/>
        <rFont val="Noto Sans SC Light"/>
        <family val="1"/>
      </rPr>
      <t>克铜版纸打印</t>
    </r>
  </si>
  <si>
    <r>
      <rPr>
        <sz val="14"/>
        <rFont val="Noto Sans SC Light"/>
        <family val="1"/>
      </rPr>
      <t>卡纸</t>
    </r>
  </si>
  <si>
    <t>00800</t>
    <phoneticPr fontId="2" type="noConversion"/>
  </si>
  <si>
    <r>
      <rPr>
        <sz val="14"/>
        <rFont val="Noto Sans SC Light"/>
        <family val="1"/>
      </rPr>
      <t>长方形、圆形、椭圆形、长条形卡纸，200张/包</t>
    </r>
  </si>
  <si>
    <r>
      <rPr>
        <sz val="14"/>
        <rFont val="Noto Sans SC Light"/>
        <family val="1"/>
      </rPr>
      <t>喷胶</t>
    </r>
  </si>
  <si>
    <t>00810</t>
    <phoneticPr fontId="2" type="noConversion"/>
  </si>
  <si>
    <t>每期按3瓶准备</t>
  </si>
  <si>
    <r>
      <rPr>
        <sz val="14"/>
        <rFont val="Noto Sans SC Light"/>
        <family val="1"/>
      </rPr>
      <t>无痕软钉胶</t>
    </r>
  </si>
  <si>
    <t>00820</t>
    <phoneticPr fontId="2" type="noConversion"/>
  </si>
  <si>
    <t>120g/套</t>
  </si>
  <si>
    <r>
      <rPr>
        <sz val="14"/>
        <rFont val="Noto Sans SC Light"/>
        <family val="1"/>
      </rPr>
      <t>黑色中性笔</t>
    </r>
  </si>
  <si>
    <t>00830</t>
    <phoneticPr fontId="2" type="noConversion"/>
  </si>
  <si>
    <r>
      <rPr>
        <sz val="14"/>
        <rFont val="Noto Sans SC Light"/>
        <family val="1"/>
      </rPr>
      <t>马克笔</t>
    </r>
  </si>
  <si>
    <t>00840</t>
    <phoneticPr fontId="2" type="noConversion"/>
  </si>
  <si>
    <t>蓝色/黑色/绿色  3组每组10支预估</t>
  </si>
  <si>
    <t>手套</t>
  </si>
  <si>
    <t>00990</t>
    <phoneticPr fontId="2" type="noConversion"/>
  </si>
  <si>
    <t>专用高级缎面手套</t>
  </si>
  <si>
    <r>
      <rPr>
        <b/>
        <sz val="10"/>
        <color indexed="8"/>
        <rFont val="Riviera Nights Light"/>
        <family val="1"/>
      </rPr>
      <t xml:space="preserve">H.    Printing
</t>
    </r>
    <r>
      <rPr>
        <b/>
        <sz val="10"/>
        <color indexed="8"/>
        <rFont val="宋体"/>
        <family val="3"/>
        <charset val="134"/>
      </rPr>
      <t>教材印刷以及物料</t>
    </r>
  </si>
  <si>
    <r>
      <rPr>
        <b/>
        <sz val="14"/>
        <color indexed="9"/>
        <rFont val="Riviera Nights Light"/>
        <family val="1"/>
      </rPr>
      <t xml:space="preserve">I.  
</t>
    </r>
    <r>
      <rPr>
        <b/>
        <sz val="14"/>
        <color indexed="9"/>
        <rFont val="Noto Sans SC Light"/>
        <family val="1"/>
      </rPr>
      <t>人员</t>
    </r>
  </si>
  <si>
    <r>
      <rPr>
        <b/>
        <sz val="14"/>
        <color indexed="9"/>
        <rFont val="Noto Sans SC Light"/>
        <family val="1"/>
      </rPr>
      <t>现场执行</t>
    </r>
  </si>
  <si>
    <r>
      <rPr>
        <sz val="14"/>
        <color rgb="FFFF0000"/>
        <rFont val="宋体"/>
        <family val="3"/>
        <charset val="134"/>
      </rPr>
      <t>上海</t>
    </r>
    <r>
      <rPr>
        <sz val="14"/>
        <color rgb="FFFF0000"/>
        <rFont val="Riviera Nights Light"/>
        <family val="1"/>
      </rPr>
      <t>(</t>
    </r>
    <r>
      <rPr>
        <sz val="14"/>
        <color rgb="FFFF0000"/>
        <rFont val="宋体"/>
        <family val="3"/>
        <charset val="134"/>
      </rPr>
      <t>国内</t>
    </r>
    <r>
      <rPr>
        <sz val="14"/>
        <color rgb="FFFF0000"/>
        <rFont val="Riviera Nights Light"/>
        <family val="1"/>
      </rPr>
      <t>)</t>
    </r>
  </si>
  <si>
    <t>01030</t>
    <phoneticPr fontId="2" type="noConversion"/>
  </si>
  <si>
    <r>
      <rPr>
        <sz val="14"/>
        <color indexed="8"/>
        <rFont val="Riviera Nights Light"/>
        <family val="1"/>
      </rPr>
      <t xml:space="preserve">All training hotel related issues, ensure the smooth operation </t>
    </r>
    <r>
      <rPr>
        <sz val="14"/>
        <color indexed="8"/>
        <rFont val="Noto Sans SC Light"/>
        <family val="1"/>
      </rPr>
      <t>协调培训酒店相关事项，确保培训顺利进行，需要提前一天布场</t>
    </r>
    <r>
      <rPr>
        <sz val="14"/>
        <color indexed="8"/>
        <rFont val="Riviera Nights Light"/>
        <family val="1"/>
      </rPr>
      <t>,</t>
    </r>
  </si>
  <si>
    <t>数量有更新</t>
  </si>
  <si>
    <t>其他人员</t>
  </si>
  <si>
    <t>有劳斯莱斯合作经验</t>
  </si>
  <si>
    <t>摄影师</t>
  </si>
  <si>
    <t>01050</t>
    <phoneticPr fontId="2" type="noConversion"/>
  </si>
  <si>
    <t>3500元/天，培训图片记录，以及车辆宣传推广</t>
  </si>
  <si>
    <r>
      <rPr>
        <b/>
        <sz val="14"/>
        <color indexed="8"/>
        <rFont val="Riviera Nights Light"/>
        <family val="1"/>
      </rPr>
      <t xml:space="preserve">I. </t>
    </r>
    <r>
      <rPr>
        <b/>
        <sz val="14"/>
        <color indexed="8"/>
        <rFont val="宋体"/>
        <family val="3"/>
        <charset val="134"/>
      </rPr>
      <t>人员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</si>
  <si>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</si>
  <si>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</si>
  <si>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</si>
  <si>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t>01120</t>
    <phoneticPr fontId="2" type="noConversion"/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</si>
  <si>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</si>
  <si>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</si>
  <si>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</si>
  <si>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</si>
  <si>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</si>
  <si>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</si>
  <si>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</si>
  <si>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t>Project Name:  Rolls-Royce Dealer Training</t>
    <phoneticPr fontId="2" type="noConversion"/>
  </si>
  <si>
    <t>Project Date:2025.7</t>
    <phoneticPr fontId="2" type="noConversion"/>
  </si>
  <si>
    <t>Quotation Date: 2025.6</t>
    <phoneticPr fontId="2" type="noConversion"/>
  </si>
  <si>
    <t>0.018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</si>
</sst>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</numFmts>
  <fonts count="2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4"/>
      <color indexed="8"/>
      <name val="宋体"/>
      <family val="3"/>
      <charset val="134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1"/>
      <color rgb="FF000000"/>
      <name val="Riviera Nights Light"/>
      <family val="1"/>
    </font>
    <font>
      <sz val="14"/>
      <color theme="1"/>
      <name val="Riviera Nights Light"/>
      <family val="1"/>
    </font>
    <font>
      <sz val="14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FF0000"/>
      <name val="Riviera Nights Light"/>
      <family val="1"/>
    </font>
    <font>
      <sz val="14"/>
      <color theme="8"/>
      <name val="宋体"/>
      <family val="3"/>
      <charset val="134"/>
    </font>
    <font>
      <sz val="14"/>
      <color theme="8"/>
      <name val="Riviera Nights Light"/>
      <family val="1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b/>
      <sz val="14"/>
      <color indexed="9"/>
      <name val="宋体"/>
      <family val="3"/>
      <charset val="134"/>
    </font>
    <font>
      <sz val="11"/>
      <color indexed="8"/>
      <name val="Riviera Nights Light"/>
      <family val="1"/>
    </font>
    <font>
      <b/>
      <sz val="10"/>
      <color indexed="8"/>
      <name val="Riviera Nights Light"/>
      <family val="1"/>
    </font>
    <font>
      <b/>
      <sz val="10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3" tint="0.59999389629810485"/>
        <bgColor indexed="8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1"/>
    <xf numFmtId="49" fontId="1" fillId="0" borderId="0" xfId="1" applyNumberFormat="1"/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/>
    </xf>
    <xf numFmtId="177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 wrapText="1"/>
    </xf>
    <xf numFmtId="49" fontId="8" fillId="3" borderId="9" xfId="3" applyNumberFormat="1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40" fontId="4" fillId="0" borderId="9" xfId="4" applyNumberFormat="1" applyFont="1" applyBorder="1" applyAlignment="1">
      <alignment vertical="center" wrapText="1"/>
    </xf>
    <xf numFmtId="49" fontId="4" fillId="0" borderId="9" xfId="4" applyNumberFormat="1" applyFont="1" applyBorder="1" applyAlignment="1">
      <alignment vertical="center" wrapText="1"/>
    </xf>
    <xf numFmtId="176" fontId="5" fillId="0" borderId="9" xfId="2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0" fontId="4" fillId="7" borderId="9" xfId="3" applyNumberFormat="1" applyFont="1" applyFill="1" applyBorder="1" applyAlignment="1">
      <alignment vertical="center" wrapText="1"/>
    </xf>
    <xf numFmtId="49" fontId="4" fillId="7" borderId="9" xfId="3" applyNumberFormat="1" applyFont="1" applyFill="1" applyBorder="1" applyAlignment="1">
      <alignment vertical="center" wrapText="1"/>
    </xf>
    <xf numFmtId="178" fontId="4" fillId="7" borderId="9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40" fontId="8" fillId="3" borderId="9" xfId="3" applyNumberFormat="1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vertical="center" wrapText="1"/>
    </xf>
    <xf numFmtId="0" fontId="5" fillId="2" borderId="9" xfId="3" applyFont="1" applyFill="1" applyBorder="1" applyAlignment="1">
      <alignment horizontal="left" vertical="center" wrapText="1"/>
    </xf>
    <xf numFmtId="0" fontId="13" fillId="0" borderId="9" xfId="1" applyFont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40" fontId="5" fillId="2" borderId="9" xfId="3" applyNumberFormat="1" applyFont="1" applyFill="1" applyBorder="1" applyAlignment="1">
      <alignment horizontal="right" vertical="center" wrapText="1"/>
    </xf>
    <xf numFmtId="49" fontId="5" fillId="2" borderId="9" xfId="3" applyNumberFormat="1" applyFont="1" applyFill="1" applyBorder="1" applyAlignment="1">
      <alignment horizontal="right" vertical="center" wrapText="1"/>
    </xf>
    <xf numFmtId="176" fontId="14" fillId="2" borderId="9" xfId="2" applyFont="1" applyFill="1" applyBorder="1" applyAlignment="1">
      <alignment horizontal="left" vertical="center" wrapText="1"/>
    </xf>
    <xf numFmtId="0" fontId="5" fillId="2" borderId="12" xfId="3" applyFont="1" applyFill="1" applyBorder="1" applyAlignment="1">
      <alignment horizontal="center" vertical="center" wrapText="1"/>
    </xf>
    <xf numFmtId="40" fontId="4" fillId="7" borderId="9" xfId="3" applyNumberFormat="1" applyFont="1" applyFill="1" applyBorder="1" applyAlignment="1">
      <alignment horizontal="right" vertical="center" wrapText="1"/>
    </xf>
    <xf numFmtId="49" fontId="4" fillId="7" borderId="9" xfId="3" applyNumberFormat="1" applyFont="1" applyFill="1" applyBorder="1" applyAlignment="1">
      <alignment horizontal="right" vertical="center" wrapText="1"/>
    </xf>
    <xf numFmtId="0" fontId="5" fillId="0" borderId="12" xfId="3" applyFont="1" applyBorder="1" applyAlignment="1">
      <alignment horizontal="center" vertical="center" wrapText="1"/>
    </xf>
    <xf numFmtId="40" fontId="20" fillId="0" borderId="9" xfId="3" applyNumberFormat="1" applyFont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49" fontId="20" fillId="0" borderId="9" xfId="3" applyNumberFormat="1" applyFont="1" applyBorder="1" applyAlignment="1">
      <alignment horizontal="right" vertical="center" wrapText="1"/>
    </xf>
    <xf numFmtId="0" fontId="5" fillId="0" borderId="9" xfId="3" applyFont="1" applyBorder="1" applyAlignment="1">
      <alignment horizontal="left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right" vertical="center" wrapText="1"/>
    </xf>
    <xf numFmtId="0" fontId="17" fillId="0" borderId="0" xfId="1" applyFont="1" applyAlignment="1">
      <alignment vertical="center"/>
    </xf>
    <xf numFmtId="0" fontId="5" fillId="0" borderId="9" xfId="3" applyFont="1" applyBorder="1" applyAlignment="1">
      <alignment vertical="center" wrapText="1"/>
    </xf>
    <xf numFmtId="0" fontId="21" fillId="0" borderId="9" xfId="3" applyFont="1" applyBorder="1" applyAlignment="1">
      <alignment horizontal="left" vertical="center" wrapText="1"/>
    </xf>
    <xf numFmtId="0" fontId="20" fillId="0" borderId="9" xfId="3" applyFont="1" applyBorder="1" applyAlignment="1">
      <alignment horizontal="center" vertical="center" wrapText="1"/>
    </xf>
    <xf numFmtId="40" fontId="5" fillId="0" borderId="9" xfId="4" applyNumberFormat="1" applyFont="1" applyBorder="1" applyAlignment="1">
      <alignment vertical="center" wrapText="1"/>
    </xf>
    <xf numFmtId="0" fontId="22" fillId="0" borderId="9" xfId="3" applyFont="1" applyBorder="1" applyAlignment="1">
      <alignment horizontal="left" vertical="center" wrapText="1"/>
    </xf>
    <xf numFmtId="0" fontId="5" fillId="0" borderId="9" xfId="2" applyNumberFormat="1" applyFont="1" applyBorder="1" applyAlignment="1">
      <alignment vertical="center" wrapText="1"/>
    </xf>
    <xf numFmtId="176" fontId="20" fillId="0" borderId="9" xfId="2" applyFont="1" applyBorder="1" applyAlignment="1">
      <alignment horizontal="left" vertical="center" wrapText="1"/>
    </xf>
    <xf numFmtId="176" fontId="16" fillId="0" borderId="9" xfId="2" applyFont="1" applyBorder="1" applyAlignment="1">
      <alignment vertical="center" wrapText="1"/>
    </xf>
    <xf numFmtId="0" fontId="24" fillId="0" borderId="0" xfId="1" applyFont="1" applyAlignment="1">
      <alignment vertical="center"/>
    </xf>
    <xf numFmtId="0" fontId="12" fillId="0" borderId="9" xfId="3" applyFont="1" applyBorder="1" applyAlignment="1">
      <alignment horizontal="center" vertical="center" wrapText="1"/>
    </xf>
    <xf numFmtId="40" fontId="12" fillId="0" borderId="9" xfId="3" applyNumberFormat="1" applyFont="1" applyBorder="1" applyAlignment="1">
      <alignment horizontal="right" vertical="center" wrapText="1"/>
    </xf>
    <xf numFmtId="49" fontId="12" fillId="0" borderId="9" xfId="3" applyNumberFormat="1" applyFont="1" applyBorder="1" applyAlignment="1">
      <alignment horizontal="right" vertical="center" wrapText="1"/>
    </xf>
    <xf numFmtId="40" fontId="12" fillId="2" borderId="9" xfId="3" applyNumberFormat="1" applyFont="1" applyFill="1" applyBorder="1" applyAlignment="1">
      <alignment horizontal="right" vertical="center" wrapText="1"/>
    </xf>
    <xf numFmtId="40" fontId="25" fillId="7" borderId="9" xfId="3" applyNumberFormat="1" applyFont="1" applyFill="1" applyBorder="1" applyAlignment="1">
      <alignment horizontal="right" vertical="center" wrapText="1"/>
    </xf>
    <xf numFmtId="49" fontId="25" fillId="7" borderId="9" xfId="3" applyNumberFormat="1" applyFont="1" applyFill="1" applyBorder="1" applyAlignment="1">
      <alignment horizontal="right" vertical="center" wrapText="1"/>
    </xf>
    <xf numFmtId="176" fontId="25" fillId="2" borderId="9" xfId="2" applyFont="1" applyFill="1" applyBorder="1" applyAlignment="1">
      <alignment vertical="center" wrapText="1"/>
    </xf>
    <xf numFmtId="176" fontId="25" fillId="2" borderId="9" xfId="2" applyFont="1" applyFill="1" applyBorder="1">
      <alignment vertical="center"/>
    </xf>
    <xf numFmtId="40" fontId="25" fillId="8" borderId="9" xfId="3" applyNumberFormat="1" applyFont="1" applyFill="1" applyBorder="1" applyAlignment="1">
      <alignment horizontal="right" vertical="center" wrapText="1"/>
    </xf>
    <xf numFmtId="49" fontId="25" fillId="8" borderId="9" xfId="3" applyNumberFormat="1" applyFont="1" applyFill="1" applyBorder="1" applyAlignment="1">
      <alignment horizontal="right" vertical="center" wrapText="1"/>
    </xf>
    <xf numFmtId="0" fontId="8" fillId="9" borderId="9" xfId="3" applyFont="1" applyFill="1" applyBorder="1" applyAlignment="1">
      <alignment horizontal="center" vertical="center" wrapText="1"/>
    </xf>
    <xf numFmtId="0" fontId="17" fillId="0" borderId="9" xfId="3" applyFont="1" applyBorder="1" applyAlignment="1">
      <alignment horizontal="left" vertical="center" wrapText="1"/>
    </xf>
    <xf numFmtId="0" fontId="12" fillId="0" borderId="9" xfId="3" applyFont="1" applyBorder="1" applyAlignment="1">
      <alignment horizontal="left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vertical="center"/>
    </xf>
    <xf numFmtId="176" fontId="4" fillId="0" borderId="9" xfId="2" applyFont="1" applyBorder="1" applyAlignment="1">
      <alignment horizontal="left" vertical="center" wrapText="1"/>
    </xf>
    <xf numFmtId="176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  <xf numFmtId="176" fontId="4" fillId="6" borderId="9" xfId="2" applyFont="1" applyFill="1" applyBorder="1">
      <alignment vertical="center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176" fontId="4" fillId="5" borderId="9" xfId="2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horizontal="left" vertical="center"/>
    </xf>
    <xf numFmtId="40" fontId="5" fillId="5" borderId="10" xfId="4" applyNumberFormat="1" applyFont="1" applyFill="1" applyBorder="1" applyAlignment="1">
      <alignment horizontal="right" vertical="center" wrapText="1"/>
    </xf>
    <xf numFmtId="40" fontId="5" fillId="5" borderId="11" xfId="4" applyNumberFormat="1" applyFont="1" applyFill="1" applyBorder="1" applyAlignment="1">
      <alignment horizontal="right"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horizontal="center" vertical="center" wrapText="1"/>
    </xf>
    <xf numFmtId="176" fontId="4" fillId="6" borderId="9" xfId="2" applyFont="1" applyFill="1" applyBorder="1" applyAlignment="1">
      <alignment horizontal="center" vertical="center"/>
    </xf>
    <xf numFmtId="40" fontId="4" fillId="7" borderId="9" xfId="5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vertical="center" wrapText="1"/>
    </xf>
    <xf numFmtId="176" fontId="25" fillId="6" borderId="9" xfId="2" applyFont="1" applyFill="1" applyBorder="1" applyAlignment="1">
      <alignment vertical="center" wrapText="1"/>
    </xf>
    <xf numFmtId="176" fontId="25" fillId="6" borderId="9" xfId="2" applyFont="1" applyFill="1" applyBorder="1">
      <alignment vertical="center"/>
    </xf>
    <xf numFmtId="0" fontId="8" fillId="9" borderId="10" xfId="3" applyFont="1" applyFill="1" applyBorder="1" applyAlignment="1">
      <alignment horizontal="left" vertical="center" wrapText="1"/>
    </xf>
    <xf numFmtId="0" fontId="8" fillId="9" borderId="13" xfId="3" applyFont="1" applyFill="1" applyBorder="1" applyAlignment="1">
      <alignment horizontal="left" vertical="center" wrapText="1"/>
    </xf>
    <xf numFmtId="0" fontId="8" fillId="9" borderId="11" xfId="3" applyFont="1" applyFill="1" applyBorder="1" applyAlignment="1">
      <alignment horizontal="left" vertical="center" wrapText="1"/>
    </xf>
    <xf numFmtId="0" fontId="9" fillId="9" borderId="10" xfId="3" applyFont="1" applyFill="1" applyBorder="1" applyAlignment="1">
      <alignment horizontal="left" vertical="center" wrapText="1"/>
    </xf>
    <xf numFmtId="0" fontId="5" fillId="0" borderId="9" xfId="3" applyFont="1" applyFill="1" applyBorder="1" applyAlignment="1">
      <alignment horizontal="center" vertical="center" wrapText="1"/>
    </xf>
    <xf numFmtId="40" fontId="5" fillId="0" borderId="9" xfId="3" applyNumberFormat="1" applyFont="1" applyFill="1" applyBorder="1" applyAlignment="1">
      <alignment horizontal="right" vertical="center" wrapText="1"/>
    </xf>
  </cellXfs>
  <cellStyles count="6">
    <cellStyle name="Normal_Sheet1" xfId="3" xr:uid="{EF87E167-E48B-4085-A6BF-2F8ED7EE1000}"/>
    <cellStyle name="常规" xfId="0" builtinId="0"/>
    <cellStyle name="常规 14 3" xfId="2" xr:uid="{B615E4B4-6B99-48AE-A738-9D59B35D98F5}"/>
    <cellStyle name="常规 5" xfId="1" xr:uid="{A7B2512D-356A-48AB-AACB-5616255977D7}"/>
    <cellStyle name="常规 9" xfId="4" xr:uid="{E200D8BE-7F96-41E2-B051-96DBB8DB8DDA}"/>
    <cellStyle name="千位分隔 2 2" xfId="5" xr:uid="{469D5CF6-A1DA-4678-9007-E32791B40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BD52-D910-4F5D-B9CC-3F8E9F56271C}">
  <sheetPr>
    <pageSetUpPr fitToPage="1"/>
  </sheetPr>
  <dimension ref="A1:J66"/>
  <sheetViews>
    <sheetView tabSelected="1" zoomScale="40" zoomScaleNormal="40" workbookViewId="0">
      <selection activeCell="C54" sqref="C54"/>
    </sheetView>
  </sheetViews>
  <sheetFormatPr defaultColWidth="7.58203125" defaultRowHeight="19.5" x14ac:dyDescent="0.3"/>
  <cols>
    <col min="1" max="1" width="15.4140625" style="3" customWidth="1"/>
    <col min="2" max="2" width="61.25" style="3" customWidth="1"/>
    <col min="3" max="3" width="16.25" style="3" customWidth="1"/>
    <col min="4" max="4" width="18.1640625" style="3" customWidth="1"/>
    <col min="5" max="5" width="6.4140625" style="3" customWidth="1"/>
    <col min="6" max="6" width="21.25" style="3" bestFit="1" customWidth="1"/>
    <col min="7" max="7" width="18.1640625" style="85" customWidth="1"/>
    <col min="8" max="8" width="112.83203125" style="3" customWidth="1"/>
    <col min="9" max="9" width="42.58203125" style="3" customWidth="1"/>
    <col min="10" max="10" width="12.58203125" style="3" bestFit="1" customWidth="1"/>
    <col min="11" max="16384" width="7.58203125" style="3"/>
  </cols>
  <sheetData>
    <row r="1" spans="1:8" s="1" customFormat="1" ht="28.15" customHeight="1" x14ac:dyDescent="0.3">
      <c r="G1" s="2"/>
    </row>
    <row r="2" spans="1:8" x14ac:dyDescent="0.3">
      <c r="A2" s="89" t="s">
        <v>0</v>
      </c>
      <c r="B2" s="90"/>
      <c r="C2" s="90"/>
      <c r="D2" s="90"/>
      <c r="E2" s="90"/>
      <c r="F2" s="90"/>
      <c r="G2" s="90"/>
      <c r="H2" s="91"/>
    </row>
    <row r="3" spans="1:8" ht="25.15" customHeight="1" x14ac:dyDescent="0.3">
      <c r="A3" s="4"/>
      <c r="B3" s="5"/>
      <c r="C3" s="5"/>
      <c r="D3" s="5"/>
      <c r="E3" s="5"/>
      <c r="F3" s="5"/>
      <c r="G3" s="6"/>
      <c r="H3" s="7"/>
    </row>
    <row r="4" spans="1:8" ht="25.15" customHeight="1" x14ac:dyDescent="0.3">
      <c r="A4" s="8"/>
      <c r="B4" s="9" t="s">
        <v>106</v>
      </c>
      <c r="C4" s="10"/>
      <c r="D4" s="9"/>
      <c r="E4" s="11"/>
      <c r="F4" s="11"/>
      <c r="G4" s="12"/>
      <c r="H4" s="13"/>
    </row>
    <row r="5" spans="1:8" ht="25.15" customHeight="1" x14ac:dyDescent="0.3">
      <c r="A5" s="8"/>
      <c r="B5" s="9" t="s">
        <v>107</v>
      </c>
      <c r="C5" s="10"/>
      <c r="D5" s="9"/>
      <c r="E5" s="11"/>
      <c r="F5" s="11"/>
      <c r="G5" s="12"/>
      <c r="H5" s="13"/>
    </row>
    <row r="6" spans="1:8" ht="25.15" customHeight="1" x14ac:dyDescent="0.3">
      <c r="A6" s="8"/>
      <c r="B6" s="9" t="s">
        <v>108</v>
      </c>
      <c r="C6" s="10"/>
      <c r="D6" s="14"/>
      <c r="E6" s="11"/>
      <c r="F6" s="11"/>
      <c r="G6" s="12"/>
      <c r="H6" s="13"/>
    </row>
    <row r="7" spans="1:8" ht="25.15" customHeight="1" x14ac:dyDescent="0.3">
      <c r="A7" s="8"/>
      <c r="B7" s="9" t="s">
        <v>1</v>
      </c>
      <c r="C7" s="10"/>
      <c r="D7" s="14"/>
      <c r="E7" s="11"/>
      <c r="F7" s="11"/>
      <c r="G7" s="12"/>
      <c r="H7" s="13"/>
    </row>
    <row r="8" spans="1:8" ht="25.15" customHeight="1" x14ac:dyDescent="0.3">
      <c r="A8" s="8"/>
      <c r="B8" s="9" t="s">
        <v>2</v>
      </c>
      <c r="C8" s="10"/>
      <c r="D8" s="14"/>
      <c r="E8" s="11"/>
      <c r="F8" s="11"/>
      <c r="G8" s="12"/>
      <c r="H8" s="13"/>
    </row>
    <row r="9" spans="1:8" x14ac:dyDescent="0.3">
      <c r="A9" s="8"/>
      <c r="B9" s="9" t="s">
        <v>3</v>
      </c>
      <c r="C9" s="10"/>
      <c r="D9" s="15"/>
      <c r="E9" s="15"/>
      <c r="F9" s="15"/>
      <c r="G9" s="16"/>
      <c r="H9" s="17"/>
    </row>
    <row r="10" spans="1:8" x14ac:dyDescent="0.3">
      <c r="A10" s="8"/>
      <c r="B10" s="9" t="s">
        <v>4</v>
      </c>
      <c r="C10" s="10"/>
      <c r="D10" s="15"/>
      <c r="E10" s="10"/>
      <c r="F10" s="10"/>
      <c r="G10" s="18"/>
      <c r="H10" s="19"/>
    </row>
    <row r="11" spans="1:8" x14ac:dyDescent="0.3">
      <c r="A11" s="8"/>
      <c r="B11" s="92" t="s">
        <v>5</v>
      </c>
      <c r="C11" s="92"/>
      <c r="D11" s="92"/>
      <c r="E11" s="92"/>
      <c r="F11" s="92"/>
      <c r="G11" s="92"/>
      <c r="H11" s="93"/>
    </row>
    <row r="12" spans="1:8" x14ac:dyDescent="0.3">
      <c r="A12" s="20"/>
      <c r="B12" s="21"/>
      <c r="C12" s="22"/>
      <c r="D12" s="21"/>
      <c r="E12" s="23"/>
      <c r="F12" s="23"/>
      <c r="G12" s="24"/>
      <c r="H12" s="25"/>
    </row>
    <row r="13" spans="1:8" ht="42" x14ac:dyDescent="0.3">
      <c r="A13" s="26"/>
      <c r="B13" s="94" t="s">
        <v>6</v>
      </c>
      <c r="C13" s="94"/>
      <c r="D13" s="94" t="s">
        <v>7</v>
      </c>
      <c r="E13" s="94"/>
      <c r="F13" s="26" t="s">
        <v>8</v>
      </c>
      <c r="G13" s="27"/>
      <c r="H13" s="26" t="s">
        <v>9</v>
      </c>
    </row>
    <row r="14" spans="1:8" ht="42.75" customHeight="1" x14ac:dyDescent="0.3">
      <c r="A14" s="28" t="s">
        <v>10</v>
      </c>
      <c r="B14" s="86" t="s">
        <v>11</v>
      </c>
      <c r="C14" s="87"/>
      <c r="D14" s="88">
        <f>F27</f>
        <v>132000</v>
      </c>
      <c r="E14" s="88"/>
      <c r="F14" s="29"/>
      <c r="G14" s="30"/>
      <c r="H14" s="31"/>
    </row>
    <row r="15" spans="1:8" ht="42.75" customHeight="1" x14ac:dyDescent="0.3">
      <c r="A15" s="28" t="s">
        <v>12</v>
      </c>
      <c r="B15" s="86" t="s">
        <v>13</v>
      </c>
      <c r="C15" s="87"/>
      <c r="D15" s="88">
        <f>F31</f>
        <v>2697.658668</v>
      </c>
      <c r="E15" s="88"/>
      <c r="F15" s="29"/>
      <c r="G15" s="30"/>
      <c r="H15" s="31"/>
    </row>
    <row r="16" spans="1:8" ht="42.75" customHeight="1" x14ac:dyDescent="0.3">
      <c r="A16" s="28" t="s">
        <v>14</v>
      </c>
      <c r="B16" s="86" t="s">
        <v>15</v>
      </c>
      <c r="C16" s="87"/>
      <c r="D16" s="88">
        <f>F36</f>
        <v>800</v>
      </c>
      <c r="E16" s="88"/>
      <c r="F16" s="29"/>
      <c r="G16" s="30"/>
      <c r="H16" s="31"/>
    </row>
    <row r="17" spans="1:9" ht="42.75" customHeight="1" x14ac:dyDescent="0.3">
      <c r="A17" s="28" t="s">
        <v>16</v>
      </c>
      <c r="B17" s="86" t="s">
        <v>17</v>
      </c>
      <c r="C17" s="87"/>
      <c r="D17" s="88">
        <f>F48</f>
        <v>4750</v>
      </c>
      <c r="E17" s="88"/>
      <c r="F17" s="29"/>
      <c r="G17" s="30"/>
      <c r="H17" s="31"/>
    </row>
    <row r="18" spans="1:9" ht="42.75" customHeight="1" x14ac:dyDescent="0.3">
      <c r="A18" s="28" t="s">
        <v>18</v>
      </c>
      <c r="B18" s="86" t="s">
        <v>19</v>
      </c>
      <c r="C18" s="87"/>
      <c r="D18" s="88">
        <f>F55</f>
        <v>8400</v>
      </c>
      <c r="E18" s="88"/>
      <c r="F18" s="29"/>
      <c r="G18" s="30"/>
      <c r="H18" s="31"/>
    </row>
    <row r="19" spans="1:9" ht="42.75" customHeight="1" x14ac:dyDescent="0.3">
      <c r="A19" s="28" t="s">
        <v>20</v>
      </c>
      <c r="B19" s="86" t="s">
        <v>21</v>
      </c>
      <c r="C19" s="87"/>
      <c r="D19" s="88">
        <f>F60</f>
        <v>15185.456999999999</v>
      </c>
      <c r="E19" s="88"/>
      <c r="F19" s="29"/>
      <c r="G19" s="30"/>
      <c r="H19" s="31"/>
    </row>
    <row r="20" spans="1:9" ht="42.75" customHeight="1" x14ac:dyDescent="0.3">
      <c r="A20" s="28"/>
      <c r="B20" s="99" t="s">
        <v>22</v>
      </c>
      <c r="C20" s="100"/>
      <c r="D20" s="101">
        <f>SUM(D14:D19)</f>
        <v>163833.11566799998</v>
      </c>
      <c r="E20" s="102"/>
      <c r="F20" s="29"/>
      <c r="G20" s="32"/>
    </row>
    <row r="21" spans="1:9" ht="42.75" customHeight="1" x14ac:dyDescent="0.3">
      <c r="A21" s="28"/>
      <c r="B21" s="99" t="s">
        <v>23</v>
      </c>
      <c r="C21" s="100"/>
      <c r="D21" s="103">
        <f>D20*6%</f>
        <v>9829.986940079998</v>
      </c>
      <c r="E21" s="103"/>
      <c r="F21" s="29"/>
      <c r="G21" s="30"/>
      <c r="H21" s="31"/>
    </row>
    <row r="22" spans="1:9" x14ac:dyDescent="0.3">
      <c r="A22" s="104" t="s">
        <v>24</v>
      </c>
      <c r="B22" s="105"/>
      <c r="C22" s="105"/>
      <c r="D22" s="106">
        <f>D20+D21</f>
        <v>173663.10260807999</v>
      </c>
      <c r="E22" s="106"/>
      <c r="F22" s="33"/>
      <c r="G22" s="34"/>
      <c r="H22" s="35"/>
    </row>
    <row r="23" spans="1:9" x14ac:dyDescent="0.3">
      <c r="A23" s="36" t="s">
        <v>25</v>
      </c>
      <c r="B23" s="37"/>
      <c r="C23" s="38"/>
      <c r="D23" s="37"/>
      <c r="E23" s="39"/>
      <c r="F23" s="39"/>
      <c r="G23" s="40"/>
      <c r="H23" s="41"/>
    </row>
    <row r="24" spans="1:9" ht="84" x14ac:dyDescent="0.3">
      <c r="A24" s="26" t="s">
        <v>26</v>
      </c>
      <c r="B24" s="26" t="s">
        <v>6</v>
      </c>
      <c r="C24" s="42" t="s">
        <v>27</v>
      </c>
      <c r="D24" s="43" t="s">
        <v>28</v>
      </c>
      <c r="E24" s="43" t="s">
        <v>29</v>
      </c>
      <c r="F24" s="42" t="s">
        <v>30</v>
      </c>
      <c r="G24" s="27"/>
      <c r="H24" s="26" t="s">
        <v>9</v>
      </c>
    </row>
    <row r="25" spans="1:9" ht="78" x14ac:dyDescent="0.3">
      <c r="A25" s="46">
        <v>1</v>
      </c>
      <c r="B25" s="44" t="s">
        <v>31</v>
      </c>
      <c r="C25" s="45">
        <v>600</v>
      </c>
      <c r="D25" s="46">
        <v>3</v>
      </c>
      <c r="E25" s="46">
        <v>40</v>
      </c>
      <c r="F25" s="47">
        <f t="shared" ref="F25:F26" si="0">C25*D25*E25</f>
        <v>72000</v>
      </c>
      <c r="G25" s="48" t="s">
        <v>32</v>
      </c>
      <c r="H25" s="49" t="s">
        <v>33</v>
      </c>
    </row>
    <row r="26" spans="1:9" ht="78" x14ac:dyDescent="0.3">
      <c r="A26" s="50">
        <v>2</v>
      </c>
      <c r="B26" s="44" t="s">
        <v>34</v>
      </c>
      <c r="C26" s="45">
        <v>500</v>
      </c>
      <c r="D26" s="46">
        <v>3</v>
      </c>
      <c r="E26" s="46">
        <v>40</v>
      </c>
      <c r="F26" s="47">
        <f t="shared" si="0"/>
        <v>60000</v>
      </c>
      <c r="G26" s="48" t="s">
        <v>35</v>
      </c>
      <c r="H26" s="49" t="s">
        <v>36</v>
      </c>
    </row>
    <row r="27" spans="1:9" ht="25.5" customHeight="1" x14ac:dyDescent="0.3">
      <c r="A27" s="95" t="s">
        <v>37</v>
      </c>
      <c r="B27" s="95"/>
      <c r="C27" s="95"/>
      <c r="D27" s="95"/>
      <c r="E27" s="95"/>
      <c r="F27" s="51">
        <f>SUM(F25:F26)</f>
        <v>132000</v>
      </c>
      <c r="G27" s="52"/>
      <c r="H27" s="51"/>
    </row>
    <row r="28" spans="1:9" ht="25.15" customHeight="1" x14ac:dyDescent="0.3">
      <c r="A28" s="96"/>
      <c r="B28" s="97"/>
      <c r="C28" s="97"/>
      <c r="D28" s="97"/>
      <c r="E28" s="97"/>
      <c r="F28" s="97"/>
      <c r="G28" s="97"/>
      <c r="H28" s="98"/>
    </row>
    <row r="29" spans="1:9" ht="84" x14ac:dyDescent="0.3">
      <c r="A29" s="26" t="s">
        <v>40</v>
      </c>
      <c r="B29" s="26" t="s">
        <v>6</v>
      </c>
      <c r="C29" s="42" t="s">
        <v>27</v>
      </c>
      <c r="D29" s="43" t="s">
        <v>38</v>
      </c>
      <c r="E29" s="43" t="s">
        <v>41</v>
      </c>
      <c r="F29" s="42" t="s">
        <v>30</v>
      </c>
      <c r="G29" s="27"/>
      <c r="H29" s="26" t="s">
        <v>9</v>
      </c>
    </row>
    <row r="30" spans="1:9" ht="46.15" customHeight="1" x14ac:dyDescent="0.3">
      <c r="A30" s="55">
        <v>3</v>
      </c>
      <c r="B30" s="62" t="s">
        <v>42</v>
      </c>
      <c r="C30" s="64">
        <v>1348.829334</v>
      </c>
      <c r="D30" s="63">
        <v>2</v>
      </c>
      <c r="E30" s="63">
        <v>1</v>
      </c>
      <c r="F30" s="54">
        <f>C30*D30*E30</f>
        <v>2697.658668</v>
      </c>
      <c r="G30" s="56" t="s">
        <v>43</v>
      </c>
      <c r="H30" s="65" t="s">
        <v>44</v>
      </c>
      <c r="I30" s="66"/>
    </row>
    <row r="31" spans="1:9" ht="25.15" customHeight="1" x14ac:dyDescent="0.3">
      <c r="A31" s="107" t="s">
        <v>45</v>
      </c>
      <c r="B31" s="95"/>
      <c r="C31" s="95"/>
      <c r="D31" s="95"/>
      <c r="E31" s="95"/>
      <c r="F31" s="51">
        <f>SUM(F30:F30)</f>
        <v>2697.658668</v>
      </c>
      <c r="G31" s="52"/>
      <c r="H31" s="51"/>
    </row>
    <row r="32" spans="1:9" ht="25.15" customHeight="1" x14ac:dyDescent="0.3">
      <c r="A32" s="96"/>
      <c r="B32" s="97"/>
      <c r="C32" s="97"/>
      <c r="D32" s="97"/>
      <c r="E32" s="97"/>
      <c r="F32" s="97"/>
      <c r="G32" s="97"/>
      <c r="H32" s="98"/>
    </row>
    <row r="33" spans="1:8" ht="87" x14ac:dyDescent="0.3">
      <c r="A33" s="26" t="s">
        <v>46</v>
      </c>
      <c r="B33" s="26" t="s">
        <v>6</v>
      </c>
      <c r="C33" s="42" t="s">
        <v>27</v>
      </c>
      <c r="D33" s="43" t="s">
        <v>47</v>
      </c>
      <c r="E33" s="43" t="s">
        <v>48</v>
      </c>
      <c r="F33" s="42" t="s">
        <v>30</v>
      </c>
      <c r="G33" s="27"/>
      <c r="H33" s="26" t="s">
        <v>9</v>
      </c>
    </row>
    <row r="34" spans="1:8" ht="52.5" customHeight="1" x14ac:dyDescent="0.3">
      <c r="A34" s="53">
        <v>7</v>
      </c>
      <c r="B34" s="67" t="s">
        <v>49</v>
      </c>
      <c r="C34" s="64">
        <v>100</v>
      </c>
      <c r="D34" s="55">
        <v>2</v>
      </c>
      <c r="E34" s="55">
        <v>2</v>
      </c>
      <c r="F34" s="58">
        <f t="shared" ref="F34:F35" si="1">C34*D34*E34</f>
        <v>400</v>
      </c>
      <c r="G34" s="59" t="s">
        <v>50</v>
      </c>
      <c r="H34" s="68" t="s">
        <v>51</v>
      </c>
    </row>
    <row r="35" spans="1:8" ht="52.5" customHeight="1" x14ac:dyDescent="0.3">
      <c r="A35" s="53">
        <v>8</v>
      </c>
      <c r="B35" s="31" t="s">
        <v>52</v>
      </c>
      <c r="C35" s="64">
        <v>100</v>
      </c>
      <c r="D35" s="55">
        <v>2</v>
      </c>
      <c r="E35" s="55">
        <v>2</v>
      </c>
      <c r="F35" s="58">
        <f t="shared" si="1"/>
        <v>400</v>
      </c>
      <c r="G35" s="59" t="s">
        <v>53</v>
      </c>
      <c r="H35" s="68" t="s">
        <v>54</v>
      </c>
    </row>
    <row r="36" spans="1:8" ht="56.15" customHeight="1" x14ac:dyDescent="0.3">
      <c r="A36" s="107" t="s">
        <v>55</v>
      </c>
      <c r="B36" s="95"/>
      <c r="C36" s="95"/>
      <c r="D36" s="95"/>
      <c r="E36" s="95"/>
      <c r="F36" s="51">
        <f>SUM(F34:F35)</f>
        <v>800</v>
      </c>
      <c r="G36" s="52"/>
      <c r="H36" s="51"/>
    </row>
    <row r="37" spans="1:8" ht="25.15" customHeight="1" x14ac:dyDescent="0.3">
      <c r="A37" s="96"/>
      <c r="B37" s="97"/>
      <c r="C37" s="97"/>
      <c r="D37" s="97"/>
      <c r="E37" s="97"/>
      <c r="F37" s="97"/>
      <c r="G37" s="97"/>
      <c r="H37" s="98"/>
    </row>
    <row r="38" spans="1:8" s="69" customFormat="1" ht="84" x14ac:dyDescent="0.3">
      <c r="A38" s="26" t="s">
        <v>56</v>
      </c>
      <c r="B38" s="26" t="s">
        <v>6</v>
      </c>
      <c r="C38" s="42" t="s">
        <v>27</v>
      </c>
      <c r="D38" s="43" t="s">
        <v>38</v>
      </c>
      <c r="E38" s="43" t="s">
        <v>39</v>
      </c>
      <c r="F38" s="42" t="s">
        <v>30</v>
      </c>
      <c r="G38" s="27"/>
      <c r="H38" s="26" t="s">
        <v>9</v>
      </c>
    </row>
    <row r="39" spans="1:8" s="69" customFormat="1" ht="52.5" customHeight="1" x14ac:dyDescent="0.3">
      <c r="A39" s="70">
        <v>1</v>
      </c>
      <c r="B39" s="62" t="s">
        <v>57</v>
      </c>
      <c r="C39" s="71">
        <v>20</v>
      </c>
      <c r="D39" s="70">
        <v>2</v>
      </c>
      <c r="E39" s="55">
        <v>40</v>
      </c>
      <c r="F39" s="71">
        <f>C39*D39*E39</f>
        <v>1600</v>
      </c>
      <c r="G39" s="72" t="s">
        <v>58</v>
      </c>
      <c r="H39" s="62" t="s">
        <v>59</v>
      </c>
    </row>
    <row r="40" spans="1:8" s="69" customFormat="1" ht="52.5" customHeight="1" x14ac:dyDescent="0.3">
      <c r="A40" s="70">
        <v>2</v>
      </c>
      <c r="B40" s="62" t="s">
        <v>60</v>
      </c>
      <c r="C40" s="73">
        <v>100</v>
      </c>
      <c r="D40" s="70">
        <v>2</v>
      </c>
      <c r="E40" s="55">
        <v>1</v>
      </c>
      <c r="F40" s="71">
        <f t="shared" ref="F40:F47" si="2">C40*D40*E40</f>
        <v>200</v>
      </c>
      <c r="G40" s="72" t="s">
        <v>61</v>
      </c>
      <c r="H40" s="62"/>
    </row>
    <row r="41" spans="1:8" s="69" customFormat="1" ht="52.5" customHeight="1" x14ac:dyDescent="0.3">
      <c r="A41" s="70">
        <v>3</v>
      </c>
      <c r="B41" s="62" t="s">
        <v>62</v>
      </c>
      <c r="C41" s="73">
        <v>5</v>
      </c>
      <c r="D41" s="70">
        <v>2</v>
      </c>
      <c r="E41" s="55">
        <v>50</v>
      </c>
      <c r="F41" s="71">
        <f t="shared" si="2"/>
        <v>500</v>
      </c>
      <c r="G41" s="72" t="s">
        <v>63</v>
      </c>
      <c r="H41" s="62" t="s">
        <v>64</v>
      </c>
    </row>
    <row r="42" spans="1:8" s="69" customFormat="1" ht="52.5" customHeight="1" x14ac:dyDescent="0.3">
      <c r="A42" s="70">
        <v>7</v>
      </c>
      <c r="B42" s="62" t="s">
        <v>65</v>
      </c>
      <c r="C42" s="73">
        <v>10</v>
      </c>
      <c r="D42" s="70">
        <v>2</v>
      </c>
      <c r="E42" s="55">
        <v>3</v>
      </c>
      <c r="F42" s="71">
        <f t="shared" si="2"/>
        <v>60</v>
      </c>
      <c r="G42" s="72" t="s">
        <v>66</v>
      </c>
      <c r="H42" s="62" t="s">
        <v>67</v>
      </c>
    </row>
    <row r="43" spans="1:8" s="69" customFormat="1" ht="52.5" customHeight="1" x14ac:dyDescent="0.3">
      <c r="A43" s="70">
        <v>8</v>
      </c>
      <c r="B43" s="62" t="s">
        <v>68</v>
      </c>
      <c r="C43" s="73">
        <v>5</v>
      </c>
      <c r="D43" s="70">
        <v>2</v>
      </c>
      <c r="E43" s="55">
        <v>3</v>
      </c>
      <c r="F43" s="71">
        <f t="shared" si="2"/>
        <v>30</v>
      </c>
      <c r="G43" s="72" t="s">
        <v>69</v>
      </c>
      <c r="H43" s="62" t="s">
        <v>70</v>
      </c>
    </row>
    <row r="44" spans="1:8" s="69" customFormat="1" ht="52.5" customHeight="1" x14ac:dyDescent="0.3">
      <c r="A44" s="70">
        <v>9</v>
      </c>
      <c r="B44" s="62" t="s">
        <v>71</v>
      </c>
      <c r="C44" s="73">
        <v>10</v>
      </c>
      <c r="D44" s="70">
        <v>2</v>
      </c>
      <c r="E44" s="55">
        <v>5</v>
      </c>
      <c r="F44" s="71">
        <f t="shared" si="2"/>
        <v>100</v>
      </c>
      <c r="G44" s="72" t="s">
        <v>72</v>
      </c>
      <c r="H44" s="62" t="s">
        <v>73</v>
      </c>
    </row>
    <row r="45" spans="1:8" s="69" customFormat="1" ht="52.5" customHeight="1" x14ac:dyDescent="0.3">
      <c r="A45" s="70">
        <v>10</v>
      </c>
      <c r="B45" s="62" t="s">
        <v>74</v>
      </c>
      <c r="C45" s="73">
        <v>2</v>
      </c>
      <c r="D45" s="70">
        <v>2</v>
      </c>
      <c r="E45" s="55">
        <v>50</v>
      </c>
      <c r="F45" s="71">
        <f t="shared" si="2"/>
        <v>200</v>
      </c>
      <c r="G45" s="72" t="s">
        <v>75</v>
      </c>
      <c r="H45" s="62"/>
    </row>
    <row r="46" spans="1:8" s="69" customFormat="1" ht="52.5" customHeight="1" x14ac:dyDescent="0.3">
      <c r="A46" s="70">
        <v>11</v>
      </c>
      <c r="B46" s="62" t="s">
        <v>76</v>
      </c>
      <c r="C46" s="73">
        <v>2</v>
      </c>
      <c r="D46" s="70">
        <v>1</v>
      </c>
      <c r="E46" s="55">
        <v>30</v>
      </c>
      <c r="F46" s="71">
        <f t="shared" si="2"/>
        <v>60</v>
      </c>
      <c r="G46" s="72" t="s">
        <v>77</v>
      </c>
      <c r="H46" s="62" t="s">
        <v>78</v>
      </c>
    </row>
    <row r="47" spans="1:8" s="69" customFormat="1" ht="52.5" customHeight="1" x14ac:dyDescent="0.3">
      <c r="A47" s="70">
        <v>26</v>
      </c>
      <c r="B47" s="62" t="s">
        <v>79</v>
      </c>
      <c r="C47" s="73">
        <v>5</v>
      </c>
      <c r="D47" s="70">
        <v>1</v>
      </c>
      <c r="E47" s="55">
        <v>400</v>
      </c>
      <c r="F47" s="71">
        <f t="shared" si="2"/>
        <v>2000</v>
      </c>
      <c r="G47" s="72" t="s">
        <v>80</v>
      </c>
      <c r="H47" s="62" t="s">
        <v>81</v>
      </c>
    </row>
    <row r="48" spans="1:8" s="69" customFormat="1" ht="25.15" customHeight="1" x14ac:dyDescent="0.3">
      <c r="A48" s="108" t="s">
        <v>82</v>
      </c>
      <c r="B48" s="109"/>
      <c r="C48" s="109"/>
      <c r="D48" s="109"/>
      <c r="E48" s="109"/>
      <c r="F48" s="74">
        <f>SUM(F39:F47)</f>
        <v>4750</v>
      </c>
      <c r="G48" s="75"/>
      <c r="H48" s="74"/>
    </row>
    <row r="49" spans="1:10" s="69" customFormat="1" ht="25.15" customHeight="1" x14ac:dyDescent="0.3">
      <c r="A49" s="76"/>
      <c r="B49" s="77"/>
      <c r="C49" s="77"/>
      <c r="D49" s="77"/>
      <c r="E49" s="77"/>
      <c r="F49" s="78"/>
      <c r="G49" s="79"/>
      <c r="H49" s="78"/>
    </row>
    <row r="50" spans="1:10" ht="84" x14ac:dyDescent="0.3">
      <c r="A50" s="26" t="s">
        <v>83</v>
      </c>
      <c r="B50" s="26" t="s">
        <v>6</v>
      </c>
      <c r="C50" s="42" t="s">
        <v>27</v>
      </c>
      <c r="D50" s="43" t="s">
        <v>38</v>
      </c>
      <c r="E50" s="43" t="s">
        <v>39</v>
      </c>
      <c r="F50" s="42" t="s">
        <v>30</v>
      </c>
      <c r="G50" s="27"/>
      <c r="H50" s="26" t="s">
        <v>9</v>
      </c>
    </row>
    <row r="51" spans="1:10" ht="29.65" customHeight="1" x14ac:dyDescent="0.3">
      <c r="A51" s="80"/>
      <c r="B51" s="110" t="s">
        <v>84</v>
      </c>
      <c r="C51" s="111"/>
      <c r="D51" s="111"/>
      <c r="E51" s="111"/>
      <c r="F51" s="111"/>
      <c r="G51" s="111"/>
      <c r="H51" s="112"/>
    </row>
    <row r="52" spans="1:10" ht="52.5" customHeight="1" x14ac:dyDescent="0.3">
      <c r="A52" s="55">
        <v>1</v>
      </c>
      <c r="B52" s="81" t="s">
        <v>85</v>
      </c>
      <c r="C52" s="47">
        <v>350</v>
      </c>
      <c r="D52" s="114">
        <v>2</v>
      </c>
      <c r="E52" s="114">
        <v>2</v>
      </c>
      <c r="F52" s="115">
        <f>C52*D52*E52</f>
        <v>1400</v>
      </c>
      <c r="G52" s="59" t="s">
        <v>86</v>
      </c>
      <c r="H52" s="61" t="s">
        <v>87</v>
      </c>
      <c r="I52" s="60" t="s">
        <v>88</v>
      </c>
    </row>
    <row r="53" spans="1:10" ht="29.65" customHeight="1" x14ac:dyDescent="0.3">
      <c r="A53" s="80"/>
      <c r="B53" s="113" t="s">
        <v>89</v>
      </c>
      <c r="C53" s="111"/>
      <c r="D53" s="111"/>
      <c r="E53" s="111"/>
      <c r="F53" s="111"/>
      <c r="G53" s="111"/>
      <c r="H53" s="112"/>
    </row>
    <row r="54" spans="1:10" ht="46.5" customHeight="1" x14ac:dyDescent="0.3">
      <c r="A54" s="55">
        <v>2</v>
      </c>
      <c r="B54" s="62" t="s">
        <v>91</v>
      </c>
      <c r="C54" s="115">
        <v>3500</v>
      </c>
      <c r="D54" s="55">
        <v>2</v>
      </c>
      <c r="E54" s="55">
        <v>1</v>
      </c>
      <c r="F54" s="58">
        <f t="shared" ref="F54" si="3">C54*D54*E54</f>
        <v>7000</v>
      </c>
      <c r="G54" s="59" t="s">
        <v>92</v>
      </c>
      <c r="H54" s="82" t="s">
        <v>93</v>
      </c>
      <c r="I54" s="60" t="s">
        <v>90</v>
      </c>
    </row>
    <row r="55" spans="1:10" ht="25.15" customHeight="1" x14ac:dyDescent="0.3">
      <c r="A55" s="107" t="s">
        <v>94</v>
      </c>
      <c r="B55" s="95"/>
      <c r="C55" s="95"/>
      <c r="D55" s="95"/>
      <c r="E55" s="95"/>
      <c r="F55" s="51">
        <f>SUM(F52:F54)</f>
        <v>8400</v>
      </c>
      <c r="G55" s="52"/>
      <c r="H55" s="51"/>
    </row>
    <row r="56" spans="1:10" ht="25.15" customHeight="1" x14ac:dyDescent="0.3">
      <c r="A56" s="96"/>
      <c r="B56" s="97"/>
      <c r="C56" s="97"/>
      <c r="D56" s="97"/>
      <c r="E56" s="97"/>
      <c r="F56" s="97"/>
      <c r="G56" s="97"/>
      <c r="H56" s="98"/>
    </row>
    <row r="57" spans="1:10" ht="87" x14ac:dyDescent="0.3">
      <c r="A57" s="26" t="s">
        <v>95</v>
      </c>
      <c r="B57" s="26" t="s">
        <v>6</v>
      </c>
      <c r="C57" s="42" t="s">
        <v>27</v>
      </c>
      <c r="D57" s="43" t="s">
        <v>47</v>
      </c>
      <c r="E57" s="43" t="s">
        <v>48</v>
      </c>
      <c r="F57" s="42" t="s">
        <v>30</v>
      </c>
      <c r="G57" s="27"/>
      <c r="H57" s="26" t="s">
        <v>9</v>
      </c>
    </row>
    <row r="58" spans="1:10" ht="33" customHeight="1" x14ac:dyDescent="0.3">
      <c r="A58" s="80"/>
      <c r="B58" s="110" t="s">
        <v>96</v>
      </c>
      <c r="C58" s="111"/>
      <c r="D58" s="111"/>
      <c r="E58" s="111"/>
      <c r="F58" s="111"/>
      <c r="G58" s="111"/>
      <c r="H58" s="112"/>
    </row>
    <row r="59" spans="1:10" ht="46.5" customHeight="1" x14ac:dyDescent="0.3">
      <c r="A59" s="55">
        <v>1</v>
      </c>
      <c r="B59" s="57" t="s">
        <v>97</v>
      </c>
      <c r="C59" s="47">
        <f>I59</f>
        <v>843636.5</v>
      </c>
      <c r="D59" s="55">
        <v>1</v>
      </c>
      <c r="E59" s="83" t="s">
        <v>109</v>
      </c>
      <c r="F59" s="58">
        <f>C59*D59*E59</f>
        <v>15185.456999999999</v>
      </c>
      <c r="G59" s="59" t="s">
        <v>98</v>
      </c>
      <c r="H59" s="57" t="s">
        <v>99</v>
      </c>
      <c r="I59" s="3">
        <v>843636.5</v>
      </c>
      <c r="J59" s="3">
        <v>843635.9</v>
      </c>
    </row>
    <row r="60" spans="1:10" ht="33.75" customHeight="1" x14ac:dyDescent="0.3">
      <c r="A60" s="107" t="s">
        <v>100</v>
      </c>
      <c r="B60" s="95"/>
      <c r="C60" s="95"/>
      <c r="D60" s="95"/>
      <c r="E60" s="95"/>
      <c r="F60" s="51">
        <f>SUM(F59:F59)</f>
        <v>15185.456999999999</v>
      </c>
      <c r="G60" s="52"/>
      <c r="H60" s="51"/>
    </row>
    <row r="61" spans="1:10" x14ac:dyDescent="0.3">
      <c r="A61" s="96"/>
      <c r="B61" s="97"/>
      <c r="C61" s="97"/>
      <c r="D61" s="97"/>
      <c r="E61" s="97"/>
      <c r="F61" s="97"/>
      <c r="G61" s="97"/>
      <c r="H61" s="98"/>
    </row>
    <row r="62" spans="1:10" ht="84" x14ac:dyDescent="0.3">
      <c r="A62" s="26" t="s">
        <v>101</v>
      </c>
      <c r="B62" s="26" t="s">
        <v>6</v>
      </c>
      <c r="C62" s="42" t="s">
        <v>27</v>
      </c>
      <c r="D62" s="43" t="s">
        <v>38</v>
      </c>
      <c r="E62" s="43" t="s">
        <v>102</v>
      </c>
      <c r="F62" s="42" t="s">
        <v>30</v>
      </c>
      <c r="G62" s="27"/>
      <c r="H62" s="26" t="s">
        <v>9</v>
      </c>
    </row>
    <row r="63" spans="1:10" ht="46.5" customHeight="1" x14ac:dyDescent="0.3">
      <c r="A63" s="55">
        <v>1</v>
      </c>
      <c r="B63" s="57" t="s">
        <v>103</v>
      </c>
      <c r="C63" s="58">
        <f>F27+F36+F48+F55+F60</f>
        <v>161135.45699999999</v>
      </c>
      <c r="D63" s="55">
        <v>1</v>
      </c>
      <c r="E63" s="84">
        <v>0.06</v>
      </c>
      <c r="F63" s="58">
        <f>C63*D63*E63</f>
        <v>9668.1274199999989</v>
      </c>
      <c r="G63" s="59"/>
      <c r="H63" s="57" t="s">
        <v>104</v>
      </c>
    </row>
    <row r="64" spans="1:10" ht="70.150000000000006" customHeight="1" x14ac:dyDescent="0.3">
      <c r="A64" s="107" t="s">
        <v>105</v>
      </c>
      <c r="B64" s="95"/>
      <c r="C64" s="95"/>
      <c r="D64" s="95"/>
      <c r="E64" s="95"/>
      <c r="F64" s="51">
        <f>SUM(F63)</f>
        <v>9668.1274199999989</v>
      </c>
      <c r="G64" s="52"/>
      <c r="H64" s="51"/>
    </row>
    <row r="66" spans="3:3" x14ac:dyDescent="0.3">
      <c r="C66" s="3">
        <v>18353178.829999998</v>
      </c>
    </row>
  </sheetData>
  <mergeCells count="37">
    <mergeCell ref="A60:E60"/>
    <mergeCell ref="A61:H61"/>
    <mergeCell ref="A64:E64"/>
    <mergeCell ref="A31:E31"/>
    <mergeCell ref="A32:H32"/>
    <mergeCell ref="A48:E48"/>
    <mergeCell ref="B51:H51"/>
    <mergeCell ref="B53:H53"/>
    <mergeCell ref="A55:E55"/>
    <mergeCell ref="A56:H56"/>
    <mergeCell ref="B58:H58"/>
    <mergeCell ref="A36:E36"/>
    <mergeCell ref="A37:H37"/>
    <mergeCell ref="A27:E27"/>
    <mergeCell ref="A28:H28"/>
    <mergeCell ref="B20:C20"/>
    <mergeCell ref="D20:E20"/>
    <mergeCell ref="B21:C21"/>
    <mergeCell ref="D21:E21"/>
    <mergeCell ref="A22:C22"/>
    <mergeCell ref="D22:E22"/>
    <mergeCell ref="B17:C17"/>
    <mergeCell ref="D17:E17"/>
    <mergeCell ref="B18:C18"/>
    <mergeCell ref="D18:E18"/>
    <mergeCell ref="B19:C19"/>
    <mergeCell ref="D19:E19"/>
    <mergeCell ref="B15:C15"/>
    <mergeCell ref="D15:E15"/>
    <mergeCell ref="B16:C16"/>
    <mergeCell ref="D16:E16"/>
    <mergeCell ref="A2:H2"/>
    <mergeCell ref="B11:H11"/>
    <mergeCell ref="B13:C13"/>
    <mergeCell ref="D13:E13"/>
    <mergeCell ref="B14:C14"/>
    <mergeCell ref="D14:E14"/>
  </mergeCells>
  <phoneticPr fontId="2" type="noConversion"/>
  <printOptions horizontalCentered="1" verticalCentered="1"/>
  <pageMargins left="0.7" right="0.7" top="0.75" bottom="0.75" header="0.3" footer="0.3"/>
  <pageSetup paperSize="9" scale="26" orientation="portrait" r:id="rId1"/>
  <headerFooter>
    <oddFooter>&amp;C_x000D_&amp;1#&amp;"BMW Group Condensed"&amp;12&amp;KC00000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5-RR</vt:lpstr>
      <vt:lpstr>'5-RR'!Print_Area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cp:lastPrinted>2025-06-09T07:12:02Z</cp:lastPrinted>
  <dcterms:created xsi:type="dcterms:W3CDTF">2025-06-06T04:12:06Z</dcterms:created>
  <dcterms:modified xsi:type="dcterms:W3CDTF">2025-06-09T10:45:54Z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935750-240b-48e4-a615-66942a738439_Enabled">
    <vt:lpwstr>true</vt:lpwstr>
  </property>
  <property fmtid="{D5CDD505-2E9C-101B-9397-08002B2CF9AE}" pid="3" name="MSIP_Label_e6935750-240b-48e4-a615-66942a738439_SetDate">
    <vt:lpwstr>2025-06-09T07:09:34Z</vt:lpwstr>
  </property>
  <property fmtid="{D5CDD505-2E9C-101B-9397-08002B2CF9AE}" pid="4" name="MSIP_Label_e6935750-240b-48e4-a615-66942a738439_Method">
    <vt:lpwstr>Standard</vt:lpwstr>
  </property>
  <property fmtid="{D5CDD505-2E9C-101B-9397-08002B2CF9AE}" pid="5" name="MSIP_Label_e6935750-240b-48e4-a615-66942a738439_Name">
    <vt:lpwstr>e6935750-240b-48e4-a615-66942a738439</vt:lpwstr>
  </property>
  <property fmtid="{D5CDD505-2E9C-101B-9397-08002B2CF9AE}" pid="6" name="MSIP_Label_e6935750-240b-48e4-a615-66942a738439_SiteId">
    <vt:lpwstr>ce849bab-cc1c-465b-b62e-18f07c9ac198</vt:lpwstr>
  </property>
  <property fmtid="{D5CDD505-2E9C-101B-9397-08002B2CF9AE}" pid="7" name="MSIP_Label_e6935750-240b-48e4-a615-66942a738439_ActionId">
    <vt:lpwstr>a19b1dd9-5018-400f-81c1-595de5ece35a</vt:lpwstr>
  </property>
  <property fmtid="{D5CDD505-2E9C-101B-9397-08002B2CF9AE}" pid="8" name="MSIP_Label_e6935750-240b-48e4-a615-66942a738439_ContentBits">
    <vt:lpwstr>2</vt:lpwstr>
  </property>
</Properties>
</file>