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20"/>
  </bookViews>
  <sheets>
    <sheet name="报价" sheetId="1" r:id="rId1"/>
  </sheets>
  <calcPr calcId="144525" concurrentCalc="0"/>
</workbook>
</file>

<file path=xl/sharedStrings.xml><?xml version="1.0" encoding="utf-8"?>
<sst xmlns="http://schemas.openxmlformats.org/spreadsheetml/2006/main" count="84">
  <si>
    <t>2017技能大师比赛庆祝晚宴及旅游报价</t>
  </si>
  <si>
    <t>项目</t>
  </si>
  <si>
    <t>内容</t>
  </si>
  <si>
    <t>描述</t>
  </si>
  <si>
    <t>人民币单价</t>
  </si>
  <si>
    <t>数量</t>
  </si>
  <si>
    <t>单位</t>
  </si>
  <si>
    <t>小计</t>
  </si>
  <si>
    <t xml:space="preserve">酒店       </t>
  </si>
  <si>
    <t>北京昆泰酒店</t>
  </si>
  <si>
    <t>元/间夜</t>
  </si>
  <si>
    <t>宴会厅</t>
  </si>
  <si>
    <t>元/次</t>
  </si>
  <si>
    <t>晚宴</t>
  </si>
  <si>
    <t>元/人</t>
  </si>
  <si>
    <t>Total小计</t>
  </si>
  <si>
    <t>北京一日游</t>
  </si>
  <si>
    <t>旅游大巴</t>
  </si>
  <si>
    <t>全程45座旅游大巴</t>
  </si>
  <si>
    <t>8:00-22:00市内用车（1600元8小时内，150/小时加班）</t>
  </si>
  <si>
    <t>辆</t>
  </si>
  <si>
    <t>中文导游</t>
  </si>
  <si>
    <t>全程优秀中文导游</t>
  </si>
  <si>
    <t>元/团</t>
  </si>
  <si>
    <t>一日游线路</t>
  </si>
  <si>
    <t>天坛，雍和宫，国子监、孔庙</t>
  </si>
  <si>
    <t>含天坛通票、其他景点首道门票、午餐、保险、矿泉水</t>
  </si>
  <si>
    <t>便宜坊</t>
  </si>
  <si>
    <t>含酒水</t>
  </si>
  <si>
    <t>接送站交通</t>
  </si>
  <si>
    <t>北京南站接站</t>
  </si>
  <si>
    <t>17日接站，39座大巴</t>
  </si>
  <si>
    <t>数量预估以实际产生为准</t>
  </si>
  <si>
    <t>元/趟</t>
  </si>
  <si>
    <t>北京西站接站</t>
  </si>
  <si>
    <t>17日接站，19座考斯特</t>
  </si>
  <si>
    <t>北京西站接站-太原</t>
  </si>
  <si>
    <t>17日接站，奔驰商务</t>
  </si>
  <si>
    <t>北京南站送站</t>
  </si>
  <si>
    <t>19日送站，51座大巴</t>
  </si>
  <si>
    <t>18、19日送站，奔驰商务</t>
  </si>
  <si>
    <t>北京西站送站</t>
  </si>
  <si>
    <t>19日送站，39座大巴</t>
  </si>
  <si>
    <t>其他</t>
  </si>
  <si>
    <t>伴手礼</t>
  </si>
  <si>
    <t>绢人（京剧娃娃）</t>
  </si>
  <si>
    <t>接站牌</t>
  </si>
  <si>
    <t>手举牌KT版材质</t>
  </si>
  <si>
    <t>元/个</t>
  </si>
  <si>
    <t>车头牌</t>
  </si>
  <si>
    <t>A3</t>
  </si>
  <si>
    <t>水晶奖杯</t>
  </si>
  <si>
    <t>个人奖</t>
  </si>
  <si>
    <t>景泰蓝奖盘</t>
  </si>
  <si>
    <t>集体奖</t>
  </si>
  <si>
    <t>证书</t>
  </si>
  <si>
    <t>个人&amp;集体奖</t>
  </si>
  <si>
    <t>横幅</t>
  </si>
  <si>
    <t>合影横幅，写真布，6米</t>
  </si>
  <si>
    <t>元/米</t>
  </si>
  <si>
    <t>摄影师</t>
  </si>
  <si>
    <t>晚宴摄影</t>
  </si>
  <si>
    <t>跟拍摄影师</t>
  </si>
  <si>
    <t>18号一日游跟拍摄影师</t>
  </si>
  <si>
    <t>全天工作8小时</t>
  </si>
  <si>
    <t>礼仪</t>
  </si>
  <si>
    <t>11月17日签到及晚宴引领、颁奖</t>
  </si>
  <si>
    <t>接送站兼职</t>
  </si>
  <si>
    <t>北京南站1人、西站1人，接送共计4人次</t>
  </si>
  <si>
    <t>元/人次</t>
  </si>
  <si>
    <t>视频剪辑</t>
  </si>
  <si>
    <t>开场视频</t>
  </si>
  <si>
    <t>控台</t>
  </si>
  <si>
    <t>视频、音频控台</t>
  </si>
  <si>
    <t>含4个麦克、2台笔记本、工作人员及运输费</t>
  </si>
  <si>
    <t>晚宴演出乐队</t>
  </si>
  <si>
    <t>5人乐队</t>
  </si>
  <si>
    <t>生日蛋糕</t>
  </si>
  <si>
    <t>50cm奶油蛋糕</t>
  </si>
  <si>
    <t>儿童区布置</t>
  </si>
  <si>
    <t>椅子、玩具等</t>
  </si>
  <si>
    <t>服务费10%</t>
  </si>
  <si>
    <t>税费6%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</si>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</sst>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9">
    <font>
      <sz val="12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2"/>
      <name val="微软雅黑"/>
      <charset val="134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5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50" applyFont="1">
      <alignment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horizontal="left" vertical="center" wrapText="1"/>
    </xf>
    <xf numFmtId="39" fontId="1" fillId="0" borderId="0" xfId="50" applyNumberFormat="1" applyFont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left" vertical="center"/>
    </xf>
    <xf numFmtId="0" fontId="3" fillId="2" borderId="3" xfId="50" applyFont="1" applyFill="1" applyBorder="1" applyAlignment="1">
      <alignment horizontal="left" vertical="center"/>
    </xf>
    <xf numFmtId="0" fontId="3" fillId="2" borderId="1" xfId="50" applyFont="1" applyFill="1" applyBorder="1" applyAlignment="1">
      <alignment horizontal="left" vertical="center" wrapText="1"/>
    </xf>
    <xf numFmtId="43" fontId="3" fillId="2" borderId="1" xfId="8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horizontal="left" vertical="center"/>
    </xf>
    <xf numFmtId="39" fontId="3" fillId="2" borderId="1" xfId="50" applyNumberFormat="1" applyFont="1" applyFill="1" applyBorder="1" applyAlignment="1">
      <alignment horizontal="left" vertical="center"/>
    </xf>
    <xf numFmtId="0" fontId="4" fillId="0" borderId="4" xfId="50" applyFont="1" applyBorder="1" applyAlignment="1">
      <alignment horizontal="center" vertical="center" wrapText="1"/>
    </xf>
    <xf numFmtId="58" fontId="1" fillId="0" borderId="1" xfId="50" applyNumberFormat="1" applyFont="1" applyBorder="1" applyAlignment="1">
      <alignment horizontal="left" vertical="center" wrapText="1"/>
    </xf>
    <xf numFmtId="0" fontId="1" fillId="0" borderId="1" xfId="50" applyFont="1" applyBorder="1" applyAlignment="1">
      <alignment horizontal="left" vertical="center" wrapText="1"/>
    </xf>
    <xf numFmtId="39" fontId="1" fillId="0" borderId="1" xfId="50" applyNumberFormat="1" applyFont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0" fontId="1" fillId="0" borderId="1" xfId="50" applyFont="1" applyBorder="1" applyAlignment="1">
      <alignment horizontal="left" vertical="center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1" fillId="3" borderId="2" xfId="50" applyFont="1" applyFill="1" applyBorder="1" applyAlignment="1">
      <alignment horizontal="left" vertical="center"/>
    </xf>
    <xf numFmtId="0" fontId="1" fillId="3" borderId="7" xfId="50" applyFont="1" applyFill="1" applyBorder="1" applyAlignment="1">
      <alignment horizontal="left" vertical="center"/>
    </xf>
    <xf numFmtId="0" fontId="1" fillId="3" borderId="3" xfId="50" applyFont="1" applyFill="1" applyBorder="1" applyAlignment="1">
      <alignment horizontal="left" vertical="center"/>
    </xf>
    <xf numFmtId="39" fontId="1" fillId="3" borderId="1" xfId="50" applyNumberFormat="1" applyFont="1" applyFill="1" applyBorder="1" applyAlignment="1">
      <alignment horizontal="left" vertical="center"/>
    </xf>
    <xf numFmtId="0" fontId="5" fillId="0" borderId="5" xfId="50" applyFont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 wrapText="1"/>
    </xf>
    <xf numFmtId="39" fontId="6" fillId="0" borderId="1" xfId="50" applyNumberFormat="1" applyFont="1" applyFill="1" applyBorder="1" applyAlignment="1">
      <alignment horizontal="left" vertical="center"/>
    </xf>
    <xf numFmtId="0" fontId="4" fillId="0" borderId="5" xfId="5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39" fontId="6" fillId="0" borderId="1" xfId="51" applyNumberFormat="1" applyFont="1" applyFill="1" applyBorder="1" applyAlignment="1">
      <alignment horizontal="left" vertical="center"/>
    </xf>
    <xf numFmtId="0" fontId="7" fillId="0" borderId="1" xfId="50" applyFont="1" applyFill="1" applyBorder="1" applyAlignment="1">
      <alignment horizontal="left" vertical="center"/>
    </xf>
    <xf numFmtId="39" fontId="1" fillId="0" borderId="1" xfId="51" applyNumberFormat="1" applyFont="1" applyFill="1" applyBorder="1" applyAlignment="1">
      <alignment horizontal="left" vertical="center"/>
    </xf>
    <xf numFmtId="0" fontId="4" fillId="0" borderId="6" xfId="5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39" fontId="6" fillId="0" borderId="1" xfId="51" applyNumberFormat="1" applyFont="1" applyBorder="1" applyAlignment="1">
      <alignment horizontal="left" vertical="center"/>
    </xf>
    <xf numFmtId="39" fontId="1" fillId="0" borderId="1" xfId="51" applyNumberFormat="1" applyFont="1" applyBorder="1" applyAlignment="1">
      <alignment horizontal="left" vertical="center"/>
    </xf>
    <xf numFmtId="0" fontId="1" fillId="0" borderId="1" xfId="51" applyFont="1" applyBorder="1" applyAlignment="1">
      <alignment horizontal="left" vertical="center" wrapText="1"/>
    </xf>
    <xf numFmtId="39" fontId="7" fillId="0" borderId="1" xfId="51" applyNumberFormat="1" applyFont="1" applyBorder="1" applyAlignment="1">
      <alignment horizontal="left" vertical="center"/>
    </xf>
    <xf numFmtId="39" fontId="7" fillId="0" borderId="1" xfId="51" applyNumberFormat="1" applyFont="1" applyFill="1" applyBorder="1" applyAlignment="1">
      <alignment horizontal="left" vertical="center"/>
    </xf>
    <xf numFmtId="0" fontId="7" fillId="0" borderId="1" xfId="51" applyFont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4" fillId="4" borderId="1" xfId="50" applyFont="1" applyFill="1" applyBorder="1" applyAlignment="1">
      <alignment horizontal="right" vertical="center"/>
    </xf>
    <xf numFmtId="39" fontId="4" fillId="4" borderId="1" xfId="50" applyNumberFormat="1" applyFont="1" applyFill="1" applyBorder="1" applyAlignment="1">
      <alignment horizontal="left" vertical="center"/>
    </xf>
    <xf numFmtId="0" fontId="4" fillId="0" borderId="1" xfId="50" applyFont="1" applyBorder="1" applyAlignment="1">
      <alignment horizontal="right" vertical="center"/>
    </xf>
    <xf numFmtId="39" fontId="4" fillId="0" borderId="1" xfId="50" applyNumberFormat="1" applyFont="1" applyBorder="1" applyAlignment="1">
      <alignment horizontal="left" vertical="center"/>
    </xf>
    <xf numFmtId="0" fontId="4" fillId="0" borderId="3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7" xfId="50" applyFont="1" applyFill="1" applyBorder="1" applyAlignment="1">
      <alignment horizontal="right" vertical="center"/>
    </xf>
    <xf numFmtId="0" fontId="3" fillId="2" borderId="3" xfId="50" applyFont="1" applyFill="1" applyBorder="1" applyAlignment="1">
      <alignment horizontal="right" vertical="center"/>
    </xf>
    <xf numFmtId="176" fontId="1" fillId="0" borderId="0" xfId="8" applyNumberFormat="1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雪佛兰优秀经销商奖励旅游-报价第三轮报价给法务" xfId="50"/>
    <cellStyle name="常规_雪佛兰优秀经销商奖励旅游-报价第三轮报价给法务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topLeftCell="A10" workbookViewId="0">
      <selection activeCell="H42" sqref="H42"/>
    </sheetView>
  </sheetViews>
  <sheetFormatPr defaultColWidth="9" defaultRowHeight="16.5"/>
  <cols>
    <col min="1" max="1" width="13.1666666666667" style="4" customWidth="1"/>
    <col min="2" max="2" width="23.1666666666667" style="5" customWidth="1"/>
    <col min="3" max="3" width="30.8333333333333" style="6" customWidth="1"/>
    <col min="4" max="4" width="40.375" style="6" customWidth="1"/>
    <col min="5" max="5" width="10.6666666666667" style="5" customWidth="1"/>
    <col min="6" max="6" width="6.33333333333333" style="5" customWidth="1"/>
    <col min="7" max="7" width="7.16666666666667" style="5" customWidth="1"/>
    <col min="8" max="8" width="12.8333333333333" style="7" customWidth="1"/>
    <col min="9" max="9" width="11.6666666666667" style="4" customWidth="1"/>
    <col min="10" max="16384" width="9" style="4"/>
  </cols>
  <sheetData>
    <row r="1" ht="29.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0.25" customHeight="1" spans="1:8">
      <c r="A2" s="9" t="s">
        <v>1</v>
      </c>
      <c r="B2" s="10" t="s">
        <v>2</v>
      </c>
      <c r="C2" s="11"/>
      <c r="D2" s="12" t="s">
        <v>3</v>
      </c>
      <c r="E2" s="13" t="s">
        <v>4</v>
      </c>
      <c r="F2" s="14" t="s">
        <v>5</v>
      </c>
      <c r="G2" s="14" t="s">
        <v>6</v>
      </c>
      <c r="H2" s="15" t="s">
        <v>7</v>
      </c>
    </row>
    <row r="3" ht="21" customHeight="1" spans="1:8">
      <c r="A3" s="16" t="s">
        <v>8</v>
      </c>
      <c r="B3" s="17" t="s">
        <v>9</v>
      </c>
      <c r="C3" s="18"/>
      <c r="D3" s="18"/>
      <c r="E3" s="19">
        <v>0</v>
      </c>
      <c r="F3" s="20">
        <v>0</v>
      </c>
      <c r="G3" s="21" t="s">
        <v>10</v>
      </c>
      <c r="H3" s="19">
        <f>E3*F3</f>
        <v>0</v>
      </c>
    </row>
    <row r="4" spans="1:8">
      <c r="A4" s="22"/>
      <c r="B4" s="17" t="s">
        <v>11</v>
      </c>
      <c r="C4" s="18"/>
      <c r="D4" s="18"/>
      <c r="E4" s="19">
        <v>0</v>
      </c>
      <c r="F4" s="20">
        <v>60</v>
      </c>
      <c r="G4" s="21" t="s">
        <v>12</v>
      </c>
      <c r="H4" s="19">
        <f>E4*F4</f>
        <v>0</v>
      </c>
    </row>
    <row r="5" spans="1:8">
      <c r="A5" s="22"/>
      <c r="B5" s="17" t="s">
        <v>13</v>
      </c>
      <c r="C5" s="18"/>
      <c r="D5" s="18"/>
      <c r="E5" s="19">
        <v>0</v>
      </c>
      <c r="F5" s="20">
        <v>60</v>
      </c>
      <c r="G5" s="21" t="s">
        <v>14</v>
      </c>
      <c r="H5" s="19">
        <f>E5*F5</f>
        <v>0</v>
      </c>
    </row>
    <row r="6" ht="17" customHeight="1" spans="1:8">
      <c r="A6" s="23"/>
      <c r="B6" s="24" t="s">
        <v>15</v>
      </c>
      <c r="C6" s="25"/>
      <c r="D6" s="25"/>
      <c r="E6" s="25"/>
      <c r="F6" s="26"/>
      <c r="G6" s="26"/>
      <c r="H6" s="27">
        <f>SUM(H3:H5)</f>
        <v>0</v>
      </c>
    </row>
    <row r="7" s="1" customFormat="1" customHeight="1" spans="1:8">
      <c r="A7" s="28" t="s">
        <v>16</v>
      </c>
      <c r="B7" s="29" t="s">
        <v>17</v>
      </c>
      <c r="C7" s="30" t="s">
        <v>18</v>
      </c>
      <c r="D7" s="30" t="s">
        <v>19</v>
      </c>
      <c r="E7" s="31">
        <f>1500+150*6</f>
        <v>2400</v>
      </c>
      <c r="F7" s="20">
        <v>2</v>
      </c>
      <c r="G7" s="20" t="s">
        <v>20</v>
      </c>
      <c r="H7" s="19">
        <f>E7*F7</f>
        <v>4800</v>
      </c>
    </row>
    <row r="8" s="1" customFormat="1" spans="1:8">
      <c r="A8" s="32"/>
      <c r="B8" s="29" t="s">
        <v>21</v>
      </c>
      <c r="C8" s="30" t="s">
        <v>22</v>
      </c>
      <c r="D8" s="30"/>
      <c r="E8" s="31">
        <v>650</v>
      </c>
      <c r="F8" s="20">
        <v>2</v>
      </c>
      <c r="G8" s="20" t="s">
        <v>23</v>
      </c>
      <c r="H8" s="19">
        <f>E8*F8</f>
        <v>1300</v>
      </c>
    </row>
    <row r="9" s="2" customFormat="1" spans="1:8">
      <c r="A9" s="33"/>
      <c r="B9" s="29" t="s">
        <v>24</v>
      </c>
      <c r="C9" s="34" t="s">
        <v>25</v>
      </c>
      <c r="D9" s="30" t="s">
        <v>26</v>
      </c>
      <c r="E9" s="34">
        <v>320</v>
      </c>
      <c r="F9" s="35">
        <v>60</v>
      </c>
      <c r="G9" s="36" t="s">
        <v>14</v>
      </c>
      <c r="H9" s="19">
        <f>E9*F9</f>
        <v>19200</v>
      </c>
    </row>
    <row r="10" s="2" customFormat="1" ht="20" customHeight="1" spans="1:8">
      <c r="A10" s="33"/>
      <c r="B10" s="29" t="s">
        <v>13</v>
      </c>
      <c r="C10" s="36" t="s">
        <v>27</v>
      </c>
      <c r="D10" s="34" t="s">
        <v>28</v>
      </c>
      <c r="E10" s="36">
        <v>300</v>
      </c>
      <c r="F10" s="35">
        <v>60</v>
      </c>
      <c r="G10" s="36" t="s">
        <v>14</v>
      </c>
      <c r="H10" s="19">
        <f>E10*F10</f>
        <v>18000</v>
      </c>
    </row>
    <row r="11" ht="17" customHeight="1" spans="1:8">
      <c r="A11" s="37"/>
      <c r="B11" s="24" t="s">
        <v>15</v>
      </c>
      <c r="C11" s="25"/>
      <c r="D11" s="25"/>
      <c r="E11" s="25"/>
      <c r="F11" s="26"/>
      <c r="G11" s="26"/>
      <c r="H11" s="27">
        <f>SUM(H7:H10)</f>
        <v>43300</v>
      </c>
    </row>
    <row r="12" s="2" customFormat="1" ht="20" customHeight="1" spans="1:8">
      <c r="A12" s="38" t="s">
        <v>29</v>
      </c>
      <c r="B12" s="34" t="s">
        <v>30</v>
      </c>
      <c r="C12" s="36" t="s">
        <v>31</v>
      </c>
      <c r="D12" s="34" t="s">
        <v>32</v>
      </c>
      <c r="E12" s="34">
        <v>900</v>
      </c>
      <c r="F12" s="39">
        <v>2</v>
      </c>
      <c r="G12" s="36" t="s">
        <v>33</v>
      </c>
      <c r="H12" s="36">
        <f t="shared" ref="H12:H16" si="0">E12*F12</f>
        <v>1800</v>
      </c>
    </row>
    <row r="13" s="2" customFormat="1" ht="20" customHeight="1" spans="1:8">
      <c r="A13" s="33"/>
      <c r="B13" s="34" t="s">
        <v>34</v>
      </c>
      <c r="C13" s="36" t="s">
        <v>35</v>
      </c>
      <c r="D13" s="34" t="s">
        <v>32</v>
      </c>
      <c r="E13" s="34">
        <v>900</v>
      </c>
      <c r="F13" s="39">
        <v>2</v>
      </c>
      <c r="G13" s="36" t="s">
        <v>33</v>
      </c>
      <c r="H13" s="36">
        <f t="shared" si="0"/>
        <v>1800</v>
      </c>
    </row>
    <row r="14" s="2" customFormat="1" ht="20" customHeight="1" spans="1:8">
      <c r="A14" s="33"/>
      <c r="B14" s="34" t="s">
        <v>36</v>
      </c>
      <c r="C14" s="36" t="s">
        <v>37</v>
      </c>
      <c r="D14" s="34" t="s">
        <v>32</v>
      </c>
      <c r="E14" s="34">
        <v>700</v>
      </c>
      <c r="F14" s="39">
        <v>1</v>
      </c>
      <c r="G14" s="36" t="s">
        <v>33</v>
      </c>
      <c r="H14" s="36">
        <f t="shared" si="0"/>
        <v>700</v>
      </c>
    </row>
    <row r="15" s="2" customFormat="1" ht="20" customHeight="1" spans="1:8">
      <c r="A15" s="33"/>
      <c r="B15" s="34" t="s">
        <v>38</v>
      </c>
      <c r="C15" s="36" t="s">
        <v>39</v>
      </c>
      <c r="D15" s="34" t="s">
        <v>32</v>
      </c>
      <c r="E15" s="34">
        <v>1000</v>
      </c>
      <c r="F15" s="39">
        <v>1</v>
      </c>
      <c r="G15" s="36" t="s">
        <v>33</v>
      </c>
      <c r="H15" s="36">
        <f t="shared" si="0"/>
        <v>1000</v>
      </c>
    </row>
    <row r="16" s="2" customFormat="1" ht="20" customHeight="1" spans="1:8">
      <c r="A16" s="33"/>
      <c r="B16" s="34" t="s">
        <v>38</v>
      </c>
      <c r="C16" s="36" t="s">
        <v>40</v>
      </c>
      <c r="D16" s="34" t="s">
        <v>32</v>
      </c>
      <c r="E16" s="34">
        <v>700</v>
      </c>
      <c r="F16" s="39">
        <v>2</v>
      </c>
      <c r="G16" s="36" t="s">
        <v>33</v>
      </c>
      <c r="H16" s="36">
        <f t="shared" si="0"/>
        <v>1400</v>
      </c>
    </row>
    <row r="17" s="2" customFormat="1" ht="20" customHeight="1" spans="1:8">
      <c r="A17" s="33"/>
      <c r="B17" s="34" t="s">
        <v>41</v>
      </c>
      <c r="C17" s="36" t="s">
        <v>42</v>
      </c>
      <c r="D17" s="34" t="s">
        <v>32</v>
      </c>
      <c r="E17" s="34">
        <v>900</v>
      </c>
      <c r="F17" s="39">
        <v>1</v>
      </c>
      <c r="G17" s="36" t="s">
        <v>33</v>
      </c>
      <c r="H17" s="36">
        <f>E17*F17</f>
        <v>900</v>
      </c>
    </row>
    <row r="18" s="3" customFormat="1" spans="1:8">
      <c r="A18" s="40"/>
      <c r="B18" s="24" t="s">
        <v>15</v>
      </c>
      <c r="C18" s="25"/>
      <c r="D18" s="25"/>
      <c r="E18" s="25"/>
      <c r="F18" s="26"/>
      <c r="G18" s="27"/>
      <c r="H18" s="27">
        <f>SUM(H12:H17)</f>
        <v>7600</v>
      </c>
    </row>
    <row r="19" s="2" customFormat="1" ht="20" customHeight="1" spans="1:8">
      <c r="A19" s="38" t="s">
        <v>43</v>
      </c>
      <c r="B19" s="34" t="s">
        <v>44</v>
      </c>
      <c r="C19" s="36" t="s">
        <v>45</v>
      </c>
      <c r="D19" s="34"/>
      <c r="E19" s="36">
        <v>195</v>
      </c>
      <c r="F19" s="41">
        <v>40</v>
      </c>
      <c r="G19" s="36" t="s">
        <v>14</v>
      </c>
      <c r="H19" s="36">
        <f>E19*F19</f>
        <v>7800</v>
      </c>
    </row>
    <row r="20" s="2" customFormat="1" ht="20" customHeight="1" spans="1:8">
      <c r="A20" s="33"/>
      <c r="B20" s="34" t="s">
        <v>46</v>
      </c>
      <c r="C20" s="36" t="s">
        <v>47</v>
      </c>
      <c r="D20" s="34"/>
      <c r="E20" s="36">
        <v>100</v>
      </c>
      <c r="F20" s="41">
        <v>2</v>
      </c>
      <c r="G20" s="36" t="s">
        <v>48</v>
      </c>
      <c r="H20" s="36">
        <f>E20*F20</f>
        <v>200</v>
      </c>
    </row>
    <row r="21" s="2" customFormat="1" ht="20" customHeight="1" spans="1:8">
      <c r="A21" s="33"/>
      <c r="B21" s="34" t="s">
        <v>49</v>
      </c>
      <c r="C21" s="36" t="s">
        <v>50</v>
      </c>
      <c r="D21" s="34"/>
      <c r="E21" s="36">
        <v>15</v>
      </c>
      <c r="F21" s="41">
        <v>2</v>
      </c>
      <c r="G21" s="36" t="s">
        <v>48</v>
      </c>
      <c r="H21" s="36">
        <f t="shared" ref="H21:H34" si="1">E21*F21</f>
        <v>30</v>
      </c>
    </row>
    <row r="22" s="2" customFormat="1" ht="20" customHeight="1" spans="1:8">
      <c r="A22" s="33"/>
      <c r="B22" s="34" t="s">
        <v>51</v>
      </c>
      <c r="C22" s="36" t="s">
        <v>52</v>
      </c>
      <c r="D22" s="34"/>
      <c r="E22" s="36">
        <v>95</v>
      </c>
      <c r="F22" s="39">
        <v>6</v>
      </c>
      <c r="G22" s="36" t="s">
        <v>48</v>
      </c>
      <c r="H22" s="36">
        <f t="shared" si="1"/>
        <v>570</v>
      </c>
    </row>
    <row r="23" s="2" customFormat="1" ht="20" customHeight="1" spans="1:8">
      <c r="A23" s="33"/>
      <c r="B23" s="34" t="s">
        <v>53</v>
      </c>
      <c r="C23" s="36" t="s">
        <v>54</v>
      </c>
      <c r="D23" s="34"/>
      <c r="E23" s="36">
        <v>450</v>
      </c>
      <c r="F23" s="39">
        <v>4</v>
      </c>
      <c r="G23" s="36" t="s">
        <v>48</v>
      </c>
      <c r="H23" s="36">
        <f t="shared" si="1"/>
        <v>1800</v>
      </c>
    </row>
    <row r="24" s="2" customFormat="1" ht="20" customHeight="1" spans="1:8">
      <c r="A24" s="33"/>
      <c r="B24" s="42" t="s">
        <v>55</v>
      </c>
      <c r="C24" s="36" t="s">
        <v>56</v>
      </c>
      <c r="D24" s="43"/>
      <c r="E24" s="43">
        <v>35</v>
      </c>
      <c r="F24" s="44">
        <v>10</v>
      </c>
      <c r="G24" s="36" t="s">
        <v>48</v>
      </c>
      <c r="H24" s="36">
        <f t="shared" si="1"/>
        <v>350</v>
      </c>
    </row>
    <row r="25" s="2" customFormat="1" ht="20" customHeight="1" spans="1:8">
      <c r="A25" s="33"/>
      <c r="B25" s="45" t="s">
        <v>57</v>
      </c>
      <c r="C25" s="46" t="s">
        <v>58</v>
      </c>
      <c r="D25" s="45"/>
      <c r="E25" s="45">
        <v>50</v>
      </c>
      <c r="F25" s="47">
        <v>6</v>
      </c>
      <c r="G25" s="46" t="s">
        <v>59</v>
      </c>
      <c r="H25" s="46">
        <f t="shared" si="1"/>
        <v>300</v>
      </c>
    </row>
    <row r="26" s="2" customFormat="1" ht="20" customHeight="1" spans="1:8">
      <c r="A26" s="33"/>
      <c r="B26" s="42" t="s">
        <v>60</v>
      </c>
      <c r="C26" s="36" t="s">
        <v>61</v>
      </c>
      <c r="D26" s="43"/>
      <c r="E26" s="43">
        <v>2000</v>
      </c>
      <c r="F26" s="44">
        <v>1</v>
      </c>
      <c r="G26" s="36" t="s">
        <v>14</v>
      </c>
      <c r="H26" s="36">
        <f t="shared" si="1"/>
        <v>2000</v>
      </c>
    </row>
    <row r="27" s="2" customFormat="1" ht="20" customHeight="1" spans="1:8">
      <c r="A27" s="33"/>
      <c r="B27" s="45" t="s">
        <v>62</v>
      </c>
      <c r="C27" s="46" t="s">
        <v>63</v>
      </c>
      <c r="D27" s="45" t="s">
        <v>64</v>
      </c>
      <c r="E27" s="45">
        <v>5000</v>
      </c>
      <c r="F27" s="47">
        <v>1</v>
      </c>
      <c r="G27" s="46" t="s">
        <v>14</v>
      </c>
      <c r="H27" s="46">
        <f t="shared" si="1"/>
        <v>5000</v>
      </c>
    </row>
    <row r="28" s="2" customFormat="1" ht="20" customHeight="1" spans="1:8">
      <c r="A28" s="33"/>
      <c r="B28" s="42" t="s">
        <v>65</v>
      </c>
      <c r="C28" s="36" t="s">
        <v>66</v>
      </c>
      <c r="D28" s="43"/>
      <c r="E28" s="43">
        <v>800</v>
      </c>
      <c r="F28" s="44">
        <v>2</v>
      </c>
      <c r="G28" s="36" t="s">
        <v>14</v>
      </c>
      <c r="H28" s="36">
        <f t="shared" si="1"/>
        <v>1600</v>
      </c>
    </row>
    <row r="29" s="2" customFormat="1" ht="20" customHeight="1" spans="1:8">
      <c r="A29" s="33"/>
      <c r="B29" s="42" t="s">
        <v>67</v>
      </c>
      <c r="C29" s="36" t="s">
        <v>68</v>
      </c>
      <c r="D29" s="43"/>
      <c r="E29" s="43">
        <v>400</v>
      </c>
      <c r="F29" s="44">
        <v>4</v>
      </c>
      <c r="G29" s="36" t="s">
        <v>69</v>
      </c>
      <c r="H29" s="36">
        <f t="shared" si="1"/>
        <v>1600</v>
      </c>
    </row>
    <row r="30" s="2" customFormat="1" ht="20" customHeight="1" spans="1:8">
      <c r="A30" s="33"/>
      <c r="B30" s="45" t="s">
        <v>70</v>
      </c>
      <c r="C30" s="46" t="s">
        <v>71</v>
      </c>
      <c r="D30" s="45"/>
      <c r="E30" s="45">
        <v>15000</v>
      </c>
      <c r="F30" s="41">
        <v>1</v>
      </c>
      <c r="G30" s="36" t="s">
        <v>12</v>
      </c>
      <c r="H30" s="36">
        <f t="shared" si="1"/>
        <v>15000</v>
      </c>
    </row>
    <row r="31" s="2" customFormat="1" ht="20" customHeight="1" spans="1:8">
      <c r="A31" s="33"/>
      <c r="B31" s="45" t="s">
        <v>72</v>
      </c>
      <c r="C31" s="46" t="s">
        <v>73</v>
      </c>
      <c r="D31" s="45" t="s">
        <v>74</v>
      </c>
      <c r="E31" s="45">
        <v>10000</v>
      </c>
      <c r="F31" s="48">
        <v>1</v>
      </c>
      <c r="G31" s="46" t="s">
        <v>12</v>
      </c>
      <c r="H31" s="46">
        <f t="shared" si="1"/>
        <v>10000</v>
      </c>
    </row>
    <row r="32" s="2" customFormat="1" ht="20" customHeight="1" spans="1:8">
      <c r="A32" s="33"/>
      <c r="B32" s="45" t="s">
        <v>75</v>
      </c>
      <c r="C32" s="46" t="s">
        <v>76</v>
      </c>
      <c r="D32" s="45"/>
      <c r="E32" s="45">
        <v>8000</v>
      </c>
      <c r="F32" s="48">
        <v>1</v>
      </c>
      <c r="G32" s="46" t="s">
        <v>12</v>
      </c>
      <c r="H32" s="46">
        <f t="shared" si="1"/>
        <v>8000</v>
      </c>
    </row>
    <row r="33" s="2" customFormat="1" ht="20" customHeight="1" spans="1:8">
      <c r="A33" s="33"/>
      <c r="B33" s="45" t="s">
        <v>77</v>
      </c>
      <c r="C33" s="46" t="s">
        <v>78</v>
      </c>
      <c r="D33" s="45"/>
      <c r="E33" s="45">
        <v>1300</v>
      </c>
      <c r="F33" s="48">
        <v>1</v>
      </c>
      <c r="G33" s="46" t="s">
        <v>48</v>
      </c>
      <c r="H33" s="46">
        <f t="shared" si="1"/>
        <v>1300</v>
      </c>
    </row>
    <row r="34" s="2" customFormat="1" ht="20" customHeight="1" spans="1:8">
      <c r="A34" s="33"/>
      <c r="B34" s="45" t="s">
        <v>79</v>
      </c>
      <c r="C34" s="46" t="s">
        <v>80</v>
      </c>
      <c r="D34" s="45"/>
      <c r="E34" s="45">
        <v>1500</v>
      </c>
      <c r="F34" s="48">
        <v>1</v>
      </c>
      <c r="G34" s="46" t="s">
        <v>12</v>
      </c>
      <c r="H34" s="46">
        <f t="shared" si="1"/>
        <v>1500</v>
      </c>
    </row>
    <row r="35" s="3" customFormat="1" spans="1:8">
      <c r="A35" s="40"/>
      <c r="B35" s="24" t="s">
        <v>15</v>
      </c>
      <c r="C35" s="25"/>
      <c r="D35" s="25"/>
      <c r="E35" s="25"/>
      <c r="F35" s="26"/>
      <c r="G35" s="27"/>
      <c r="H35" s="27">
        <f>SUM(H19:H34)</f>
        <v>57050</v>
      </c>
    </row>
    <row r="36" ht="17" customHeight="1" spans="1:8">
      <c r="A36" s="49" t="s">
        <v>7</v>
      </c>
      <c r="B36" s="49"/>
      <c r="C36" s="49"/>
      <c r="D36" s="49"/>
      <c r="E36" s="49"/>
      <c r="F36" s="49"/>
      <c r="G36" s="49"/>
      <c r="H36" s="50">
        <f>H6+H11+H18+H35</f>
        <v>107950</v>
      </c>
    </row>
    <row r="37" ht="17" customHeight="1" spans="1:9">
      <c r="A37" s="51" t="s">
        <v>81</v>
      </c>
      <c r="B37" s="51"/>
      <c r="C37" s="51"/>
      <c r="D37" s="51"/>
      <c r="E37" s="51"/>
      <c r="F37" s="51"/>
      <c r="G37" s="51"/>
      <c r="H37" s="52">
        <f>H36*0.1</f>
        <v>10795</v>
      </c>
      <c r="I37" s="57"/>
    </row>
    <row r="38" ht="17" customHeight="1" spans="1:9">
      <c r="A38" s="51" t="s">
        <v>82</v>
      </c>
      <c r="B38" s="51"/>
      <c r="C38" s="51"/>
      <c r="D38" s="51"/>
      <c r="E38" s="51"/>
      <c r="F38" s="51"/>
      <c r="G38" s="53"/>
      <c r="H38" s="52">
        <f>(H36+H37)*0.06</f>
        <v>7124.7</v>
      </c>
      <c r="I38" s="57"/>
    </row>
    <row r="39" ht="17" customHeight="1" spans="1:8">
      <c r="A39" s="54" t="s">
        <v>83</v>
      </c>
      <c r="B39" s="55"/>
      <c r="C39" s="55"/>
      <c r="D39" s="55"/>
      <c r="E39" s="55"/>
      <c r="F39" s="55"/>
      <c r="G39" s="56"/>
      <c r="H39" s="15">
        <f>H36+H37+H38</f>
        <v>125869.7</v>
      </c>
    </row>
  </sheetData>
  <mergeCells count="14">
    <mergeCell ref="A1:H1"/>
    <mergeCell ref="B2:C2"/>
    <mergeCell ref="B6:F6"/>
    <mergeCell ref="B11:F11"/>
    <mergeCell ref="B18:F18"/>
    <mergeCell ref="B35:F35"/>
    <mergeCell ref="A36:F36"/>
    <mergeCell ref="A37:F37"/>
    <mergeCell ref="A38:F38"/>
    <mergeCell ref="A39:F39"/>
    <mergeCell ref="A3:A6"/>
    <mergeCell ref="A7:A11"/>
    <mergeCell ref="A12:A18"/>
    <mergeCell ref="A19:A3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Adimn</cp:lastModifiedBy>
  <dcterms:created xsi:type="dcterms:W3CDTF">2017-05-26T08:01:00Z</dcterms:created>
  <dcterms:modified xsi:type="dcterms:W3CDTF">2017-11-10T04:36:25Z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