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<sst xmlns="http://schemas.openxmlformats.org/spreadsheetml/2006/main" count="102">
  <si>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</si>
  <si>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 HMZA-180810-CZH683</t>
  </si>
  <si>
    <t>会议日期：8.10-9.30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</si>
  <si>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</si>
  <si>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</si>
  <si>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</si>
  <si>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</si>
  <si>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</si>
  <si>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</si>
  <si>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</si>
  <si>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</si>
  <si>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</si>
  <si>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</si>
  <si>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</si>
  <si>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</si>
  <si>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</si>
  <si>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</si>
  <si>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</si>
  <si>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</si>
  <si>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</si>
  <si>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</si>
  <si>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</si>
  <si>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星巴克（苏州站）</t>
  </si>
  <si>
    <t>需有客户邮件确认，并抄送合规部。</t>
  </si>
  <si>
    <t>打车（苏州站）</t>
  </si>
  <si>
    <t>平江河水上游船票（苏州站）</t>
  </si>
  <si>
    <t>16日客户报销24418日元（日本站）</t>
  </si>
  <si>
    <t>17日客户报销62516日元（日本站）</t>
  </si>
  <si>
    <t>客户使用费用合计</t>
  </si>
  <si>
    <t>活动餐费</t>
  </si>
  <si>
    <t>15日晚餐，9人，人均500，外加200饮料（苏州站）</t>
  </si>
  <si>
    <t>需提供刷卡联、菜单（小票）</t>
  </si>
  <si>
    <t>16日午餐，5人，人均298（苏州站）</t>
  </si>
  <si>
    <t>17日晚餐112978日元（日本站）</t>
  </si>
  <si>
    <t>活动餐费合计</t>
  </si>
  <si>
    <t>现地采买费用</t>
  </si>
  <si>
    <t>车上小食5391日元（日本站）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</si>
  <si>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</si>
  <si>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</si>
  <si>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</si>
  <si>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</si>
  <si>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</si>
  <si>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</si>
  <si>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行李牌</t>
  </si>
  <si>
    <t>帆布袋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</si>
  <si>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</si>
  <si>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</si>
  <si>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</si>
  <si>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</si>
  <si>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</si>
  <si>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</si>
  <si>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</si>
  <si>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</si>
  <si>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大巴车用矿泉水（苏州站）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</si>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</sst>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23" fillId="18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819150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22" workbookViewId="0">
      <selection activeCell="H25" sqref="H25"/>
    </sheetView>
  </sheetViews>
  <sheetFormatPr defaultColWidth="9" defaultRowHeight="21" customHeight="1"/>
  <cols>
    <col min="1" max="1" width="6.875" style="51" customWidth="1"/>
    <col min="2" max="2" width="15.625" customWidth="1"/>
    <col min="3" max="3" width="12.875" style="52"/>
    <col min="5" max="5" width="12.875" customWidth="1"/>
    <col min="6" max="6" width="11.6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500</v>
      </c>
      <c r="D8" s="64">
        <v>1</v>
      </c>
      <c r="E8" s="63">
        <f>C8*D8</f>
        <v>500</v>
      </c>
      <c r="F8" s="63">
        <v>0</v>
      </c>
      <c r="G8" s="63">
        <v>0</v>
      </c>
      <c r="H8" s="63">
        <f>F8+G8</f>
        <v>0</v>
      </c>
      <c r="I8" s="80"/>
      <c r="J8" s="81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0"/>
      <c r="J9" s="82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0"/>
      <c r="J10" s="82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0"/>
      <c r="J11" s="82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ref="H12:H26" si="0">F12+G12</f>
        <v>0</v>
      </c>
      <c r="I12" s="80"/>
      <c r="J12" s="82"/>
    </row>
    <row r="13" s="50" customFormat="1" customHeight="1" spans="1:10">
      <c r="A13" s="65"/>
      <c r="B13" s="66" t="s">
        <v>17</v>
      </c>
      <c r="C13" s="67">
        <f>SUM(C8)</f>
        <v>500</v>
      </c>
      <c r="D13" s="67">
        <f>SUM(D8)</f>
        <v>1</v>
      </c>
      <c r="E13" s="67">
        <f>SUM(E8)</f>
        <v>500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3"/>
      <c r="J13" s="84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0"/>
      <c r="J14" s="81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0"/>
      <c r="J15" s="82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3"/>
      <c r="J16" s="84"/>
    </row>
    <row r="17" customHeight="1" spans="1:10">
      <c r="A17" s="61">
        <v>3</v>
      </c>
      <c r="B17" s="62" t="s">
        <v>21</v>
      </c>
      <c r="C17" s="63">
        <v>10000</v>
      </c>
      <c r="D17" s="64">
        <v>1</v>
      </c>
      <c r="E17" s="63">
        <f>C17*D17</f>
        <v>10000</v>
      </c>
      <c r="F17" s="63">
        <v>150</v>
      </c>
      <c r="G17" s="63">
        <v>0</v>
      </c>
      <c r="H17" s="74">
        <f>F17+G17</f>
        <v>150</v>
      </c>
      <c r="I17" s="85" t="s">
        <v>22</v>
      </c>
      <c r="J17" s="86" t="s">
        <v>23</v>
      </c>
    </row>
    <row r="18" customHeight="1" spans="1:10">
      <c r="A18" s="61"/>
      <c r="B18" s="62"/>
      <c r="C18" s="63"/>
      <c r="D18" s="64"/>
      <c r="E18" s="63"/>
      <c r="F18" s="63">
        <v>96</v>
      </c>
      <c r="G18" s="63">
        <v>0</v>
      </c>
      <c r="H18" s="74">
        <f t="shared" si="0"/>
        <v>96</v>
      </c>
      <c r="I18" s="85" t="s">
        <v>22</v>
      </c>
      <c r="J18" s="87"/>
    </row>
    <row r="19" customHeight="1" spans="1:10">
      <c r="A19" s="61"/>
      <c r="B19" s="62"/>
      <c r="C19" s="63"/>
      <c r="D19" s="64"/>
      <c r="E19" s="63"/>
      <c r="F19" s="63">
        <v>13</v>
      </c>
      <c r="G19" s="63">
        <v>0</v>
      </c>
      <c r="H19" s="74">
        <f t="shared" si="0"/>
        <v>13</v>
      </c>
      <c r="I19" s="85" t="s">
        <v>24</v>
      </c>
      <c r="J19" s="87"/>
    </row>
    <row r="20" customHeight="1" spans="1:10">
      <c r="A20" s="61"/>
      <c r="B20" s="62"/>
      <c r="C20" s="63"/>
      <c r="D20" s="64"/>
      <c r="E20" s="63"/>
      <c r="F20" s="63">
        <v>13</v>
      </c>
      <c r="G20" s="63">
        <v>0</v>
      </c>
      <c r="H20" s="74">
        <f t="shared" si="0"/>
        <v>13</v>
      </c>
      <c r="I20" s="85" t="s">
        <v>24</v>
      </c>
      <c r="J20" s="87"/>
    </row>
    <row r="21" customHeight="1" spans="1:10">
      <c r="A21" s="61"/>
      <c r="B21" s="62"/>
      <c r="C21" s="63"/>
      <c r="D21" s="64"/>
      <c r="E21" s="63"/>
      <c r="F21" s="63">
        <v>150</v>
      </c>
      <c r="G21" s="63">
        <v>0</v>
      </c>
      <c r="H21" s="74">
        <f t="shared" si="0"/>
        <v>150</v>
      </c>
      <c r="I21" s="85" t="s">
        <v>25</v>
      </c>
      <c r="J21" s="87"/>
    </row>
    <row r="22" customHeight="1" spans="1:10">
      <c r="A22" s="61"/>
      <c r="B22" s="62"/>
      <c r="C22" s="63"/>
      <c r="D22" s="64"/>
      <c r="E22" s="63"/>
      <c r="F22" s="63">
        <v>198.74</v>
      </c>
      <c r="G22" s="63">
        <v>0</v>
      </c>
      <c r="H22" s="74">
        <f t="shared" si="0"/>
        <v>198.74</v>
      </c>
      <c r="I22" s="85" t="s">
        <v>24</v>
      </c>
      <c r="J22" s="87"/>
    </row>
    <row r="23" customHeight="1" spans="1:10">
      <c r="A23" s="61"/>
      <c r="B23" s="62"/>
      <c r="C23" s="63"/>
      <c r="D23" s="64"/>
      <c r="E23" s="63"/>
      <c r="F23" s="63">
        <v>74</v>
      </c>
      <c r="G23" s="63">
        <v>0</v>
      </c>
      <c r="H23" s="74">
        <f t="shared" si="0"/>
        <v>74</v>
      </c>
      <c r="I23" s="85" t="s">
        <v>24</v>
      </c>
      <c r="J23" s="87"/>
    </row>
    <row r="24" customHeight="1" spans="1:10">
      <c r="A24" s="61"/>
      <c r="B24" s="62"/>
      <c r="C24" s="63"/>
      <c r="D24" s="64"/>
      <c r="E24" s="63"/>
      <c r="F24" s="63">
        <v>1502.62</v>
      </c>
      <c r="G24" s="63">
        <v>0</v>
      </c>
      <c r="H24" s="74">
        <f>F24+G24</f>
        <v>1502.62</v>
      </c>
      <c r="I24" s="88" t="s">
        <v>26</v>
      </c>
      <c r="J24" s="87"/>
    </row>
    <row r="25" customHeight="1" spans="1:10">
      <c r="A25" s="61"/>
      <c r="B25" s="62"/>
      <c r="C25" s="63"/>
      <c r="D25" s="64"/>
      <c r="E25" s="63"/>
      <c r="F25" s="63">
        <v>3847.06</v>
      </c>
      <c r="G25" s="63">
        <v>0</v>
      </c>
      <c r="H25" s="74">
        <f>F25+G25</f>
        <v>3847.06</v>
      </c>
      <c r="I25" s="88" t="s">
        <v>27</v>
      </c>
      <c r="J25" s="87"/>
    </row>
    <row r="26" s="50" customFormat="1" customHeight="1" spans="1:10">
      <c r="A26" s="65"/>
      <c r="B26" s="66" t="s">
        <v>28</v>
      </c>
      <c r="C26" s="67">
        <f>SUM(C17)</f>
        <v>10000</v>
      </c>
      <c r="D26" s="67">
        <f t="shared" ref="D26:E26" si="3">SUM(D17)</f>
        <v>1</v>
      </c>
      <c r="E26" s="67">
        <f t="shared" si="3"/>
        <v>10000</v>
      </c>
      <c r="F26" s="67">
        <f>SUM(F17:F25)</f>
        <v>6044.42</v>
      </c>
      <c r="G26" s="67">
        <f>SUM(G17:G25)</f>
        <v>0</v>
      </c>
      <c r="H26" s="67">
        <f>SUM(H17:H25)</f>
        <v>6044.42</v>
      </c>
      <c r="I26" s="83"/>
      <c r="J26" s="89"/>
    </row>
    <row r="27" ht="24" spans="1:10">
      <c r="A27" s="61">
        <v>4</v>
      </c>
      <c r="B27" s="62" t="s">
        <v>29</v>
      </c>
      <c r="C27" s="63">
        <v>5500</v>
      </c>
      <c r="D27" s="64">
        <v>1</v>
      </c>
      <c r="E27" s="63">
        <f>C27*D27</f>
        <v>5500</v>
      </c>
      <c r="F27" s="63">
        <v>4700</v>
      </c>
      <c r="G27" s="63">
        <v>0</v>
      </c>
      <c r="H27" s="74">
        <f t="shared" ref="H27:H32" si="4">F27+G27</f>
        <v>4700</v>
      </c>
      <c r="I27" s="90" t="s">
        <v>30</v>
      </c>
      <c r="J27" s="86" t="s">
        <v>31</v>
      </c>
    </row>
    <row r="28" customHeight="1" spans="1:10">
      <c r="A28" s="61"/>
      <c r="B28" s="62"/>
      <c r="C28" s="63"/>
      <c r="D28" s="64"/>
      <c r="E28" s="63"/>
      <c r="F28" s="63">
        <v>1490</v>
      </c>
      <c r="G28" s="63">
        <v>0</v>
      </c>
      <c r="H28" s="74">
        <f t="shared" si="4"/>
        <v>1490</v>
      </c>
      <c r="I28" s="88" t="s">
        <v>32</v>
      </c>
      <c r="J28" s="87"/>
    </row>
    <row r="29" customHeight="1" spans="1:10">
      <c r="A29" s="61"/>
      <c r="B29" s="62"/>
      <c r="C29" s="63"/>
      <c r="D29" s="64"/>
      <c r="E29" s="63"/>
      <c r="F29" s="63">
        <v>6952.35</v>
      </c>
      <c r="G29" s="63">
        <v>0</v>
      </c>
      <c r="H29" s="74">
        <f t="shared" si="4"/>
        <v>6952.35</v>
      </c>
      <c r="I29" s="85" t="s">
        <v>33</v>
      </c>
      <c r="J29" s="87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ref="H30:H52" si="5">F30+G30</f>
        <v>0</v>
      </c>
      <c r="I30" s="80"/>
      <c r="J30" s="87"/>
    </row>
    <row r="31" s="50" customFormat="1" customHeight="1" spans="1:10">
      <c r="A31" s="65"/>
      <c r="B31" s="66" t="s">
        <v>34</v>
      </c>
      <c r="C31" s="67">
        <f>SUM(C27)</f>
        <v>5500</v>
      </c>
      <c r="D31" s="67">
        <f t="shared" ref="D31:E31" si="6">SUM(D27)</f>
        <v>1</v>
      </c>
      <c r="E31" s="67">
        <f t="shared" si="6"/>
        <v>5500</v>
      </c>
      <c r="F31" s="67">
        <f>SUM(F27:F30)</f>
        <v>13142.35</v>
      </c>
      <c r="G31" s="67">
        <f>SUM(G27:G30)</f>
        <v>0</v>
      </c>
      <c r="H31" s="67">
        <f>SUM(H27:H30)</f>
        <v>13142.35</v>
      </c>
      <c r="I31" s="83"/>
      <c r="J31" s="89"/>
    </row>
    <row r="32" customHeight="1" spans="1:10">
      <c r="A32" s="68">
        <v>5</v>
      </c>
      <c r="B32" s="69" t="s">
        <v>35</v>
      </c>
      <c r="C32" s="70">
        <v>3000</v>
      </c>
      <c r="D32" s="68">
        <v>1</v>
      </c>
      <c r="E32" s="70">
        <f t="shared" ref="E30:E52" si="7">C32*D32</f>
        <v>3000</v>
      </c>
      <c r="F32" s="63">
        <v>331.75</v>
      </c>
      <c r="G32" s="63">
        <v>0</v>
      </c>
      <c r="H32" s="74">
        <f t="shared" si="4"/>
        <v>331.75</v>
      </c>
      <c r="I32" s="85" t="s">
        <v>36</v>
      </c>
      <c r="J32" s="81" t="s">
        <v>37</v>
      </c>
    </row>
    <row r="33" customHeight="1" spans="1:10">
      <c r="A33" s="71"/>
      <c r="B33" s="72"/>
      <c r="C33" s="73"/>
      <c r="D33" s="71"/>
      <c r="E33" s="73"/>
      <c r="F33" s="63">
        <v>0</v>
      </c>
      <c r="G33" s="63">
        <v>0</v>
      </c>
      <c r="H33" s="63">
        <f t="shared" ref="H33" si="8">F33+G33</f>
        <v>0</v>
      </c>
      <c r="I33" s="80"/>
      <c r="J33" s="82"/>
    </row>
    <row r="34" s="50" customFormat="1" customHeight="1" spans="1:10">
      <c r="A34" s="65"/>
      <c r="B34" s="66" t="s">
        <v>38</v>
      </c>
      <c r="C34" s="67">
        <f>SUM(C32)</f>
        <v>3000</v>
      </c>
      <c r="D34" s="67">
        <f t="shared" ref="D34:E34" si="9">SUM(D32)</f>
        <v>1</v>
      </c>
      <c r="E34" s="67">
        <f t="shared" si="9"/>
        <v>3000</v>
      </c>
      <c r="F34" s="67">
        <f>SUM(F32:F33)</f>
        <v>331.75</v>
      </c>
      <c r="G34" s="67">
        <f>SUM(G32:G33)</f>
        <v>0</v>
      </c>
      <c r="H34" s="67">
        <f>SUM(H32:H33)</f>
        <v>331.75</v>
      </c>
      <c r="I34" s="83"/>
      <c r="J34" s="84"/>
    </row>
    <row r="35" customHeight="1" spans="1:10">
      <c r="A35" s="61">
        <v>6</v>
      </c>
      <c r="B35" s="62" t="s">
        <v>39</v>
      </c>
      <c r="C35" s="63">
        <v>0</v>
      </c>
      <c r="D35" s="64"/>
      <c r="E35" s="63">
        <f t="shared" si="7"/>
        <v>0</v>
      </c>
      <c r="F35" s="63">
        <v>0</v>
      </c>
      <c r="G35" s="63">
        <v>0</v>
      </c>
      <c r="H35" s="63">
        <f t="shared" si="5"/>
        <v>0</v>
      </c>
      <c r="I35" s="80"/>
      <c r="J35" s="81" t="s">
        <v>40</v>
      </c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5"/>
        <v>0</v>
      </c>
      <c r="I36" s="80"/>
      <c r="J36" s="87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5"/>
        <v>0</v>
      </c>
      <c r="I37" s="80"/>
      <c r="J37" s="87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5"/>
        <v>0</v>
      </c>
      <c r="I38" s="80"/>
      <c r="J38" s="87"/>
    </row>
    <row r="39" s="50" customFormat="1" customHeight="1" spans="1:10">
      <c r="A39" s="65"/>
      <c r="B39" s="66" t="s">
        <v>41</v>
      </c>
      <c r="C39" s="67">
        <f>SUM(C35)</f>
        <v>0</v>
      </c>
      <c r="D39" s="67">
        <f t="shared" ref="D39:E39" si="10">SUM(D35)</f>
        <v>0</v>
      </c>
      <c r="E39" s="67">
        <f t="shared" si="10"/>
        <v>0</v>
      </c>
      <c r="F39" s="67">
        <f>SUM(F35:F38)</f>
        <v>0</v>
      </c>
      <c r="G39" s="67">
        <f t="shared" ref="G39:H39" si="11">SUM(G35:G38)</f>
        <v>0</v>
      </c>
      <c r="H39" s="67">
        <f t="shared" si="11"/>
        <v>0</v>
      </c>
      <c r="I39" s="83"/>
      <c r="J39" s="89"/>
    </row>
    <row r="40" customHeight="1" spans="1:10">
      <c r="A40" s="61">
        <v>7</v>
      </c>
      <c r="B40" s="62" t="s">
        <v>42</v>
      </c>
      <c r="C40" s="63">
        <v>1000</v>
      </c>
      <c r="D40" s="64">
        <v>1</v>
      </c>
      <c r="E40" s="63">
        <f t="shared" si="7"/>
        <v>1000</v>
      </c>
      <c r="F40" s="63">
        <v>392</v>
      </c>
      <c r="G40" s="63">
        <v>0</v>
      </c>
      <c r="H40" s="74">
        <f t="shared" si="5"/>
        <v>392</v>
      </c>
      <c r="I40" s="80" t="s">
        <v>43</v>
      </c>
      <c r="J40" s="91"/>
    </row>
    <row r="41" customHeight="1" spans="1:10">
      <c r="A41" s="61"/>
      <c r="B41" s="62"/>
      <c r="C41" s="63"/>
      <c r="D41" s="64"/>
      <c r="E41" s="63"/>
      <c r="F41" s="63">
        <v>674</v>
      </c>
      <c r="G41" s="63">
        <v>0</v>
      </c>
      <c r="H41" s="74">
        <f t="shared" si="5"/>
        <v>674</v>
      </c>
      <c r="I41" s="80" t="s">
        <v>44</v>
      </c>
      <c r="J41" s="92"/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5"/>
        <v>0</v>
      </c>
      <c r="I42" s="80"/>
      <c r="J42" s="92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5"/>
        <v>0</v>
      </c>
      <c r="I43" s="80"/>
      <c r="J43" s="92"/>
    </row>
    <row r="44" s="50" customFormat="1" customHeight="1" spans="1:10">
      <c r="A44" s="65"/>
      <c r="B44" s="66" t="s">
        <v>45</v>
      </c>
      <c r="C44" s="67">
        <f>SUM(C40)</f>
        <v>1000</v>
      </c>
      <c r="D44" s="67">
        <f t="shared" ref="D44:E44" si="12">SUM(D40)</f>
        <v>1</v>
      </c>
      <c r="E44" s="67">
        <f t="shared" si="12"/>
        <v>1000</v>
      </c>
      <c r="F44" s="67">
        <f>SUM(F40:F43)</f>
        <v>1066</v>
      </c>
      <c r="G44" s="67">
        <f t="shared" ref="G44:H44" si="13">SUM(G40:G43)</f>
        <v>0</v>
      </c>
      <c r="H44" s="67">
        <f>SUM(H40:H43)</f>
        <v>1066</v>
      </c>
      <c r="I44" s="83"/>
      <c r="J44" s="93"/>
    </row>
    <row r="45" customHeight="1" spans="1:10">
      <c r="A45" s="61">
        <v>8</v>
      </c>
      <c r="B45" s="62" t="s">
        <v>46</v>
      </c>
      <c r="C45" s="63">
        <v>0</v>
      </c>
      <c r="D45" s="64"/>
      <c r="E45" s="63">
        <f t="shared" si="7"/>
        <v>0</v>
      </c>
      <c r="F45" s="63">
        <v>0</v>
      </c>
      <c r="G45" s="63">
        <v>0</v>
      </c>
      <c r="H45" s="63">
        <f t="shared" si="5"/>
        <v>0</v>
      </c>
      <c r="I45" s="80"/>
      <c r="J45" s="86" t="s">
        <v>47</v>
      </c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5"/>
        <v>0</v>
      </c>
      <c r="I46" s="80"/>
      <c r="J46" s="87"/>
    </row>
    <row r="47" s="50" customFormat="1" customHeight="1" spans="1:10">
      <c r="A47" s="65"/>
      <c r="B47" s="66" t="s">
        <v>48</v>
      </c>
      <c r="C47" s="67">
        <f>SUM(C45)</f>
        <v>0</v>
      </c>
      <c r="D47" s="67">
        <f t="shared" ref="D47:E47" si="14">SUM(D45)</f>
        <v>0</v>
      </c>
      <c r="E47" s="67">
        <f t="shared" si="14"/>
        <v>0</v>
      </c>
      <c r="F47" s="67">
        <f>SUM(F45:F46)</f>
        <v>0</v>
      </c>
      <c r="G47" s="67">
        <f t="shared" ref="G47:H47" si="15">SUM(G45:G46)</f>
        <v>0</v>
      </c>
      <c r="H47" s="67">
        <f t="shared" si="15"/>
        <v>0</v>
      </c>
      <c r="I47" s="83"/>
      <c r="J47" s="89"/>
    </row>
    <row r="48" customHeight="1" spans="1:10">
      <c r="A48" s="61">
        <v>9</v>
      </c>
      <c r="B48" s="62" t="s">
        <v>49</v>
      </c>
      <c r="C48" s="63">
        <v>0</v>
      </c>
      <c r="D48" s="64"/>
      <c r="E48" s="63">
        <f t="shared" si="7"/>
        <v>0</v>
      </c>
      <c r="F48" s="63">
        <v>0</v>
      </c>
      <c r="G48" s="63">
        <v>0</v>
      </c>
      <c r="H48" s="63">
        <f t="shared" si="5"/>
        <v>0</v>
      </c>
      <c r="I48" s="80"/>
      <c r="J48" s="81" t="s">
        <v>50</v>
      </c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5"/>
        <v>0</v>
      </c>
      <c r="I49" s="80"/>
      <c r="J49" s="82"/>
    </row>
    <row r="50" customHeight="1" spans="1:10">
      <c r="A50" s="61"/>
      <c r="B50" s="62"/>
      <c r="C50" s="63"/>
      <c r="D50" s="64"/>
      <c r="E50" s="63"/>
      <c r="F50" s="63">
        <v>0</v>
      </c>
      <c r="G50" s="63">
        <v>0</v>
      </c>
      <c r="H50" s="63">
        <f t="shared" si="5"/>
        <v>0</v>
      </c>
      <c r="I50" s="80"/>
      <c r="J50" s="82"/>
    </row>
    <row r="51" s="50" customFormat="1" customHeight="1" spans="1:10">
      <c r="A51" s="65"/>
      <c r="B51" s="66" t="s">
        <v>51</v>
      </c>
      <c r="C51" s="67">
        <f>SUM(C48)</f>
        <v>0</v>
      </c>
      <c r="D51" s="67">
        <f t="shared" ref="D51:E51" si="16">SUM(D48)</f>
        <v>0</v>
      </c>
      <c r="E51" s="67">
        <f t="shared" si="16"/>
        <v>0</v>
      </c>
      <c r="F51" s="67">
        <f>SUM(F48:F50)</f>
        <v>0</v>
      </c>
      <c r="G51" s="67">
        <f t="shared" ref="G51:H51" si="17">SUM(G48:G50)</f>
        <v>0</v>
      </c>
      <c r="H51" s="67">
        <f t="shared" si="17"/>
        <v>0</v>
      </c>
      <c r="I51" s="83"/>
      <c r="J51" s="84"/>
    </row>
    <row r="52" ht="26" customHeight="1" spans="1:10">
      <c r="A52" s="68">
        <v>10</v>
      </c>
      <c r="B52" s="62" t="s">
        <v>52</v>
      </c>
      <c r="C52" s="63">
        <v>0</v>
      </c>
      <c r="D52" s="64"/>
      <c r="E52" s="63">
        <f t="shared" si="7"/>
        <v>0</v>
      </c>
      <c r="F52" s="63">
        <v>54</v>
      </c>
      <c r="G52" s="63">
        <v>0</v>
      </c>
      <c r="H52" s="74">
        <f>F52+G52</f>
        <v>54</v>
      </c>
      <c r="I52" s="80" t="s">
        <v>53</v>
      </c>
      <c r="J52" s="91"/>
    </row>
    <row r="53" customHeight="1" spans="1:10">
      <c r="A53" s="75"/>
      <c r="B53" s="62"/>
      <c r="C53" s="63"/>
      <c r="D53" s="64"/>
      <c r="E53" s="63"/>
      <c r="F53" s="63">
        <v>0</v>
      </c>
      <c r="G53" s="63">
        <v>0</v>
      </c>
      <c r="H53" s="63">
        <f t="shared" ref="H53:H58" si="18">F53+G53</f>
        <v>0</v>
      </c>
      <c r="I53" s="80"/>
      <c r="J53" s="92"/>
    </row>
    <row r="54" customHeight="1" spans="1:10">
      <c r="A54" s="75"/>
      <c r="B54" s="62"/>
      <c r="C54" s="63"/>
      <c r="D54" s="64"/>
      <c r="E54" s="63"/>
      <c r="F54" s="63">
        <v>0</v>
      </c>
      <c r="G54" s="63">
        <v>0</v>
      </c>
      <c r="H54" s="63">
        <f t="shared" si="18"/>
        <v>0</v>
      </c>
      <c r="I54" s="80"/>
      <c r="J54" s="92"/>
    </row>
    <row r="55" customHeight="1" spans="1:10">
      <c r="A55" s="75"/>
      <c r="B55" s="62"/>
      <c r="C55" s="63"/>
      <c r="D55" s="64"/>
      <c r="E55" s="63"/>
      <c r="F55" s="63">
        <v>0</v>
      </c>
      <c r="G55" s="63">
        <v>0</v>
      </c>
      <c r="H55" s="63">
        <f t="shared" si="18"/>
        <v>0</v>
      </c>
      <c r="I55" s="80"/>
      <c r="J55" s="92"/>
    </row>
    <row r="56" customHeight="1" spans="1:10">
      <c r="A56" s="75"/>
      <c r="B56" s="62"/>
      <c r="C56" s="63"/>
      <c r="D56" s="64"/>
      <c r="E56" s="63"/>
      <c r="F56" s="63">
        <v>0</v>
      </c>
      <c r="G56" s="63">
        <v>0</v>
      </c>
      <c r="H56" s="63">
        <f t="shared" si="18"/>
        <v>0</v>
      </c>
      <c r="I56" s="80"/>
      <c r="J56" s="92"/>
    </row>
    <row r="57" customHeight="1" spans="1:10">
      <c r="A57" s="75"/>
      <c r="B57" s="62"/>
      <c r="C57" s="63"/>
      <c r="D57" s="64"/>
      <c r="E57" s="63"/>
      <c r="F57" s="63">
        <v>0</v>
      </c>
      <c r="G57" s="63">
        <v>0</v>
      </c>
      <c r="H57" s="63">
        <f t="shared" si="18"/>
        <v>0</v>
      </c>
      <c r="I57" s="80"/>
      <c r="J57" s="92"/>
    </row>
    <row r="58" customHeight="1" spans="1:10">
      <c r="A58" s="71"/>
      <c r="B58" s="62"/>
      <c r="C58" s="63"/>
      <c r="D58" s="64"/>
      <c r="E58" s="63"/>
      <c r="F58" s="63">
        <v>0</v>
      </c>
      <c r="G58" s="63">
        <v>0</v>
      </c>
      <c r="H58" s="63">
        <f t="shared" si="18"/>
        <v>0</v>
      </c>
      <c r="I58" s="80"/>
      <c r="J58" s="92"/>
    </row>
    <row r="59" s="50" customFormat="1" customHeight="1" spans="1:10">
      <c r="A59" s="65"/>
      <c r="B59" s="66" t="s">
        <v>54</v>
      </c>
      <c r="C59" s="67">
        <f>SUM(C52)</f>
        <v>0</v>
      </c>
      <c r="D59" s="67">
        <f t="shared" ref="D59:E59" si="19">SUM(D52)</f>
        <v>0</v>
      </c>
      <c r="E59" s="67">
        <f t="shared" si="19"/>
        <v>0</v>
      </c>
      <c r="F59" s="67">
        <f>SUM(F52:F58)</f>
        <v>54</v>
      </c>
      <c r="G59" s="67">
        <f t="shared" ref="G59:H59" si="20">SUM(G52:G58)</f>
        <v>0</v>
      </c>
      <c r="H59" s="67">
        <f>SUM(H52:H58)</f>
        <v>54</v>
      </c>
      <c r="I59" s="83"/>
      <c r="J59" s="93"/>
    </row>
    <row r="60" customHeight="1" spans="1:10">
      <c r="A60" s="65"/>
      <c r="B60" s="66" t="s">
        <v>55</v>
      </c>
      <c r="C60" s="67">
        <f>SUM(C59,C51,C47,C44,C39,C34,C31,C26,C16,C13)</f>
        <v>20000</v>
      </c>
      <c r="D60" s="67">
        <f t="shared" ref="D60:H60" si="21">SUM(D59,D51,D47,D44,D39,D34,D31,D26,D16,D13)</f>
        <v>6</v>
      </c>
      <c r="E60" s="67">
        <f t="shared" si="21"/>
        <v>20000</v>
      </c>
      <c r="F60" s="67">
        <f t="shared" si="21"/>
        <v>20638.52</v>
      </c>
      <c r="G60" s="67">
        <f t="shared" si="21"/>
        <v>0</v>
      </c>
      <c r="H60" s="67">
        <f>SUM(H59,H51,H47,H44,H39,H34,H31,H26,H16,H13)</f>
        <v>20638.52</v>
      </c>
      <c r="I60" s="83"/>
      <c r="J60" s="85"/>
    </row>
    <row r="64" customHeight="1" spans="1:9">
      <c r="A64" s="76" t="s">
        <v>56</v>
      </c>
      <c r="B64" s="77"/>
      <c r="C64" s="78" t="s">
        <v>57</v>
      </c>
      <c r="D64" s="78"/>
      <c r="E64" s="78" t="s">
        <v>58</v>
      </c>
      <c r="F64" s="78"/>
      <c r="G64" s="78" t="s">
        <v>59</v>
      </c>
      <c r="H64" s="78"/>
      <c r="I64" s="94" t="s">
        <v>60</v>
      </c>
    </row>
    <row r="65" customHeight="1" spans="1:9">
      <c r="A65" s="95">
        <f>E60</f>
        <v>20000</v>
      </c>
      <c r="B65" s="96"/>
      <c r="C65" s="96">
        <f>H60</f>
        <v>20638.52</v>
      </c>
      <c r="D65" s="96"/>
      <c r="E65" s="96">
        <f>F60</f>
        <v>20638.52</v>
      </c>
      <c r="F65" s="96"/>
      <c r="G65" s="96">
        <f>G60</f>
        <v>0</v>
      </c>
      <c r="H65" s="96"/>
      <c r="I65" s="100">
        <f>A65-C65</f>
        <v>-638.52</v>
      </c>
    </row>
    <row r="67" customHeight="1" spans="1:9">
      <c r="A67" s="97" t="s">
        <v>61</v>
      </c>
      <c r="B67" s="98"/>
      <c r="C67" s="99" t="s">
        <v>62</v>
      </c>
      <c r="D67" s="97"/>
      <c r="E67" s="97" t="s">
        <v>63</v>
      </c>
      <c r="F67" s="97"/>
      <c r="G67" s="97" t="s">
        <v>64</v>
      </c>
      <c r="H67" s="97"/>
      <c r="I67" s="98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5"/>
    <mergeCell ref="A27:A30"/>
    <mergeCell ref="A32:A33"/>
    <mergeCell ref="A35:A38"/>
    <mergeCell ref="A40:A43"/>
    <mergeCell ref="A45:A46"/>
    <mergeCell ref="A48:A50"/>
    <mergeCell ref="A52:A58"/>
    <mergeCell ref="B6:B7"/>
    <mergeCell ref="B8:B12"/>
    <mergeCell ref="B14:B15"/>
    <mergeCell ref="B17:B25"/>
    <mergeCell ref="B27:B30"/>
    <mergeCell ref="B32:B33"/>
    <mergeCell ref="B35:B38"/>
    <mergeCell ref="B40:B43"/>
    <mergeCell ref="B45:B46"/>
    <mergeCell ref="B48:B50"/>
    <mergeCell ref="B52:B58"/>
    <mergeCell ref="C8:C12"/>
    <mergeCell ref="C14:C15"/>
    <mergeCell ref="C17:C25"/>
    <mergeCell ref="C27:C30"/>
    <mergeCell ref="C32:C33"/>
    <mergeCell ref="C35:C38"/>
    <mergeCell ref="C40:C43"/>
    <mergeCell ref="C45:C46"/>
    <mergeCell ref="C48:C50"/>
    <mergeCell ref="C52:C58"/>
    <mergeCell ref="D8:D12"/>
    <mergeCell ref="D14:D15"/>
    <mergeCell ref="D17:D25"/>
    <mergeCell ref="D27:D30"/>
    <mergeCell ref="D32:D33"/>
    <mergeCell ref="D35:D38"/>
    <mergeCell ref="D40:D43"/>
    <mergeCell ref="D45:D46"/>
    <mergeCell ref="D48:D50"/>
    <mergeCell ref="D52:D58"/>
    <mergeCell ref="E8:E12"/>
    <mergeCell ref="E14:E15"/>
    <mergeCell ref="E17:E25"/>
    <mergeCell ref="E27:E30"/>
    <mergeCell ref="E32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6"/>
    <mergeCell ref="J27:J31"/>
    <mergeCell ref="J32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F7" sqref="F7:G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66</v>
      </c>
      <c r="E5" s="6"/>
      <c r="F5" s="7" t="s">
        <v>67</v>
      </c>
      <c r="G5" s="7"/>
      <c r="H5" s="6" t="s">
        <v>68</v>
      </c>
      <c r="I5" s="5"/>
      <c r="J5" s="7" t="s">
        <v>69</v>
      </c>
      <c r="K5" s="35"/>
    </row>
    <row r="6" ht="20.1" customHeight="1" spans="2:11">
      <c r="B6" s="8"/>
      <c r="C6" s="9"/>
      <c r="D6" s="10" t="s">
        <v>70</v>
      </c>
      <c r="E6" s="10"/>
      <c r="F6" s="11" t="s">
        <v>71</v>
      </c>
      <c r="G6" s="11"/>
      <c r="H6" s="10" t="s">
        <v>72</v>
      </c>
      <c r="I6" s="9"/>
      <c r="J6" s="11" t="s">
        <v>73</v>
      </c>
      <c r="K6" s="36"/>
    </row>
    <row r="7" ht="20.1" customHeight="1" spans="2:11">
      <c r="B7" s="8"/>
      <c r="C7" s="9"/>
      <c r="D7" s="10" t="s">
        <v>74</v>
      </c>
      <c r="E7" s="10"/>
      <c r="F7" s="11" t="s">
        <v>75</v>
      </c>
      <c r="G7" s="11"/>
      <c r="H7" s="10" t="s">
        <v>76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77</v>
      </c>
      <c r="I8" s="38"/>
      <c r="J8" s="15" t="s">
        <v>78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79</v>
      </c>
      <c r="E10" s="19" t="s">
        <v>80</v>
      </c>
      <c r="F10" s="20"/>
      <c r="G10" s="21" t="s">
        <v>81</v>
      </c>
      <c r="H10" s="20" t="s">
        <v>82</v>
      </c>
      <c r="I10" s="19" t="s">
        <v>83</v>
      </c>
      <c r="J10" s="20"/>
      <c r="K10" s="21" t="s">
        <v>84</v>
      </c>
    </row>
    <row r="11" ht="20.1" customHeight="1" spans="2:11">
      <c r="B11" s="22">
        <v>1</v>
      </c>
      <c r="C11" s="23"/>
      <c r="D11" s="24" t="s">
        <v>85</v>
      </c>
      <c r="E11" s="22" t="s">
        <v>86</v>
      </c>
      <c r="F11" s="23"/>
      <c r="G11" s="25">
        <v>0</v>
      </c>
      <c r="H11" s="25">
        <v>0</v>
      </c>
      <c r="I11" s="40"/>
      <c r="J11" s="41"/>
      <c r="K11" s="42" t="s">
        <v>87</v>
      </c>
    </row>
    <row r="12" ht="23" customHeight="1" spans="2:11">
      <c r="B12" s="22">
        <v>2</v>
      </c>
      <c r="C12" s="23"/>
      <c r="D12" s="26"/>
      <c r="E12" s="27" t="s">
        <v>88</v>
      </c>
      <c r="F12" s="27"/>
      <c r="G12" s="25">
        <v>0</v>
      </c>
      <c r="H12" s="25">
        <v>0</v>
      </c>
      <c r="I12" s="40"/>
      <c r="J12" s="41"/>
      <c r="K12" s="42" t="s">
        <v>87</v>
      </c>
    </row>
    <row r="13" ht="20.1" customHeight="1" spans="2:11">
      <c r="B13" s="22">
        <v>3</v>
      </c>
      <c r="C13" s="23"/>
      <c r="D13" s="26"/>
      <c r="E13" s="22" t="s">
        <v>89</v>
      </c>
      <c r="F13" s="23"/>
      <c r="G13" s="25">
        <v>0</v>
      </c>
      <c r="H13" s="25">
        <v>0</v>
      </c>
      <c r="I13" s="40"/>
      <c r="J13" s="41"/>
      <c r="K13" s="42" t="s">
        <v>87</v>
      </c>
    </row>
    <row r="14" ht="20.1" customHeight="1" spans="2:11">
      <c r="B14" s="22">
        <v>4</v>
      </c>
      <c r="C14" s="23"/>
      <c r="D14" s="26"/>
      <c r="E14" s="22" t="s">
        <v>90</v>
      </c>
      <c r="F14" s="23"/>
      <c r="G14" s="25">
        <v>0</v>
      </c>
      <c r="H14" s="25">
        <v>0</v>
      </c>
      <c r="I14" s="40"/>
      <c r="J14" s="41"/>
      <c r="K14" s="42" t="s">
        <v>91</v>
      </c>
    </row>
    <row r="15" ht="20.1" customHeight="1" spans="2:11">
      <c r="B15" s="22">
        <v>5</v>
      </c>
      <c r="C15" s="23"/>
      <c r="D15" s="24" t="s">
        <v>52</v>
      </c>
      <c r="E15" s="27" t="s">
        <v>92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82</v>
      </c>
      <c r="C20" s="21"/>
      <c r="D20" s="21"/>
      <c r="E20" s="21"/>
      <c r="F20" s="21"/>
      <c r="G20" s="21" t="s">
        <v>93</v>
      </c>
      <c r="H20" s="21"/>
      <c r="I20" s="21"/>
      <c r="J20" s="21"/>
      <c r="K20" s="21" t="s">
        <v>94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95</v>
      </c>
      <c r="C23" s="16"/>
      <c r="D23" s="16"/>
      <c r="E23" s="16"/>
      <c r="F23" s="16" t="s">
        <v>62</v>
      </c>
      <c r="G23" s="16" t="s">
        <v>96</v>
      </c>
      <c r="H23" s="16"/>
      <c r="I23" s="16"/>
      <c r="J23" s="16" t="s">
        <v>64</v>
      </c>
      <c r="K23" s="16"/>
    </row>
    <row r="26" ht="18.75" spans="1:11">
      <c r="A26" s="2" t="s">
        <v>97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66</v>
      </c>
      <c r="E28" s="6"/>
      <c r="F28" s="7" t="str">
        <f>F5</f>
        <v>王凤雨</v>
      </c>
      <c r="G28" s="7"/>
      <c r="H28" s="6" t="s">
        <v>68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70</v>
      </c>
      <c r="E29" s="10"/>
      <c r="F29" s="11" t="str">
        <f>F6</f>
        <v>北京</v>
      </c>
      <c r="G29" s="11"/>
      <c r="H29" s="10" t="s">
        <v>72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74</v>
      </c>
      <c r="E30" s="10"/>
      <c r="F30" s="11" t="str">
        <f>F7</f>
        <v>5.16-5.20</v>
      </c>
      <c r="G30" s="11"/>
      <c r="H30" s="10" t="s">
        <v>76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77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98</v>
      </c>
      <c r="E33" s="27" t="s">
        <v>99</v>
      </c>
      <c r="F33" s="27"/>
      <c r="G33" s="25" t="s">
        <v>100</v>
      </c>
      <c r="H33" s="25" t="s">
        <v>101</v>
      </c>
      <c r="I33" s="25" t="s">
        <v>55</v>
      </c>
      <c r="J33" s="25"/>
      <c r="K33" s="48" t="s">
        <v>84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55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95</v>
      </c>
      <c r="C38" s="16"/>
      <c r="D38" s="16"/>
      <c r="E38" s="16"/>
      <c r="F38" s="16" t="s">
        <v>62</v>
      </c>
      <c r="G38" s="16" t="s">
        <v>96</v>
      </c>
      <c r="H38" s="16"/>
      <c r="I38" s="16"/>
      <c r="J38" s="16" t="s">
        <v>64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2018-09-29T07:27:32Z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