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<sst xmlns="http://schemas.openxmlformats.org/spreadsheetml/2006/main" count="94">
  <si>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</si>
  <si>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团号：HMZA-190310-QDH683</t>
  </si>
  <si>
    <t>会议日期：3.13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</si>
  <si>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</si>
  <si>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</si>
  <si>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</si>
  <si>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</si>
  <si>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</si>
  <si>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</si>
  <si>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</si>
  <si>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</si>
  <si>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</si>
  <si>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</si>
  <si>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</si>
  <si>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</si>
  <si>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</si>
  <si>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</si>
  <si>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</si>
  <si>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</si>
  <si>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</si>
  <si>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</si>
  <si>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</si>
  <si>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</si>
  <si>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</si>
  <si>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</si>
  <si>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</si>
  <si>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</si>
  <si>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</si>
  <si>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打火机</t>
  </si>
  <si>
    <t>尽量提供可用的原始发票，发票项目不可用的，且开票需要加收税点的可以不提供原始发票。网上交易均需提供交易截图。</t>
  </si>
  <si>
    <t>客户零食、茶叶采买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</si>
  <si>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</si>
  <si>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</si>
  <si>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</si>
  <si>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</si>
  <si>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</si>
  <si>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席位卡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</si>
  <si>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</si>
  <si>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</si>
  <si>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</si>
  <si>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</si>
  <si>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</si>
  <si>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</si>
  <si>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</si>
  <si>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</si>
  <si>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闪送物料</t>
  </si>
  <si>
    <t>酒店停车费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</si>
  <si>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</si>
  <si>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</si>
  <si>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</si>
  <si>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</si>
  <si>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</si>
  <si>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</si>
  <si>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</si>
  <si>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</si>
  <si>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</si>
  <si>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</si>
  <si>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</si>
  <si>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</si>
  <si>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</si>
  <si>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</si>
  <si>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</si>
  <si>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</si>
  <si>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</si>
  <si>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</si>
  <si>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</si>
  <si>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</si>
  <si>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</si>
  <si>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4.15-4.16</t>
  </si>
  <si>
    <t>报销日期:</t>
  </si>
  <si>
    <t>团号:</t>
  </si>
  <si>
    <t>HMOA-190413-SXY601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</si>
  <si>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</si>
  <si>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</si>
  <si>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</si>
  <si>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</si>
  <si>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</si>
  <si>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</si>
  <si>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</si>
  <si>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4.16 丽晟假日-喜来登由由</t>
  </si>
  <si>
    <t>4.16 喜来登由由-家</t>
  </si>
  <si>
    <t>餐费</t>
  </si>
  <si>
    <t>4.15 姚艺婷 兼职2名午餐费</t>
  </si>
  <si>
    <t>4.15 姚艺婷 餐费</t>
  </si>
  <si>
    <t>4.16 姚艺婷 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</si>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</sst>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8" fillId="18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49" workbookViewId="0">
      <selection activeCell="B63" sqref="B63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1.62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91"/>
      <c r="J8" s="92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91"/>
      <c r="J9" s="93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>F10+G10</f>
        <v>0</v>
      </c>
      <c r="I10" s="91"/>
      <c r="J10" s="93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>F11+G11</f>
        <v>0</v>
      </c>
      <c r="I11" s="91"/>
      <c r="J11" s="93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>F12+G12</f>
        <v>0</v>
      </c>
      <c r="I12" s="91"/>
      <c r="J12" s="93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0">SUM(G8:G12)</f>
        <v>0</v>
      </c>
      <c r="H13" s="72">
        <f t="shared" si="0"/>
        <v>0</v>
      </c>
      <c r="I13" s="94"/>
      <c r="J13" s="95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>F14+G14</f>
        <v>0</v>
      </c>
      <c r="I14" s="91"/>
      <c r="J14" s="92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1">F15+G15</f>
        <v>0</v>
      </c>
      <c r="I15" s="91"/>
      <c r="J15" s="93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91"/>
      <c r="J17" s="96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91"/>
      <c r="J18" s="97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>F19+G19</f>
        <v>0</v>
      </c>
      <c r="I19" s="91"/>
      <c r="J19" s="97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>F20+G20</f>
        <v>0</v>
      </c>
      <c r="I20" s="91"/>
      <c r="J20" s="97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2">SUM(D17)</f>
        <v>0</v>
      </c>
      <c r="E21" s="72">
        <f t="shared" si="2"/>
        <v>0</v>
      </c>
      <c r="F21" s="72">
        <f>SUM(F17:F20)</f>
        <v>0</v>
      </c>
      <c r="G21" s="72">
        <f t="shared" ref="G21:H21" si="3">SUM(G17:G20)</f>
        <v>0</v>
      </c>
      <c r="H21" s="72">
        <f t="shared" si="3"/>
        <v>0</v>
      </c>
      <c r="I21" s="94"/>
      <c r="J21" s="98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>F22+G22</f>
        <v>0</v>
      </c>
      <c r="I22" s="91"/>
      <c r="J22" s="96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>F23+G23</f>
        <v>0</v>
      </c>
      <c r="I23" s="91"/>
      <c r="J23" s="97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4">SUM(D22)</f>
        <v>0</v>
      </c>
      <c r="E24" s="72">
        <f t="shared" si="4"/>
        <v>0</v>
      </c>
      <c r="F24" s="72">
        <f>SUM(F22:F23)</f>
        <v>0</v>
      </c>
      <c r="G24" s="72">
        <f t="shared" ref="G24:H24" si="5">SUM(G22:G23)</f>
        <v>0</v>
      </c>
      <c r="H24" s="72">
        <f t="shared" si="5"/>
        <v>0</v>
      </c>
      <c r="I24" s="94"/>
      <c r="J24" s="98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40</v>
      </c>
      <c r="G25" s="68">
        <v>0</v>
      </c>
      <c r="H25" s="68">
        <f>F25</f>
        <v>40</v>
      </c>
      <c r="I25" s="91" t="s">
        <v>28</v>
      </c>
      <c r="J25" s="92" t="s">
        <v>29</v>
      </c>
    </row>
    <row r="26" customHeight="1" spans="1:10">
      <c r="A26" s="79"/>
      <c r="B26" s="80"/>
      <c r="C26" s="81"/>
      <c r="D26" s="79"/>
      <c r="E26" s="81"/>
      <c r="F26" s="68">
        <v>332.8</v>
      </c>
      <c r="G26" s="68">
        <v>0</v>
      </c>
      <c r="H26" s="68">
        <f>F26</f>
        <v>332.8</v>
      </c>
      <c r="I26" s="91" t="s">
        <v>30</v>
      </c>
      <c r="J26" s="93"/>
    </row>
    <row r="27" customHeight="1" spans="1:10">
      <c r="A27" s="76"/>
      <c r="B27" s="77"/>
      <c r="C27" s="78"/>
      <c r="D27" s="76"/>
      <c r="E27" s="78"/>
      <c r="F27" s="68">
        <v>0</v>
      </c>
      <c r="G27" s="68">
        <v>0</v>
      </c>
      <c r="H27" s="68">
        <f>F27</f>
        <v>0</v>
      </c>
      <c r="I27" s="91"/>
      <c r="J27" s="93"/>
    </row>
    <row r="28" s="55" customFormat="1" customHeight="1" spans="1:10">
      <c r="A28" s="70"/>
      <c r="B28" s="71" t="s">
        <v>31</v>
      </c>
      <c r="C28" s="72">
        <f>SUM(C25)</f>
        <v>0</v>
      </c>
      <c r="D28" s="72">
        <f t="shared" ref="D28:E28" si="6">SUM(D25)</f>
        <v>0</v>
      </c>
      <c r="E28" s="72">
        <f t="shared" si="6"/>
        <v>0</v>
      </c>
      <c r="F28" s="72">
        <f>SUM(F25:F27)</f>
        <v>372.8</v>
      </c>
      <c r="G28" s="72">
        <f>SUM(G25:G27)</f>
        <v>0</v>
      </c>
      <c r="H28" s="72">
        <f>SUM(H25:H27)</f>
        <v>372.8</v>
      </c>
      <c r="I28" s="94"/>
      <c r="J28" s="95"/>
    </row>
    <row r="29" customHeight="1" spans="1:10">
      <c r="A29" s="66">
        <v>6</v>
      </c>
      <c r="B29" s="67" t="s">
        <v>32</v>
      </c>
      <c r="C29" s="68">
        <v>0</v>
      </c>
      <c r="D29" s="69"/>
      <c r="E29" s="68">
        <f t="shared" ref="E27:E46" si="7">C29*D29</f>
        <v>0</v>
      </c>
      <c r="F29" s="68">
        <v>0</v>
      </c>
      <c r="G29" s="68">
        <v>0</v>
      </c>
      <c r="H29" s="68">
        <f t="shared" ref="H27:H46" si="8">F29+G29</f>
        <v>0</v>
      </c>
      <c r="I29" s="91"/>
      <c r="J29" s="92" t="s">
        <v>33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91"/>
      <c r="J30" s="97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91"/>
      <c r="J31" s="97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8"/>
        <v>0</v>
      </c>
      <c r="I32" s="91"/>
      <c r="J32" s="97"/>
    </row>
    <row r="33" s="55" customFormat="1" customHeight="1" spans="1:10">
      <c r="A33" s="70"/>
      <c r="B33" s="71" t="s">
        <v>34</v>
      </c>
      <c r="C33" s="72">
        <f>SUM(C29)</f>
        <v>0</v>
      </c>
      <c r="D33" s="72">
        <f t="shared" ref="D33:E33" si="9">SUM(D29)</f>
        <v>0</v>
      </c>
      <c r="E33" s="72">
        <f t="shared" si="9"/>
        <v>0</v>
      </c>
      <c r="F33" s="72">
        <f>SUM(F29:F32)</f>
        <v>0</v>
      </c>
      <c r="G33" s="72">
        <f t="shared" ref="G33:H33" si="10">SUM(G29:G32)</f>
        <v>0</v>
      </c>
      <c r="H33" s="72">
        <f t="shared" si="10"/>
        <v>0</v>
      </c>
      <c r="I33" s="94"/>
      <c r="J33" s="98"/>
    </row>
    <row r="34" customHeight="1" spans="1:10">
      <c r="A34" s="66">
        <v>7</v>
      </c>
      <c r="B34" s="67" t="s">
        <v>35</v>
      </c>
      <c r="C34" s="68">
        <v>0</v>
      </c>
      <c r="D34" s="69"/>
      <c r="E34" s="68">
        <f t="shared" si="7"/>
        <v>0</v>
      </c>
      <c r="F34" s="68">
        <v>113</v>
      </c>
      <c r="G34" s="68">
        <v>0</v>
      </c>
      <c r="H34" s="68">
        <f t="shared" si="8"/>
        <v>113</v>
      </c>
      <c r="I34" s="91" t="s">
        <v>36</v>
      </c>
      <c r="J34" s="99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8"/>
        <v>0</v>
      </c>
      <c r="I35" s="91"/>
      <c r="J35" s="100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8"/>
        <v>0</v>
      </c>
      <c r="I36" s="91"/>
      <c r="J36" s="100"/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8"/>
        <v>0</v>
      </c>
      <c r="I37" s="91"/>
      <c r="J37" s="100"/>
    </row>
    <row r="38" s="55" customFormat="1" customHeight="1" spans="1:10">
      <c r="A38" s="70"/>
      <c r="B38" s="71" t="s">
        <v>37</v>
      </c>
      <c r="C38" s="72">
        <f>SUM(C34)</f>
        <v>0</v>
      </c>
      <c r="D38" s="72">
        <f t="shared" ref="D38:E38" si="11">SUM(D34)</f>
        <v>0</v>
      </c>
      <c r="E38" s="72">
        <f t="shared" si="11"/>
        <v>0</v>
      </c>
      <c r="F38" s="72">
        <f>SUM(F34:F37)</f>
        <v>113</v>
      </c>
      <c r="G38" s="72">
        <f t="shared" ref="G38:H38" si="12">SUM(G34:G37)</f>
        <v>0</v>
      </c>
      <c r="H38" s="72">
        <f t="shared" si="12"/>
        <v>113</v>
      </c>
      <c r="I38" s="94"/>
      <c r="J38" s="101"/>
    </row>
    <row r="39" customHeight="1" spans="1:10">
      <c r="A39" s="66">
        <v>8</v>
      </c>
      <c r="B39" s="67" t="s">
        <v>38</v>
      </c>
      <c r="C39" s="68">
        <v>0</v>
      </c>
      <c r="D39" s="69"/>
      <c r="E39" s="68">
        <f t="shared" si="7"/>
        <v>0</v>
      </c>
      <c r="F39" s="68">
        <v>0</v>
      </c>
      <c r="G39" s="68">
        <v>0</v>
      </c>
      <c r="H39" s="68">
        <f t="shared" si="8"/>
        <v>0</v>
      </c>
      <c r="I39" s="91"/>
      <c r="J39" s="96" t="s">
        <v>39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8"/>
        <v>0</v>
      </c>
      <c r="I40" s="91"/>
      <c r="J40" s="97"/>
    </row>
    <row r="41" s="55" customFormat="1" customHeight="1" spans="1:10">
      <c r="A41" s="70"/>
      <c r="B41" s="71" t="s">
        <v>40</v>
      </c>
      <c r="C41" s="72">
        <f>SUM(C39)</f>
        <v>0</v>
      </c>
      <c r="D41" s="72">
        <f t="shared" ref="D41:E41" si="13">SUM(D39)</f>
        <v>0</v>
      </c>
      <c r="E41" s="72">
        <f t="shared" si="13"/>
        <v>0</v>
      </c>
      <c r="F41" s="72">
        <f>SUM(F39:F40)</f>
        <v>0</v>
      </c>
      <c r="G41" s="72">
        <f t="shared" ref="G41:H41" si="14">SUM(G39:G40)</f>
        <v>0</v>
      </c>
      <c r="H41" s="72">
        <f t="shared" si="14"/>
        <v>0</v>
      </c>
      <c r="I41" s="94"/>
      <c r="J41" s="98"/>
    </row>
    <row r="42" customHeight="1" spans="1:10">
      <c r="A42" s="66">
        <v>9</v>
      </c>
      <c r="B42" s="67" t="s">
        <v>41</v>
      </c>
      <c r="C42" s="68">
        <v>0</v>
      </c>
      <c r="D42" s="69"/>
      <c r="E42" s="68">
        <f t="shared" si="7"/>
        <v>0</v>
      </c>
      <c r="F42" s="68">
        <v>0</v>
      </c>
      <c r="G42" s="68">
        <v>0</v>
      </c>
      <c r="H42" s="68">
        <f t="shared" si="8"/>
        <v>0</v>
      </c>
      <c r="I42" s="91"/>
      <c r="J42" s="92" t="s">
        <v>42</v>
      </c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8"/>
        <v>0</v>
      </c>
      <c r="I43" s="91"/>
      <c r="J43" s="93"/>
    </row>
    <row r="44" customHeight="1" spans="1:10">
      <c r="A44" s="66"/>
      <c r="B44" s="67"/>
      <c r="C44" s="68"/>
      <c r="D44" s="69"/>
      <c r="E44" s="68"/>
      <c r="F44" s="68">
        <v>0</v>
      </c>
      <c r="G44" s="68">
        <v>0</v>
      </c>
      <c r="H44" s="68">
        <f t="shared" si="8"/>
        <v>0</v>
      </c>
      <c r="I44" s="91"/>
      <c r="J44" s="93"/>
    </row>
    <row r="45" s="55" customFormat="1" customHeight="1" spans="1:10">
      <c r="A45" s="70"/>
      <c r="B45" s="71" t="s">
        <v>43</v>
      </c>
      <c r="C45" s="72">
        <f>SUM(C42)</f>
        <v>0</v>
      </c>
      <c r="D45" s="72">
        <f t="shared" ref="D45:E45" si="15">SUM(D42)</f>
        <v>0</v>
      </c>
      <c r="E45" s="72">
        <f t="shared" si="15"/>
        <v>0</v>
      </c>
      <c r="F45" s="72">
        <f>SUM(F42:F44)</f>
        <v>0</v>
      </c>
      <c r="G45" s="72">
        <f t="shared" ref="G45:H45" si="16">SUM(G42:G44)</f>
        <v>0</v>
      </c>
      <c r="H45" s="72">
        <f t="shared" si="16"/>
        <v>0</v>
      </c>
      <c r="I45" s="94"/>
      <c r="J45" s="95"/>
    </row>
    <row r="46" customHeight="1" spans="1:10">
      <c r="A46" s="73">
        <v>10</v>
      </c>
      <c r="B46" s="67" t="s">
        <v>44</v>
      </c>
      <c r="C46" s="68">
        <v>0</v>
      </c>
      <c r="D46" s="69"/>
      <c r="E46" s="68">
        <f t="shared" si="7"/>
        <v>0</v>
      </c>
      <c r="F46" s="68">
        <v>64</v>
      </c>
      <c r="G46" s="68">
        <v>0</v>
      </c>
      <c r="H46" s="68">
        <f t="shared" si="8"/>
        <v>64</v>
      </c>
      <c r="I46" s="91" t="s">
        <v>45</v>
      </c>
      <c r="J46" s="99"/>
    </row>
    <row r="47" customHeight="1" spans="1:10">
      <c r="A47" s="79"/>
      <c r="B47" s="67"/>
      <c r="C47" s="68"/>
      <c r="D47" s="69"/>
      <c r="E47" s="68"/>
      <c r="F47" s="68">
        <v>1216</v>
      </c>
      <c r="G47" s="68">
        <v>0</v>
      </c>
      <c r="H47" s="68">
        <f t="shared" ref="H47:H52" si="17">F47+G47</f>
        <v>1216</v>
      </c>
      <c r="I47" s="91" t="s">
        <v>46</v>
      </c>
      <c r="J47" s="100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7"/>
        <v>0</v>
      </c>
      <c r="I48" s="91"/>
      <c r="J48" s="100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7"/>
        <v>0</v>
      </c>
      <c r="I49" s="91"/>
      <c r="J49" s="100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7"/>
        <v>0</v>
      </c>
      <c r="I50" s="91"/>
      <c r="J50" s="100"/>
    </row>
    <row r="51" customHeight="1" spans="1:10">
      <c r="A51" s="79"/>
      <c r="B51" s="67"/>
      <c r="C51" s="68"/>
      <c r="D51" s="69"/>
      <c r="E51" s="68"/>
      <c r="F51" s="68">
        <v>0</v>
      </c>
      <c r="G51" s="68">
        <v>0</v>
      </c>
      <c r="H51" s="68">
        <f t="shared" si="17"/>
        <v>0</v>
      </c>
      <c r="I51" s="91"/>
      <c r="J51" s="100"/>
    </row>
    <row r="52" customHeight="1" spans="1:10">
      <c r="A52" s="76"/>
      <c r="B52" s="67"/>
      <c r="C52" s="68"/>
      <c r="D52" s="69"/>
      <c r="E52" s="68"/>
      <c r="F52" s="68">
        <v>0</v>
      </c>
      <c r="G52" s="68">
        <v>0</v>
      </c>
      <c r="H52" s="68">
        <f t="shared" si="17"/>
        <v>0</v>
      </c>
      <c r="I52" s="91"/>
      <c r="J52" s="100"/>
    </row>
    <row r="53" s="55" customFormat="1" customHeight="1" spans="1:10">
      <c r="A53" s="70"/>
      <c r="B53" s="71" t="s">
        <v>47</v>
      </c>
      <c r="C53" s="72">
        <f>SUM(C46)</f>
        <v>0</v>
      </c>
      <c r="D53" s="72">
        <f t="shared" ref="D53:E53" si="18">SUM(D46)</f>
        <v>0</v>
      </c>
      <c r="E53" s="72">
        <f t="shared" si="18"/>
        <v>0</v>
      </c>
      <c r="F53" s="72">
        <f>SUM(F46:F52)</f>
        <v>1280</v>
      </c>
      <c r="G53" s="72">
        <f t="shared" ref="G53:H53" si="19">SUM(G46:G52)</f>
        <v>0</v>
      </c>
      <c r="H53" s="72">
        <f t="shared" si="19"/>
        <v>1280</v>
      </c>
      <c r="I53" s="94"/>
      <c r="J53" s="101"/>
    </row>
    <row r="54" customHeight="1" spans="1:10">
      <c r="A54" s="70"/>
      <c r="B54" s="71" t="s">
        <v>48</v>
      </c>
      <c r="C54" s="72">
        <f>SUM(C53,C45,C41,C38,C33,C28,C24,C21,C16,C13)</f>
        <v>0</v>
      </c>
      <c r="D54" s="72">
        <f t="shared" ref="D54:H54" si="20">SUM(D53,D45,D41,D38,D33,D28,D24,D21,D16,D13)</f>
        <v>0</v>
      </c>
      <c r="E54" s="72">
        <f t="shared" si="20"/>
        <v>0</v>
      </c>
      <c r="F54" s="72">
        <f t="shared" si="20"/>
        <v>1765.8</v>
      </c>
      <c r="G54" s="72">
        <f t="shared" si="20"/>
        <v>0</v>
      </c>
      <c r="H54" s="72">
        <f t="shared" si="20"/>
        <v>1765.8</v>
      </c>
      <c r="I54" s="94"/>
      <c r="J54" s="102"/>
    </row>
    <row r="58" customHeight="1" spans="1:9">
      <c r="A58" s="82" t="s">
        <v>49</v>
      </c>
      <c r="B58" s="83"/>
      <c r="C58" s="84" t="s">
        <v>50</v>
      </c>
      <c r="D58" s="84"/>
      <c r="E58" s="84" t="s">
        <v>51</v>
      </c>
      <c r="F58" s="84"/>
      <c r="G58" s="84" t="s">
        <v>52</v>
      </c>
      <c r="H58" s="84"/>
      <c r="I58" s="103" t="s">
        <v>53</v>
      </c>
    </row>
    <row r="59" customHeight="1" spans="1:9">
      <c r="A59" s="85">
        <f>E54</f>
        <v>0</v>
      </c>
      <c r="B59" s="86"/>
      <c r="C59" s="86">
        <f>H54</f>
        <v>1765.8</v>
      </c>
      <c r="D59" s="86"/>
      <c r="E59" s="86">
        <f>F54</f>
        <v>1765.8</v>
      </c>
      <c r="F59" s="86"/>
      <c r="G59" s="86">
        <f>G54</f>
        <v>0</v>
      </c>
      <c r="H59" s="86"/>
      <c r="I59" s="104">
        <f>A59-C59</f>
        <v>-1765.8</v>
      </c>
    </row>
    <row r="61" customHeight="1" spans="1:9">
      <c r="A61" s="87" t="s">
        <v>54</v>
      </c>
      <c r="B61" s="88"/>
      <c r="C61" s="89" t="s">
        <v>55</v>
      </c>
      <c r="D61" s="87"/>
      <c r="E61" s="87" t="s">
        <v>56</v>
      </c>
      <c r="F61" s="87"/>
      <c r="G61" s="87" t="s">
        <v>57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31" workbookViewId="0">
      <selection activeCell="O19" sqref="O19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6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39">
        <v>43572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0"/>
      <c r="J8" s="41" t="s">
        <v>71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/>
      <c r="E11" s="25" t="s">
        <v>78</v>
      </c>
      <c r="F11" s="25"/>
      <c r="G11" s="26">
        <v>21</v>
      </c>
      <c r="H11" s="26">
        <f>G11</f>
        <v>21</v>
      </c>
      <c r="I11" s="43"/>
      <c r="J11" s="44"/>
      <c r="K11" s="45" t="s">
        <v>79</v>
      </c>
    </row>
    <row r="12" ht="20.1" customHeight="1" spans="2:11">
      <c r="B12" s="22">
        <v>2</v>
      </c>
      <c r="C12" s="23"/>
      <c r="D12" s="24"/>
      <c r="E12" s="25" t="s">
        <v>78</v>
      </c>
      <c r="F12" s="25"/>
      <c r="G12" s="26">
        <v>38</v>
      </c>
      <c r="H12" s="26">
        <f>G12</f>
        <v>38</v>
      </c>
      <c r="I12" s="43"/>
      <c r="J12" s="44"/>
      <c r="K12" s="45" t="s">
        <v>80</v>
      </c>
    </row>
    <row r="13" ht="14.25" spans="2:11">
      <c r="B13" s="22">
        <v>5</v>
      </c>
      <c r="C13" s="23"/>
      <c r="D13" s="24"/>
      <c r="E13" s="22" t="s">
        <v>81</v>
      </c>
      <c r="F13" s="23"/>
      <c r="G13" s="26">
        <v>113</v>
      </c>
      <c r="H13" s="26">
        <f>G13</f>
        <v>113</v>
      </c>
      <c r="I13" s="43"/>
      <c r="J13" s="44"/>
      <c r="K13" s="45" t="s">
        <v>82</v>
      </c>
    </row>
    <row r="14" ht="23" customHeight="1" spans="2:11">
      <c r="B14" s="22">
        <v>6</v>
      </c>
      <c r="C14" s="23"/>
      <c r="D14" s="24"/>
      <c r="E14" s="22" t="s">
        <v>81</v>
      </c>
      <c r="F14" s="23"/>
      <c r="G14" s="26">
        <v>39.5</v>
      </c>
      <c r="H14" s="26">
        <v>0</v>
      </c>
      <c r="I14" s="43">
        <f>G14</f>
        <v>39.5</v>
      </c>
      <c r="J14" s="44"/>
      <c r="K14" s="45" t="s">
        <v>83</v>
      </c>
    </row>
    <row r="15" ht="14.25" spans="2:11">
      <c r="B15" s="22">
        <v>7</v>
      </c>
      <c r="C15" s="23"/>
      <c r="D15" s="24"/>
      <c r="E15" s="22" t="s">
        <v>81</v>
      </c>
      <c r="F15" s="23"/>
      <c r="G15" s="26">
        <v>32.5</v>
      </c>
      <c r="H15" s="26">
        <v>0</v>
      </c>
      <c r="I15" s="43">
        <f>G15</f>
        <v>32.5</v>
      </c>
      <c r="J15" s="44"/>
      <c r="K15" s="45" t="s">
        <v>84</v>
      </c>
    </row>
    <row r="16" ht="20.1" customHeight="1" spans="2:11">
      <c r="B16" s="22">
        <v>10</v>
      </c>
      <c r="C16" s="23"/>
      <c r="D16" s="27" t="s">
        <v>44</v>
      </c>
      <c r="E16" s="25"/>
      <c r="F16" s="25"/>
      <c r="G16" s="26">
        <v>0</v>
      </c>
      <c r="H16" s="26"/>
      <c r="I16" s="43"/>
      <c r="J16" s="44"/>
      <c r="K16" s="45"/>
    </row>
    <row r="17" ht="20.1" customHeight="1" spans="2:11">
      <c r="B17" s="22">
        <v>11</v>
      </c>
      <c r="C17" s="23"/>
      <c r="D17" s="24"/>
      <c r="E17" s="25"/>
      <c r="F17" s="25"/>
      <c r="G17" s="26">
        <v>0</v>
      </c>
      <c r="H17" s="26"/>
      <c r="I17" s="43"/>
      <c r="J17" s="44"/>
      <c r="K17" s="45"/>
    </row>
    <row r="18" ht="20.1" customHeight="1" spans="2:11">
      <c r="B18" s="22">
        <v>12</v>
      </c>
      <c r="C18" s="23"/>
      <c r="D18" s="28"/>
      <c r="E18" s="25"/>
      <c r="F18" s="25"/>
      <c r="G18" s="26">
        <v>0</v>
      </c>
      <c r="H18" s="26"/>
      <c r="I18" s="43"/>
      <c r="J18" s="44"/>
      <c r="K18" s="45"/>
    </row>
    <row r="19" ht="20.1" customHeight="1" spans="2:11">
      <c r="B19" s="19" t="s">
        <v>48</v>
      </c>
      <c r="C19" s="29"/>
      <c r="D19" s="29"/>
      <c r="E19" s="29"/>
      <c r="F19" s="20"/>
      <c r="G19" s="30">
        <f>SUM(G11:G18)</f>
        <v>244</v>
      </c>
      <c r="H19" s="30">
        <f>SUM(H11:H18)</f>
        <v>172</v>
      </c>
      <c r="I19" s="46">
        <f>SUM(I11:J18)</f>
        <v>72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75</v>
      </c>
      <c r="C21" s="21"/>
      <c r="D21" s="21"/>
      <c r="E21" s="21"/>
      <c r="F21" s="21"/>
      <c r="G21" s="21" t="s">
        <v>85</v>
      </c>
      <c r="H21" s="21"/>
      <c r="I21" s="21"/>
      <c r="J21" s="21"/>
      <c r="K21" s="21" t="s">
        <v>86</v>
      </c>
    </row>
    <row r="22" ht="20.1" customHeight="1" spans="2:11">
      <c r="B22" s="31">
        <f>H19</f>
        <v>172</v>
      </c>
      <c r="C22" s="31"/>
      <c r="D22" s="31"/>
      <c r="E22" s="31"/>
      <c r="F22" s="31"/>
      <c r="G22" s="31">
        <f>I19</f>
        <v>72</v>
      </c>
      <c r="H22" s="31"/>
      <c r="I22" s="31"/>
      <c r="J22" s="31"/>
      <c r="K22" s="50">
        <f>SUM(B22:J22)</f>
        <v>244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87</v>
      </c>
      <c r="C24" s="16"/>
      <c r="D24" s="16"/>
      <c r="E24" s="16"/>
      <c r="F24" s="16" t="s">
        <v>55</v>
      </c>
      <c r="G24" s="16" t="s">
        <v>88</v>
      </c>
      <c r="H24" s="16"/>
      <c r="I24" s="16"/>
      <c r="J24" s="16" t="s">
        <v>57</v>
      </c>
      <c r="K24" s="16"/>
    </row>
    <row r="27" ht="18.75" spans="1:11">
      <c r="A27" s="2" t="s">
        <v>89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59</v>
      </c>
      <c r="E29" s="6"/>
      <c r="F29" s="7" t="str">
        <f>F5</f>
        <v>姚艺婷</v>
      </c>
      <c r="G29" s="7"/>
      <c r="H29" s="6" t="s">
        <v>61</v>
      </c>
      <c r="I29" s="5"/>
      <c r="J29" s="7" t="str">
        <f>J5</f>
        <v>业务助理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F6</f>
        <v>上海</v>
      </c>
      <c r="G30" s="11"/>
      <c r="H30" s="10" t="s">
        <v>65</v>
      </c>
      <c r="I30" s="9"/>
      <c r="J30" s="11" t="str">
        <f>J6</f>
        <v>上海事业部</v>
      </c>
      <c r="K30" s="37"/>
    </row>
    <row r="31" ht="20.1" customHeight="1" spans="2:11">
      <c r="B31" s="8"/>
      <c r="C31" s="9"/>
      <c r="D31" s="10" t="s">
        <v>67</v>
      </c>
      <c r="E31" s="10"/>
      <c r="F31" s="11" t="str">
        <f>F7</f>
        <v>4.15-4.16</v>
      </c>
      <c r="G31" s="11"/>
      <c r="H31" s="10" t="s">
        <v>69</v>
      </c>
      <c r="I31" s="38"/>
      <c r="J31" s="51">
        <f>J7</f>
        <v>43572</v>
      </c>
      <c r="K31" s="52"/>
    </row>
    <row r="32" ht="20.1" customHeight="1" spans="2:11">
      <c r="B32" s="12"/>
      <c r="C32" s="13"/>
      <c r="D32" s="14"/>
      <c r="E32" s="14"/>
      <c r="F32" s="15"/>
      <c r="G32" s="15"/>
      <c r="H32" s="14" t="s">
        <v>70</v>
      </c>
      <c r="I32" s="40"/>
      <c r="J32" s="15" t="str">
        <f>J8</f>
        <v>HMOA-190413-SXY601</v>
      </c>
      <c r="K32" s="42"/>
    </row>
    <row r="33" ht="20.1" customHeight="1"/>
    <row r="34" ht="20.1" customHeight="1" spans="2:11">
      <c r="B34" s="25"/>
      <c r="C34" s="25"/>
      <c r="D34" s="32" t="s">
        <v>90</v>
      </c>
      <c r="E34" s="25" t="s">
        <v>91</v>
      </c>
      <c r="F34" s="25"/>
      <c r="G34" s="26" t="s">
        <v>92</v>
      </c>
      <c r="H34" s="26" t="s">
        <v>93</v>
      </c>
      <c r="I34" s="26" t="s">
        <v>48</v>
      </c>
      <c r="J34" s="26"/>
      <c r="K34" s="53" t="s">
        <v>77</v>
      </c>
    </row>
    <row r="35" ht="20.1" customHeight="1" spans="2:11">
      <c r="B35" s="25">
        <v>1</v>
      </c>
      <c r="C35" s="25"/>
      <c r="D35" s="32" t="s">
        <v>64</v>
      </c>
      <c r="E35" s="25" t="s">
        <v>68</v>
      </c>
      <c r="F35" s="25"/>
      <c r="G35" s="26">
        <v>100</v>
      </c>
      <c r="H35" s="26">
        <v>2</v>
      </c>
      <c r="I35" s="43">
        <f>G35*H35</f>
        <v>200</v>
      </c>
      <c r="J35" s="44"/>
      <c r="K35" s="54"/>
    </row>
    <row r="36" ht="20.1" customHeight="1" spans="2:11">
      <c r="B36" s="25">
        <v>2</v>
      </c>
      <c r="C36" s="25"/>
      <c r="D36" s="33"/>
      <c r="E36" s="34"/>
      <c r="F36" s="34"/>
      <c r="G36" s="26">
        <v>0</v>
      </c>
      <c r="H36" s="26">
        <v>0</v>
      </c>
      <c r="I36" s="43">
        <f>G36*H36</f>
        <v>0</v>
      </c>
      <c r="J36" s="44"/>
      <c r="K36" s="54"/>
    </row>
    <row r="37" ht="20.1" customHeight="1" spans="2:11">
      <c r="B37" s="25">
        <v>3</v>
      </c>
      <c r="C37" s="25"/>
      <c r="D37" s="33"/>
      <c r="E37" s="25"/>
      <c r="F37" s="25"/>
      <c r="G37" s="26">
        <v>0</v>
      </c>
      <c r="H37" s="26">
        <v>0</v>
      </c>
      <c r="I37" s="43">
        <f t="shared" ref="I36:I37" si="0">G37*H37</f>
        <v>0</v>
      </c>
      <c r="J37" s="44"/>
      <c r="K37" s="54"/>
    </row>
    <row r="38" ht="20.1" customHeight="1" spans="2:11">
      <c r="B38" s="19" t="s">
        <v>48</v>
      </c>
      <c r="C38" s="29"/>
      <c r="D38" s="29"/>
      <c r="E38" s="29"/>
      <c r="F38" s="20"/>
      <c r="G38" s="30"/>
      <c r="H38" s="30">
        <f>SUM(H20:H37)</f>
        <v>2</v>
      </c>
      <c r="I38" s="46">
        <f>SUM(I35:J37)</f>
        <v>200</v>
      </c>
      <c r="J38" s="47"/>
      <c r="K38" s="48"/>
    </row>
    <row r="39" ht="20.1" customHeight="1" spans="2:11">
      <c r="B39" s="16" t="s">
        <v>87</v>
      </c>
      <c r="C39" s="16"/>
      <c r="D39" s="16"/>
      <c r="E39" s="16"/>
      <c r="F39" s="16" t="s">
        <v>55</v>
      </c>
      <c r="G39" s="16" t="s">
        <v>88</v>
      </c>
      <c r="H39" s="16"/>
      <c r="I39" s="16"/>
      <c r="J39" s="16" t="s">
        <v>57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2019-04-17T03:00:11Z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