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25725"/>
</workbook>
</file>

<file path=xl/calcChain.xml><?xml version="1.0" encoding="utf-8"?>
<calcChain xmlns="http://schemas.openxmlformats.org/spreadsheetml/2006/main">
  <c r="I50" i="2"/>
  <c r="I48"/>
  <c r="H30"/>
  <c r="I30"/>
  <c r="G23"/>
  <c r="G24"/>
  <c r="G25"/>
  <c r="G26"/>
  <c r="G20"/>
  <c r="G18"/>
  <c r="G19"/>
  <c r="G16"/>
  <c r="G17"/>
  <c r="H17"/>
  <c r="H16"/>
  <c r="H15"/>
  <c r="G15" s="1"/>
  <c r="G14"/>
  <c r="H13"/>
  <c r="G13" s="1"/>
  <c r="G30" s="1"/>
  <c r="G21"/>
  <c r="G12"/>
  <c r="G22"/>
  <c r="G11"/>
  <c r="I49"/>
  <c r="I47"/>
  <c r="I46"/>
  <c r="J43"/>
  <c r="J42"/>
  <c r="J41"/>
  <c r="J40"/>
  <c r="F42"/>
  <c r="F41"/>
  <c r="F40"/>
  <c r="H50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G33" i="2"/>
  <c r="B33"/>
  <c r="H53" i="3" l="1"/>
  <c r="C58" s="1"/>
  <c r="I58" s="1"/>
  <c r="K33" i="2"/>
</calcChain>
</file>

<file path=xl/sharedStrings.xml><?xml version="1.0" encoding="utf-8"?>
<sst xmlns="http://schemas.openxmlformats.org/spreadsheetml/2006/main" count="143" uniqueCount="116">
  <si>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</si>
  <si>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</si>
  <si>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</si>
  <si>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</si>
  <si>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</si>
  <si>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</si>
  <si>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</si>
  <si>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</si>
  <si>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</si>
  <si>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</si>
  <si>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</si>
  <si>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</si>
  <si>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</si>
  <si>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</si>
  <si>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</si>
  <si>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</si>
  <si>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</si>
  <si>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</si>
  <si>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</si>
  <si>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</si>
  <si>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</si>
  <si>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</si>
  <si>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</si>
  <si>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</si>
  <si>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</si>
  <si>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</si>
  <si>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</si>
  <si>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</si>
  <si>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</si>
  <si>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</si>
  <si>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</si>
  <si>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</si>
  <si>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</si>
  <si>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</si>
  <si>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</si>
  <si>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</si>
  <si>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</si>
  <si>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</si>
  <si>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</si>
  <si>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</si>
  <si>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</si>
  <si>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</si>
  <si>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</si>
  <si>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</si>
  <si>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</si>
  <si>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</si>
  <si>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</si>
  <si>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</si>
  <si>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</si>
  <si>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</si>
  <si>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</si>
  <si>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</si>
  <si>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</si>
  <si>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</si>
  <si>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</si>
  <si>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</si>
  <si>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</si>
  <si>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</si>
  <si>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</si>
  <si>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</si>
  <si>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</si>
  <si>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</si>
  <si>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</si>
  <si>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</si>
  <si>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</si>
  <si>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</si>
  <si>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</si>
  <si>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</si>
  <si>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</si>
  <si>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</si>
  <si>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</si>
  <si>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</si>
  <si>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</si>
  <si>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</si>
  <si>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</si>
  <si>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</si>
  <si>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</si>
  <si>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</si>
  <si>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</si>
  <si>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</si>
  <si>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</si>
  <si>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</si>
  <si>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</si>
  <si>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</si>
  <si>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</si>
  <si>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</si>
  <si>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</si>
  <si>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</si>
  <si>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</si>
  <si>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</si>
  <si>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</si>
  <si>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北京</t>
    <phoneticPr fontId="1" type="noConversion"/>
  </si>
  <si>
    <t>团号：HMEA-181206-SXY299</t>
    <phoneticPr fontId="1" type="noConversion"/>
  </si>
  <si>
    <t>客户自带酒水费用</t>
    <phoneticPr fontId="1" type="noConversion"/>
  </si>
  <si>
    <t>公司-家</t>
    <phoneticPr fontId="1" type="noConversion"/>
  </si>
  <si>
    <t>家-机场</t>
    <phoneticPr fontId="1" type="noConversion"/>
  </si>
  <si>
    <t>机场-家</t>
    <phoneticPr fontId="1" type="noConversion"/>
  </si>
  <si>
    <t>机场-酒店</t>
    <phoneticPr fontId="1" type="noConversion"/>
  </si>
  <si>
    <t>酒店-餐厅</t>
    <phoneticPr fontId="1" type="noConversion"/>
  </si>
  <si>
    <t>餐厅-酒店</t>
    <phoneticPr fontId="1" type="noConversion"/>
  </si>
  <si>
    <t>打印店-酒店</t>
    <phoneticPr fontId="1" type="noConversion"/>
  </si>
  <si>
    <t>11月29日餐费</t>
    <phoneticPr fontId="1" type="noConversion"/>
  </si>
  <si>
    <t>12月1日餐费</t>
    <phoneticPr fontId="1" type="noConversion"/>
  </si>
  <si>
    <t>12月10日餐费，安黎欢，张维</t>
    <phoneticPr fontId="1" type="noConversion"/>
  </si>
  <si>
    <t>12月9日餐费，安黎欢，张维</t>
    <phoneticPr fontId="1" type="noConversion"/>
  </si>
  <si>
    <t>12月11日餐费，安黎欢</t>
    <phoneticPr fontId="1" type="noConversion"/>
  </si>
  <si>
    <t>酒店-机场（帮客户叫专车）</t>
    <phoneticPr fontId="1" type="noConversion"/>
  </si>
  <si>
    <t>2018年11月23日-12月13日</t>
    <phoneticPr fontId="1" type="noConversion"/>
  </si>
  <si>
    <t>11月24日-25日
12月1日-2日
12月8日-9日</t>
    <phoneticPr fontId="1" type="noConversion"/>
  </si>
  <si>
    <t>烟台
长沙
成都</t>
    <phoneticPr fontId="1" type="noConversion"/>
  </si>
  <si>
    <t>烟台</t>
    <phoneticPr fontId="1" type="noConversion"/>
  </si>
  <si>
    <t>11月26日-29日</t>
    <phoneticPr fontId="1" type="noConversion"/>
  </si>
  <si>
    <t>长沙</t>
    <phoneticPr fontId="1" type="noConversion"/>
  </si>
  <si>
    <t>12月3日-6日</t>
    <phoneticPr fontId="1" type="noConversion"/>
  </si>
  <si>
    <t>成都</t>
    <phoneticPr fontId="1" type="noConversion"/>
  </si>
  <si>
    <t>12月7日-13日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</si>
</sst>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topLeftCell="A10" zoomScale="80" zoomScaleNormal="100" zoomScaleSheetLayoutView="80" workbookViewId="0">
      <selection activeCell="B28" sqref="B28:B3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95" t="s">
        <v>74</v>
      </c>
      <c r="D2" s="95"/>
      <c r="E2" s="95"/>
      <c r="F2" s="95"/>
      <c r="G2" s="95"/>
      <c r="H2" s="95"/>
      <c r="I2" s="38"/>
      <c r="J2" s="38"/>
      <c r="K2" s="38"/>
      <c r="L2" s="38"/>
    </row>
    <row r="4" spans="1:12" ht="21" customHeight="1">
      <c r="H4" s="80" t="s">
        <v>92</v>
      </c>
      <c r="I4" s="80"/>
      <c r="J4" s="80" t="s">
        <v>79</v>
      </c>
    </row>
    <row r="5" spans="1:12" ht="21" customHeight="1">
      <c r="H5" s="81"/>
      <c r="I5" s="81"/>
      <c r="J5" s="81"/>
    </row>
    <row r="6" spans="1:12" ht="21" customHeight="1">
      <c r="A6" s="98" t="s">
        <v>46</v>
      </c>
      <c r="B6" s="85" t="s">
        <v>0</v>
      </c>
      <c r="C6" s="96" t="s">
        <v>11</v>
      </c>
      <c r="D6" s="96"/>
      <c r="E6" s="96"/>
      <c r="F6" s="97" t="s">
        <v>10</v>
      </c>
      <c r="G6" s="97"/>
      <c r="H6" s="97"/>
      <c r="I6" s="97"/>
      <c r="J6" s="85" t="s">
        <v>6</v>
      </c>
    </row>
    <row r="7" spans="1:12" ht="21" customHeight="1">
      <c r="A7" s="98"/>
      <c r="B7" s="8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85"/>
    </row>
    <row r="8" spans="1:12" ht="21" customHeight="1">
      <c r="A8" s="91">
        <v>1</v>
      </c>
      <c r="B8" s="92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73</v>
      </c>
    </row>
    <row r="9" spans="1:12" ht="21" customHeight="1">
      <c r="A9" s="91"/>
      <c r="B9" s="92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91"/>
      <c r="B10" s="92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91"/>
      <c r="B11" s="92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91"/>
      <c r="B12" s="92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8">
        <v>2</v>
      </c>
      <c r="B14" s="70" t="s">
        <v>49</v>
      </c>
      <c r="C14" s="72">
        <v>0</v>
      </c>
      <c r="D14" s="68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65</v>
      </c>
    </row>
    <row r="15" spans="1:12" ht="21" customHeight="1">
      <c r="A15" s="69"/>
      <c r="B15" s="71"/>
      <c r="C15" s="73"/>
      <c r="D15" s="69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7.75" customHeight="1">
      <c r="A17" s="91">
        <v>3</v>
      </c>
      <c r="B17" s="92" t="s">
        <v>51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77" t="s">
        <v>66</v>
      </c>
    </row>
    <row r="18" spans="1:10" ht="21" customHeight="1">
      <c r="A18" s="91"/>
      <c r="B18" s="92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91"/>
      <c r="B19" s="92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91"/>
      <c r="B20" s="92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91">
        <v>4</v>
      </c>
      <c r="B22" s="92" t="s">
        <v>4</v>
      </c>
      <c r="C22" s="66">
        <v>0</v>
      </c>
      <c r="D22" s="67"/>
      <c r="E22" s="66">
        <f t="shared" si="2"/>
        <v>0</v>
      </c>
      <c r="F22" s="36">
        <v>6720</v>
      </c>
      <c r="G22" s="36">
        <v>0</v>
      </c>
      <c r="H22" s="36">
        <f t="shared" si="0"/>
        <v>6720</v>
      </c>
      <c r="I22" s="2" t="s">
        <v>93</v>
      </c>
      <c r="J22" s="77" t="s">
        <v>67</v>
      </c>
    </row>
    <row r="23" spans="1:10" ht="21" customHeight="1">
      <c r="A23" s="91"/>
      <c r="B23" s="92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6720</v>
      </c>
      <c r="G24" s="37">
        <f t="shared" ref="G24" si="7">SUM(G22:G23)</f>
        <v>0</v>
      </c>
      <c r="H24" s="37">
        <f>SUM(H22:H23)</f>
        <v>6720</v>
      </c>
      <c r="I24" s="35"/>
      <c r="J24" s="79"/>
    </row>
    <row r="25" spans="1:10" ht="21" customHeight="1">
      <c r="A25" s="68">
        <v>5</v>
      </c>
      <c r="B25" s="70" t="s">
        <v>54</v>
      </c>
      <c r="C25" s="72">
        <v>0</v>
      </c>
      <c r="D25" s="68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68</v>
      </c>
    </row>
    <row r="26" spans="1:10" ht="21" customHeight="1">
      <c r="A26" s="69"/>
      <c r="B26" s="71"/>
      <c r="C26" s="73"/>
      <c r="D26" s="69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91">
        <v>6</v>
      </c>
      <c r="B28" s="92" t="s">
        <v>55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69</v>
      </c>
    </row>
    <row r="29" spans="1:10" ht="21" customHeight="1">
      <c r="A29" s="91"/>
      <c r="B29" s="92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91"/>
      <c r="B30" s="92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91"/>
      <c r="B31" s="92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91">
        <v>7</v>
      </c>
      <c r="B33" s="92" t="s">
        <v>56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91"/>
      <c r="B34" s="92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91"/>
      <c r="B35" s="92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91"/>
      <c r="B36" s="92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91">
        <v>8</v>
      </c>
      <c r="B38" s="92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91"/>
      <c r="B39" s="92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91">
        <v>9</v>
      </c>
      <c r="B41" s="92" t="s">
        <v>58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71</v>
      </c>
    </row>
    <row r="42" spans="1:10" ht="21" customHeight="1">
      <c r="A42" s="91"/>
      <c r="B42" s="92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91"/>
      <c r="B43" s="92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8">
        <v>10</v>
      </c>
      <c r="B45" s="92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94"/>
      <c r="B46" s="92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94"/>
      <c r="B47" s="92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94"/>
      <c r="B48" s="92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94"/>
      <c r="B49" s="92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94"/>
      <c r="B50" s="92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9"/>
      <c r="B51" s="92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6720</v>
      </c>
      <c r="G53" s="37">
        <f t="shared" si="22"/>
        <v>0</v>
      </c>
      <c r="H53" s="37">
        <f t="shared" si="22"/>
        <v>6720</v>
      </c>
      <c r="I53" s="35"/>
      <c r="J53" s="39"/>
    </row>
    <row r="57" spans="1:10" ht="21" customHeight="1">
      <c r="A57" s="89" t="s">
        <v>12</v>
      </c>
      <c r="B57" s="90"/>
      <c r="C57" s="87" t="s">
        <v>13</v>
      </c>
      <c r="D57" s="87"/>
      <c r="E57" s="87" t="s">
        <v>17</v>
      </c>
      <c r="F57" s="87"/>
      <c r="G57" s="87" t="s">
        <v>18</v>
      </c>
      <c r="H57" s="87"/>
      <c r="I57" s="32" t="s">
        <v>14</v>
      </c>
    </row>
    <row r="58" spans="1:10" ht="21" customHeight="1">
      <c r="A58" s="93">
        <f>E53</f>
        <v>0</v>
      </c>
      <c r="B58" s="88"/>
      <c r="C58" s="88">
        <f>H53</f>
        <v>6720</v>
      </c>
      <c r="D58" s="88"/>
      <c r="E58" s="88">
        <f>F53</f>
        <v>6720</v>
      </c>
      <c r="F58" s="88"/>
      <c r="G58" s="88">
        <f>G53</f>
        <v>0</v>
      </c>
      <c r="H58" s="88"/>
      <c r="I58" s="33">
        <f>A58-C58</f>
        <v>-6720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80" zoomScaleNormal="100" zoomScaleSheetLayoutView="80" workbookViewId="0">
      <selection activeCell="K47" sqref="K4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6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5" t="s">
        <v>72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88</v>
      </c>
      <c r="G5" s="103"/>
      <c r="H5" s="46" t="s">
        <v>20</v>
      </c>
      <c r="I5" s="8"/>
      <c r="J5" s="103" t="s">
        <v>89</v>
      </c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91</v>
      </c>
      <c r="G6" s="105"/>
      <c r="H6" s="11" t="s">
        <v>22</v>
      </c>
      <c r="I6" s="10"/>
      <c r="J6" s="105" t="s">
        <v>90</v>
      </c>
      <c r="K6" s="106"/>
    </row>
    <row r="7" spans="2:11" ht="20.100000000000001" customHeight="1">
      <c r="B7" s="9"/>
      <c r="C7" s="10"/>
      <c r="D7" s="11" t="s">
        <v>23</v>
      </c>
      <c r="E7" s="11"/>
      <c r="F7" s="107" t="s">
        <v>107</v>
      </c>
      <c r="G7" s="105"/>
      <c r="H7" s="11" t="s">
        <v>24</v>
      </c>
      <c r="I7" s="12"/>
      <c r="J7" s="107">
        <v>43451</v>
      </c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118"/>
      <c r="K8" s="11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0" t="s">
        <v>25</v>
      </c>
      <c r="C10" s="121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>
      <c r="B11" s="101">
        <v>1</v>
      </c>
      <c r="C11" s="102"/>
      <c r="D11" s="108" t="s">
        <v>32</v>
      </c>
      <c r="E11" s="101" t="s">
        <v>33</v>
      </c>
      <c r="F11" s="102"/>
      <c r="G11" s="19">
        <f>H11+I11</f>
        <v>0</v>
      </c>
      <c r="H11" s="19"/>
      <c r="I11" s="99"/>
      <c r="J11" s="100"/>
      <c r="K11" s="20" t="s">
        <v>34</v>
      </c>
    </row>
    <row r="12" spans="2:11" ht="20.100000000000001" customHeight="1">
      <c r="B12" s="101">
        <v>2</v>
      </c>
      <c r="C12" s="102"/>
      <c r="D12" s="109"/>
      <c r="E12" s="116" t="s">
        <v>35</v>
      </c>
      <c r="F12" s="116"/>
      <c r="G12" s="53">
        <f t="shared" ref="G12:G26" si="0">H12+I12</f>
        <v>123.36</v>
      </c>
      <c r="H12" s="19">
        <v>123.36</v>
      </c>
      <c r="I12" s="99"/>
      <c r="J12" s="100"/>
      <c r="K12" s="20" t="s">
        <v>94</v>
      </c>
    </row>
    <row r="13" spans="2:11" ht="20.100000000000001" customHeight="1">
      <c r="B13" s="51"/>
      <c r="C13" s="52"/>
      <c r="D13" s="109"/>
      <c r="E13" s="116" t="s">
        <v>35</v>
      </c>
      <c r="F13" s="116"/>
      <c r="G13" s="59">
        <f t="shared" si="0"/>
        <v>133.76</v>
      </c>
      <c r="H13" s="50">
        <f>118.76+15</f>
        <v>133.76</v>
      </c>
      <c r="I13" s="99"/>
      <c r="J13" s="100"/>
      <c r="K13" s="20" t="s">
        <v>95</v>
      </c>
    </row>
    <row r="14" spans="2:11" ht="20.100000000000001" customHeight="1">
      <c r="B14" s="51"/>
      <c r="C14" s="52"/>
      <c r="D14" s="109"/>
      <c r="E14" s="116" t="s">
        <v>35</v>
      </c>
      <c r="F14" s="116"/>
      <c r="G14" s="59">
        <f t="shared" si="0"/>
        <v>143.56</v>
      </c>
      <c r="H14" s="50">
        <v>143.56</v>
      </c>
      <c r="I14" s="99"/>
      <c r="J14" s="100"/>
      <c r="K14" s="20" t="s">
        <v>106</v>
      </c>
    </row>
    <row r="15" spans="2:11" ht="20.100000000000001" customHeight="1">
      <c r="B15" s="57"/>
      <c r="C15" s="58"/>
      <c r="D15" s="109"/>
      <c r="E15" s="116" t="s">
        <v>35</v>
      </c>
      <c r="F15" s="116"/>
      <c r="G15" s="59">
        <f t="shared" si="0"/>
        <v>162.46</v>
      </c>
      <c r="H15" s="65">
        <f>132.46+30</f>
        <v>162.46</v>
      </c>
      <c r="I15" s="55"/>
      <c r="J15" s="56"/>
      <c r="K15" s="20" t="s">
        <v>96</v>
      </c>
    </row>
    <row r="16" spans="2:11" ht="20.100000000000001" customHeight="1">
      <c r="B16" s="57"/>
      <c r="C16" s="58"/>
      <c r="D16" s="109"/>
      <c r="E16" s="116" t="s">
        <v>35</v>
      </c>
      <c r="F16" s="116"/>
      <c r="G16" s="65">
        <f t="shared" si="0"/>
        <v>169.56</v>
      </c>
      <c r="H16" s="59">
        <f>129.56+40</f>
        <v>169.56</v>
      </c>
      <c r="I16" s="55"/>
      <c r="J16" s="56"/>
      <c r="K16" s="20" t="s">
        <v>95</v>
      </c>
    </row>
    <row r="17" spans="2:11" ht="20.100000000000001" customHeight="1">
      <c r="B17" s="60"/>
      <c r="C17" s="61"/>
      <c r="D17" s="109"/>
      <c r="E17" s="116" t="s">
        <v>35</v>
      </c>
      <c r="F17" s="116"/>
      <c r="G17" s="65">
        <f t="shared" si="0"/>
        <v>87</v>
      </c>
      <c r="H17" s="65">
        <f>77+10</f>
        <v>87</v>
      </c>
      <c r="I17" s="62"/>
      <c r="J17" s="63"/>
      <c r="K17" s="20" t="s">
        <v>97</v>
      </c>
    </row>
    <row r="18" spans="2:11" ht="20.100000000000001" customHeight="1">
      <c r="B18" s="60"/>
      <c r="C18" s="61"/>
      <c r="D18" s="109"/>
      <c r="E18" s="116" t="s">
        <v>35</v>
      </c>
      <c r="F18" s="116"/>
      <c r="G18" s="65">
        <f t="shared" si="0"/>
        <v>48.31</v>
      </c>
      <c r="H18" s="65">
        <v>48.31</v>
      </c>
      <c r="I18" s="62"/>
      <c r="J18" s="63"/>
      <c r="K18" s="20" t="s">
        <v>98</v>
      </c>
    </row>
    <row r="19" spans="2:11" ht="20.100000000000001" customHeight="1">
      <c r="B19" s="60"/>
      <c r="C19" s="61"/>
      <c r="D19" s="109"/>
      <c r="E19" s="116" t="s">
        <v>35</v>
      </c>
      <c r="F19" s="116"/>
      <c r="G19" s="65">
        <f t="shared" si="0"/>
        <v>41.13</v>
      </c>
      <c r="H19" s="65">
        <v>41.13</v>
      </c>
      <c r="I19" s="62"/>
      <c r="J19" s="63"/>
      <c r="K19" s="20" t="s">
        <v>99</v>
      </c>
    </row>
    <row r="20" spans="2:11" ht="20.100000000000001" customHeight="1">
      <c r="B20" s="60"/>
      <c r="C20" s="61"/>
      <c r="D20" s="109"/>
      <c r="E20" s="116" t="s">
        <v>35</v>
      </c>
      <c r="F20" s="116"/>
      <c r="G20" s="65">
        <f t="shared" si="0"/>
        <v>15.89</v>
      </c>
      <c r="H20" s="65">
        <v>15.89</v>
      </c>
      <c r="I20" s="62"/>
      <c r="J20" s="63"/>
      <c r="K20" s="20" t="s">
        <v>100</v>
      </c>
    </row>
    <row r="21" spans="2:11" ht="20.100000000000001" customHeight="1">
      <c r="B21" s="101">
        <v>3</v>
      </c>
      <c r="C21" s="102"/>
      <c r="D21" s="109"/>
      <c r="E21" s="101" t="s">
        <v>36</v>
      </c>
      <c r="F21" s="102"/>
      <c r="G21" s="59">
        <f t="shared" si="0"/>
        <v>0</v>
      </c>
      <c r="H21" s="19"/>
      <c r="I21" s="99"/>
      <c r="J21" s="100"/>
      <c r="K21" s="20" t="s">
        <v>34</v>
      </c>
    </row>
    <row r="22" spans="2:11" ht="20.100000000000001" customHeight="1">
      <c r="B22" s="101">
        <v>4</v>
      </c>
      <c r="C22" s="102"/>
      <c r="D22" s="109"/>
      <c r="E22" s="101" t="s">
        <v>37</v>
      </c>
      <c r="F22" s="102"/>
      <c r="G22" s="53">
        <f t="shared" si="0"/>
        <v>80</v>
      </c>
      <c r="H22" s="19">
        <v>80</v>
      </c>
      <c r="I22" s="99"/>
      <c r="J22" s="100"/>
      <c r="K22" s="20" t="s">
        <v>101</v>
      </c>
    </row>
    <row r="23" spans="2:11" ht="20.100000000000001" customHeight="1">
      <c r="B23" s="60"/>
      <c r="C23" s="61"/>
      <c r="D23" s="64"/>
      <c r="E23" s="101" t="s">
        <v>37</v>
      </c>
      <c r="F23" s="102"/>
      <c r="G23" s="65">
        <f t="shared" si="0"/>
        <v>57</v>
      </c>
      <c r="H23" s="65">
        <v>57</v>
      </c>
      <c r="I23" s="62"/>
      <c r="J23" s="63"/>
      <c r="K23" s="20" t="s">
        <v>102</v>
      </c>
    </row>
    <row r="24" spans="2:11" ht="20.100000000000001" customHeight="1">
      <c r="B24" s="60"/>
      <c r="C24" s="61"/>
      <c r="D24" s="64"/>
      <c r="E24" s="101" t="s">
        <v>37</v>
      </c>
      <c r="F24" s="102"/>
      <c r="G24" s="65">
        <f t="shared" si="0"/>
        <v>77.900000000000006</v>
      </c>
      <c r="H24" s="65"/>
      <c r="I24" s="99">
        <v>77.900000000000006</v>
      </c>
      <c r="J24" s="100"/>
      <c r="K24" s="20" t="s">
        <v>104</v>
      </c>
    </row>
    <row r="25" spans="2:11" ht="20.100000000000001" customHeight="1">
      <c r="B25" s="60"/>
      <c r="C25" s="61"/>
      <c r="D25" s="64"/>
      <c r="E25" s="101" t="s">
        <v>37</v>
      </c>
      <c r="F25" s="102"/>
      <c r="G25" s="65">
        <f t="shared" si="0"/>
        <v>111.02</v>
      </c>
      <c r="H25" s="65"/>
      <c r="I25" s="99">
        <v>111.02</v>
      </c>
      <c r="J25" s="100"/>
      <c r="K25" s="20" t="s">
        <v>103</v>
      </c>
    </row>
    <row r="26" spans="2:11" ht="20.100000000000001" customHeight="1">
      <c r="B26" s="60"/>
      <c r="C26" s="61"/>
      <c r="D26" s="64"/>
      <c r="E26" s="101" t="s">
        <v>37</v>
      </c>
      <c r="F26" s="102"/>
      <c r="G26" s="65">
        <f t="shared" si="0"/>
        <v>45.72</v>
      </c>
      <c r="H26" s="65"/>
      <c r="I26" s="99">
        <v>45.72</v>
      </c>
      <c r="J26" s="100"/>
      <c r="K26" s="20" t="s">
        <v>105</v>
      </c>
    </row>
    <row r="27" spans="2:11" ht="20.100000000000001" customHeight="1">
      <c r="B27" s="101">
        <v>5</v>
      </c>
      <c r="C27" s="102"/>
      <c r="D27" s="108" t="s">
        <v>38</v>
      </c>
      <c r="E27" s="116"/>
      <c r="F27" s="116"/>
      <c r="G27" s="19">
        <v>0</v>
      </c>
      <c r="H27" s="19"/>
      <c r="I27" s="99"/>
      <c r="J27" s="100"/>
      <c r="K27" s="20"/>
    </row>
    <row r="28" spans="2:11" ht="20.100000000000001" customHeight="1">
      <c r="B28" s="101">
        <v>6</v>
      </c>
      <c r="C28" s="102"/>
      <c r="D28" s="109"/>
      <c r="E28" s="116"/>
      <c r="F28" s="116"/>
      <c r="G28" s="19">
        <v>0</v>
      </c>
      <c r="H28" s="19"/>
      <c r="I28" s="99"/>
      <c r="J28" s="100"/>
      <c r="K28" s="20"/>
    </row>
    <row r="29" spans="2:11" ht="20.100000000000001" customHeight="1">
      <c r="B29" s="101">
        <v>7</v>
      </c>
      <c r="C29" s="102"/>
      <c r="D29" s="110"/>
      <c r="E29" s="116"/>
      <c r="F29" s="116"/>
      <c r="G29" s="19">
        <v>0</v>
      </c>
      <c r="H29" s="19"/>
      <c r="I29" s="99"/>
      <c r="J29" s="100"/>
      <c r="K29" s="20"/>
    </row>
    <row r="30" spans="2:11" ht="20.100000000000001" customHeight="1">
      <c r="B30" s="111" t="s">
        <v>39</v>
      </c>
      <c r="C30" s="113"/>
      <c r="D30" s="113"/>
      <c r="E30" s="113"/>
      <c r="F30" s="112"/>
      <c r="G30" s="21">
        <f>SUM(G11:G29)</f>
        <v>1296.67</v>
      </c>
      <c r="H30" s="21">
        <f>SUM(H11:H29)</f>
        <v>1062.03</v>
      </c>
      <c r="I30" s="114">
        <f>SUM(I11:J29)</f>
        <v>234.64000000000001</v>
      </c>
      <c r="J30" s="115"/>
      <c r="K30" s="22"/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23"/>
      <c r="K31" s="15"/>
    </row>
    <row r="32" spans="2:11" ht="20.100000000000001" customHeight="1">
      <c r="B32" s="123" t="s">
        <v>29</v>
      </c>
      <c r="C32" s="123"/>
      <c r="D32" s="123"/>
      <c r="E32" s="123"/>
      <c r="F32" s="123"/>
      <c r="G32" s="123" t="s">
        <v>40</v>
      </c>
      <c r="H32" s="123"/>
      <c r="I32" s="123"/>
      <c r="J32" s="123"/>
      <c r="K32" s="17" t="s">
        <v>41</v>
      </c>
    </row>
    <row r="33" spans="1:11" ht="20.100000000000001" customHeight="1">
      <c r="B33" s="122">
        <f>H30</f>
        <v>1062.03</v>
      </c>
      <c r="C33" s="122"/>
      <c r="D33" s="122"/>
      <c r="E33" s="122"/>
      <c r="F33" s="122"/>
      <c r="G33" s="122">
        <f>I30</f>
        <v>234.64000000000001</v>
      </c>
      <c r="H33" s="122"/>
      <c r="I33" s="122"/>
      <c r="J33" s="122"/>
      <c r="K33" s="24">
        <f>SUM(B33:J33)</f>
        <v>1296.67</v>
      </c>
    </row>
    <row r="34" spans="1:11" ht="20.100000000000001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0.100000000000001" customHeight="1">
      <c r="B35" s="15" t="s">
        <v>42</v>
      </c>
      <c r="C35" s="15"/>
      <c r="D35" s="15"/>
      <c r="E35" s="15"/>
      <c r="F35" s="15" t="s">
        <v>43</v>
      </c>
      <c r="G35" s="15" t="s">
        <v>44</v>
      </c>
      <c r="H35" s="15"/>
      <c r="I35" s="15"/>
      <c r="J35" s="15" t="s">
        <v>45</v>
      </c>
      <c r="K35" s="15"/>
    </row>
    <row r="38" spans="1:11" ht="18.75">
      <c r="A38" s="95" t="s">
        <v>81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40" spans="1:11" ht="20.100000000000001" customHeight="1">
      <c r="B40" s="7"/>
      <c r="C40" s="8"/>
      <c r="D40" s="46" t="s">
        <v>19</v>
      </c>
      <c r="E40" s="46"/>
      <c r="F40" s="103" t="str">
        <f>F5</f>
        <v>安黎欢</v>
      </c>
      <c r="G40" s="103"/>
      <c r="H40" s="46" t="s">
        <v>20</v>
      </c>
      <c r="I40" s="8"/>
      <c r="J40" s="103" t="str">
        <f>J5</f>
        <v>经理</v>
      </c>
      <c r="K40" s="104"/>
    </row>
    <row r="41" spans="1:11" ht="20.100000000000001" customHeight="1">
      <c r="B41" s="9"/>
      <c r="C41" s="10"/>
      <c r="D41" s="11" t="s">
        <v>21</v>
      </c>
      <c r="E41" s="11"/>
      <c r="F41" s="105" t="str">
        <f>F6</f>
        <v>北京</v>
      </c>
      <c r="G41" s="105"/>
      <c r="H41" s="11" t="s">
        <v>22</v>
      </c>
      <c r="I41" s="10"/>
      <c r="J41" s="105" t="str">
        <f>J6</f>
        <v>业务6组</v>
      </c>
      <c r="K41" s="106"/>
    </row>
    <row r="42" spans="1:11" ht="20.100000000000001" customHeight="1">
      <c r="B42" s="9"/>
      <c r="C42" s="10"/>
      <c r="D42" s="11" t="s">
        <v>23</v>
      </c>
      <c r="E42" s="11"/>
      <c r="F42" s="105" t="str">
        <f>F7</f>
        <v>2018年11月23日-12月13日</v>
      </c>
      <c r="G42" s="105"/>
      <c r="H42" s="11" t="s">
        <v>24</v>
      </c>
      <c r="I42" s="12"/>
      <c r="J42" s="105">
        <f>J7</f>
        <v>43451</v>
      </c>
      <c r="K42" s="106"/>
    </row>
    <row r="43" spans="1:11" ht="20.100000000000001" customHeight="1">
      <c r="B43" s="13"/>
      <c r="C43" s="14"/>
      <c r="D43" s="47"/>
      <c r="E43" s="47"/>
      <c r="F43" s="48"/>
      <c r="G43" s="48"/>
      <c r="H43" s="47" t="s">
        <v>80</v>
      </c>
      <c r="I43" s="49"/>
      <c r="J43" s="118">
        <f>J8</f>
        <v>0</v>
      </c>
      <c r="K43" s="119"/>
    </row>
    <row r="44" spans="1:11" ht="20.100000000000001" customHeight="1"/>
    <row r="45" spans="1:11" ht="20.100000000000001" customHeight="1">
      <c r="B45" s="116"/>
      <c r="C45" s="116"/>
      <c r="D45" s="44" t="s">
        <v>86</v>
      </c>
      <c r="E45" s="116" t="s">
        <v>87</v>
      </c>
      <c r="F45" s="116"/>
      <c r="G45" s="19" t="s">
        <v>85</v>
      </c>
      <c r="H45" s="19" t="s">
        <v>83</v>
      </c>
      <c r="I45" s="117" t="s">
        <v>84</v>
      </c>
      <c r="J45" s="117"/>
      <c r="K45" s="45" t="s">
        <v>82</v>
      </c>
    </row>
    <row r="46" spans="1:11" ht="45.75" customHeight="1">
      <c r="B46" s="116">
        <v>1</v>
      </c>
      <c r="C46" s="116"/>
      <c r="D46" s="125" t="s">
        <v>109</v>
      </c>
      <c r="E46" s="124" t="s">
        <v>108</v>
      </c>
      <c r="F46" s="116"/>
      <c r="G46" s="19">
        <v>200</v>
      </c>
      <c r="H46" s="19">
        <v>6</v>
      </c>
      <c r="I46" s="99">
        <f>G46*H46</f>
        <v>1200</v>
      </c>
      <c r="J46" s="100"/>
      <c r="K46" s="25"/>
    </row>
    <row r="47" spans="1:11" ht="20.100000000000001" customHeight="1">
      <c r="B47" s="116">
        <v>2</v>
      </c>
      <c r="C47" s="116"/>
      <c r="D47" s="43" t="s">
        <v>110</v>
      </c>
      <c r="E47" s="116" t="s">
        <v>111</v>
      </c>
      <c r="F47" s="116"/>
      <c r="G47" s="19">
        <v>100</v>
      </c>
      <c r="H47" s="19">
        <v>4</v>
      </c>
      <c r="I47" s="99">
        <f t="shared" ref="I47:I49" si="1">G47*H47</f>
        <v>400</v>
      </c>
      <c r="J47" s="100"/>
      <c r="K47" s="25"/>
    </row>
    <row r="48" spans="1:11" ht="20.100000000000001" customHeight="1">
      <c r="B48" s="116">
        <v>3</v>
      </c>
      <c r="C48" s="116"/>
      <c r="D48" s="43" t="s">
        <v>112</v>
      </c>
      <c r="E48" s="116" t="s">
        <v>113</v>
      </c>
      <c r="F48" s="116"/>
      <c r="G48" s="65">
        <v>100</v>
      </c>
      <c r="H48" s="65">
        <v>4</v>
      </c>
      <c r="I48" s="99">
        <f t="shared" ref="I48" si="2">G48*H48</f>
        <v>400</v>
      </c>
      <c r="J48" s="100"/>
      <c r="K48" s="25"/>
    </row>
    <row r="49" spans="2:11" ht="20.100000000000001" customHeight="1">
      <c r="B49" s="116">
        <v>4</v>
      </c>
      <c r="C49" s="116"/>
      <c r="D49" s="43" t="s">
        <v>114</v>
      </c>
      <c r="E49" s="116" t="s">
        <v>115</v>
      </c>
      <c r="F49" s="116"/>
      <c r="G49" s="19">
        <v>100</v>
      </c>
      <c r="H49" s="19">
        <v>5</v>
      </c>
      <c r="I49" s="99">
        <f t="shared" si="1"/>
        <v>500</v>
      </c>
      <c r="J49" s="100"/>
      <c r="K49" s="25"/>
    </row>
    <row r="50" spans="2:11" ht="20.100000000000001" customHeight="1">
      <c r="B50" s="111" t="s">
        <v>39</v>
      </c>
      <c r="C50" s="113"/>
      <c r="D50" s="113"/>
      <c r="E50" s="113"/>
      <c r="F50" s="112"/>
      <c r="G50" s="21"/>
      <c r="H50" s="21">
        <f>SUM(H31:H49)</f>
        <v>19</v>
      </c>
      <c r="I50" s="114">
        <f>SUM(I46:J49)</f>
        <v>2500</v>
      </c>
      <c r="J50" s="115"/>
      <c r="K50" s="22"/>
    </row>
    <row r="51" spans="2:11" ht="20.100000000000001" customHeight="1">
      <c r="B51" s="15" t="s">
        <v>42</v>
      </c>
      <c r="C51" s="15"/>
      <c r="D51" s="15"/>
      <c r="E51" s="15"/>
      <c r="F51" s="15" t="s">
        <v>43</v>
      </c>
      <c r="G51" s="15" t="s">
        <v>44</v>
      </c>
      <c r="H51" s="15"/>
      <c r="I51" s="15"/>
      <c r="J51" s="15" t="s">
        <v>45</v>
      </c>
      <c r="K51" s="15"/>
    </row>
  </sheetData>
  <mergeCells count="82">
    <mergeCell ref="E26:F26"/>
    <mergeCell ref="I26:J26"/>
    <mergeCell ref="E48:F48"/>
    <mergeCell ref="I48:J48"/>
    <mergeCell ref="B48:C48"/>
    <mergeCell ref="B27:C27"/>
    <mergeCell ref="A38:K38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  <mergeCell ref="B30:F30"/>
    <mergeCell ref="B32:F32"/>
    <mergeCell ref="E13:F13"/>
    <mergeCell ref="I13:J13"/>
    <mergeCell ref="E14:F14"/>
    <mergeCell ref="I14:J14"/>
    <mergeCell ref="G32:J32"/>
    <mergeCell ref="E15:F15"/>
    <mergeCell ref="E16:F16"/>
    <mergeCell ref="E17:F17"/>
    <mergeCell ref="E18:F18"/>
    <mergeCell ref="E19:F19"/>
    <mergeCell ref="E20:F20"/>
    <mergeCell ref="E23:F23"/>
    <mergeCell ref="E24:F24"/>
    <mergeCell ref="E25:F25"/>
    <mergeCell ref="I24:J24"/>
    <mergeCell ref="I25:J25"/>
    <mergeCell ref="J43:K43"/>
    <mergeCell ref="J8:K8"/>
    <mergeCell ref="B46:C46"/>
    <mergeCell ref="E46:F46"/>
    <mergeCell ref="I46:J46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G33:J33"/>
    <mergeCell ref="B50:F50"/>
    <mergeCell ref="I50:J50"/>
    <mergeCell ref="F40:G40"/>
    <mergeCell ref="J40:K40"/>
    <mergeCell ref="F41:G41"/>
    <mergeCell ref="J41:K41"/>
    <mergeCell ref="F42:G42"/>
    <mergeCell ref="J42:K42"/>
    <mergeCell ref="B47:C47"/>
    <mergeCell ref="E47:F47"/>
    <mergeCell ref="I47:J47"/>
    <mergeCell ref="B45:C45"/>
    <mergeCell ref="E45:F45"/>
    <mergeCell ref="I45:J45"/>
    <mergeCell ref="B49:C49"/>
    <mergeCell ref="E49:F49"/>
    <mergeCell ref="I49:J49"/>
    <mergeCell ref="B3:K3"/>
    <mergeCell ref="B28:C28"/>
    <mergeCell ref="J5:K5"/>
    <mergeCell ref="J6:K6"/>
    <mergeCell ref="J7:K7"/>
    <mergeCell ref="I21:J21"/>
    <mergeCell ref="F5:G5"/>
    <mergeCell ref="F6:G6"/>
    <mergeCell ref="F7:G7"/>
    <mergeCell ref="D27:D29"/>
    <mergeCell ref="I22:J22"/>
    <mergeCell ref="I10:J10"/>
    <mergeCell ref="I11:J11"/>
    <mergeCell ref="I12:J12"/>
    <mergeCell ref="E21:F21"/>
  </mergeCells>
  <phoneticPr fontId="1" type="noConversion"/>
  <pageMargins left="0.7" right="0.7" top="0.75" bottom="0.75" header="0.3" footer="0.3"/>
  <pageSetup paperSize="9" scale="7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2018-12-17T04:08:38Z</cp:lastPrinted>
  <dcterms:created xsi:type="dcterms:W3CDTF">2014-04-15T08:52:03Z</dcterms:created>
  <dcterms:modified xsi:type="dcterms:W3CDTF">2018-12-17T07:04:05Z</dcterms:modified>
</cp:coreProperties>
</file>