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年工作\RR培训\"/>
    </mc:Choice>
  </mc:AlternateContent>
  <xr:revisionPtr revIDLastSave="0" documentId="8_{DB8BE57B-33C2-40DE-823A-5730A3ABE13A}" xr6:coauthVersionLast="47" xr6:coauthVersionMax="47" xr10:uidLastSave="{00000000-0000-0000-0000-000000000000}"/>
  <bookViews>
    <workbookView xWindow="-110" yWindow="-110" windowWidth="19420" windowHeight="10560" xr2:uid="{429F9C78-52AD-423B-ACDE-D3A1924E4784}"/>
  </bookViews>
  <sheets>
    <sheet name="5-RR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hidden="1">#REF!</definedName>
    <definedName name="aa">[1]Sheet3!$A$1:$A$14</definedName>
    <definedName name="bb">[2]选项!$B:$B</definedName>
    <definedName name="fl">[3]分类标准!$A$4:$A$14</definedName>
    <definedName name="hh">#REF!</definedName>
    <definedName name="jj">#REF!</definedName>
    <definedName name="lb">#REF!</definedName>
    <definedName name="_xlnm.Print_Area">#REF!</definedName>
    <definedName name="sij">#REF!</definedName>
    <definedName name="v">#REF!</definedName>
    <definedName name="xm">[4]伦敦办明细!$A$299:$A$312</definedName>
    <definedName name="额">#REF!</definedName>
    <definedName name="二分v">#REF!</definedName>
    <definedName name="分v我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F32" i="1"/>
  <c r="F19" i="1" l="1"/>
  <c r="F35" i="1" l="1"/>
  <c r="F34" i="1"/>
  <c r="F31" i="1"/>
  <c r="F30" i="1"/>
  <c r="C41" i="1"/>
  <c r="F41" i="1" s="1"/>
  <c r="F26" i="1"/>
  <c r="F25" i="1"/>
  <c r="F24" i="1"/>
  <c r="F36" i="1" l="1"/>
  <c r="D15" i="1" s="1"/>
  <c r="F27" i="1"/>
  <c r="D14" i="1" s="1"/>
  <c r="F42" i="1" l="1"/>
  <c r="D16" i="1" s="1"/>
  <c r="D17" i="1" s="1"/>
  <c r="D18" i="1" s="1"/>
  <c r="D19" i="1" s="1"/>
  <c r="C45" i="1" l="1"/>
  <c r="F45" i="1" s="1"/>
  <c r="F46" i="1" s="1"/>
</calcChain>
</file>

<file path=xl/sharedStrings.xml><?xml version="1.0" encoding="utf-8"?>
<sst xmlns="http://schemas.openxmlformats.org/spreadsheetml/2006/main" count="79" uniqueCount="62">
  <si>
    <t>Both in EN &amp; CN</t>
  </si>
  <si>
    <r>
      <t>Agency code</t>
    </r>
    <r>
      <rPr>
        <sz val="14"/>
        <color indexed="8"/>
        <rFont val="宋体"/>
        <family val="3"/>
        <charset val="134"/>
      </rPr>
      <t>：</t>
    </r>
    <r>
      <rPr>
        <sz val="14"/>
        <color indexed="8"/>
        <rFont val="Riviera Nights Light"/>
        <family val="1"/>
      </rPr>
      <t>4063697</t>
    </r>
    <phoneticPr fontId="2" type="noConversion"/>
  </si>
  <si>
    <t>Document Number:46002718</t>
  </si>
  <si>
    <t>Agency Name: COMFORT INTERNATIONAL M.I.C.E. SERVICE CO., LTD.</t>
  </si>
  <si>
    <t>Agency Address:1510, 12th Floor, No.13 Nongzhangguan South Road, Nongchaoyang District, Beijing</t>
  </si>
  <si>
    <t>Contact Info.13910193620</t>
  </si>
  <si>
    <r>
      <rPr>
        <b/>
        <sz val="14"/>
        <color indexed="9"/>
        <rFont val="Riviera Nights Light"/>
        <family val="1"/>
      </rPr>
      <t xml:space="preserve">Item
</t>
    </r>
    <r>
      <rPr>
        <b/>
        <sz val="14"/>
        <color indexed="9"/>
        <rFont val="Noto Sans SC Light"/>
        <family val="1"/>
      </rPr>
      <t>项目</t>
    </r>
  </si>
  <si>
    <r>
      <rPr>
        <b/>
        <sz val="14"/>
        <color indexed="9"/>
        <rFont val="Riviera Nights Light"/>
        <family val="1"/>
      </rPr>
      <t xml:space="preserve">Budget(RMB)
</t>
    </r>
    <r>
      <rPr>
        <b/>
        <sz val="14"/>
        <color indexed="9"/>
        <rFont val="Noto Sans SC Light"/>
        <family val="1"/>
      </rPr>
      <t>预算（人民币）</t>
    </r>
  </si>
  <si>
    <r>
      <rPr>
        <b/>
        <sz val="14"/>
        <color indexed="9"/>
        <rFont val="Riviera Nights Light"/>
        <family val="1"/>
      </rPr>
      <t xml:space="preserve">Remark
</t>
    </r>
    <r>
      <rPr>
        <b/>
        <sz val="14"/>
        <color indexed="9"/>
        <rFont val="Noto Sans SC Light"/>
        <family val="1"/>
      </rPr>
      <t>备注</t>
    </r>
  </si>
  <si>
    <r>
      <rPr>
        <b/>
        <sz val="14"/>
        <color indexed="9"/>
        <rFont val="Riviera Nights Light"/>
        <family val="1"/>
      </rPr>
      <t xml:space="preserve">Description
</t>
    </r>
    <r>
      <rPr>
        <b/>
        <sz val="14"/>
        <color indexed="9"/>
        <rFont val="Noto Sans SC Light"/>
        <family val="1"/>
      </rPr>
      <t>描述</t>
    </r>
  </si>
  <si>
    <t>F</t>
  </si>
  <si>
    <r>
      <rPr>
        <b/>
        <sz val="14"/>
        <color indexed="8"/>
        <rFont val="Riviera Nights Light"/>
        <family val="1"/>
      </rPr>
      <t xml:space="preserve">Registration
</t>
    </r>
    <r>
      <rPr>
        <b/>
        <sz val="14"/>
        <color indexed="8"/>
        <rFont val="Noto Sans SC Light"/>
        <family val="1"/>
      </rPr>
      <t>培训报名</t>
    </r>
  </si>
  <si>
    <t xml:space="preserve">G </t>
  </si>
  <si>
    <r>
      <rPr>
        <b/>
        <sz val="14"/>
        <color indexed="8"/>
        <rFont val="Riviera Nights Light"/>
        <family val="1"/>
      </rPr>
      <t xml:space="preserve">Travel
</t>
    </r>
    <r>
      <rPr>
        <b/>
        <sz val="14"/>
        <color indexed="8"/>
        <rFont val="Noto Sans SC Light"/>
        <family val="1"/>
      </rPr>
      <t>差旅</t>
    </r>
  </si>
  <si>
    <t>J</t>
  </si>
  <si>
    <r>
      <rPr>
        <b/>
        <sz val="14"/>
        <color indexed="8"/>
        <rFont val="Riviera Nights Light"/>
        <family val="1"/>
      </rPr>
      <t xml:space="preserve">Agency Fees
</t>
    </r>
    <r>
      <rPr>
        <b/>
        <sz val="14"/>
        <color indexed="8"/>
        <rFont val="Noto Sans SC Light"/>
        <family val="1"/>
      </rPr>
      <t>服务费</t>
    </r>
  </si>
  <si>
    <t>净价</t>
  </si>
  <si>
    <r>
      <rPr>
        <b/>
        <sz val="14"/>
        <color indexed="8"/>
        <rFont val="Riviera Nights Light"/>
        <family val="1"/>
      </rPr>
      <t xml:space="preserve">Business Tax
</t>
    </r>
    <r>
      <rPr>
        <b/>
        <sz val="14"/>
        <color indexed="8"/>
        <rFont val="Noto Sans SC Light"/>
        <family val="1"/>
      </rPr>
      <t>税金</t>
    </r>
  </si>
  <si>
    <r>
      <rPr>
        <b/>
        <sz val="14"/>
        <color indexed="8"/>
        <rFont val="Riviera Nights Light"/>
        <family val="1"/>
      </rPr>
      <t>GRAND- Total</t>
    </r>
    <r>
      <rPr>
        <b/>
        <sz val="14"/>
        <color indexed="8"/>
        <rFont val="Noto Sans SC Light"/>
        <family val="1"/>
      </rPr>
      <t>共计</t>
    </r>
    <r>
      <rPr>
        <b/>
        <sz val="14"/>
        <color indexed="8"/>
        <rFont val="Riviera Nights Light"/>
        <family val="1"/>
      </rPr>
      <t>(Business Tax included)</t>
    </r>
  </si>
  <si>
    <t>DETAILS</t>
  </si>
  <si>
    <r>
      <rPr>
        <b/>
        <sz val="14"/>
        <color indexed="9"/>
        <rFont val="Riviera Nights Light"/>
        <family val="1"/>
      </rPr>
      <t xml:space="preserve">Unit Price (RMB)
</t>
    </r>
    <r>
      <rPr>
        <b/>
        <sz val="14"/>
        <color indexed="9"/>
        <rFont val="Noto Sans SC Light"/>
        <family val="1"/>
      </rPr>
      <t>单价（人民币）</t>
    </r>
  </si>
  <si>
    <r>
      <rPr>
        <b/>
        <sz val="14"/>
        <color indexed="9"/>
        <rFont val="Riviera Nights Light"/>
        <family val="1"/>
      </rPr>
      <t xml:space="preserve">Total Price (RMB)
</t>
    </r>
    <r>
      <rPr>
        <b/>
        <sz val="14"/>
        <color indexed="9"/>
        <rFont val="Noto Sans SC Light"/>
        <family val="1"/>
      </rPr>
      <t>总价（人民币）</t>
    </r>
  </si>
  <si>
    <r>
      <rPr>
        <b/>
        <sz val="14"/>
        <color indexed="9"/>
        <rFont val="Riviera Nights Light"/>
        <family val="1"/>
      </rPr>
      <t xml:space="preserve">No. of item
</t>
    </r>
    <r>
      <rPr>
        <b/>
        <sz val="14"/>
        <color indexed="9"/>
        <rFont val="Noto Sans SC Light"/>
        <family val="1"/>
      </rPr>
      <t>次数</t>
    </r>
  </si>
  <si>
    <r>
      <rPr>
        <b/>
        <sz val="14"/>
        <color indexed="9"/>
        <rFont val="Riviera Nights Light"/>
        <family val="1"/>
      </rPr>
      <t xml:space="preserve">F.  Registration
</t>
    </r>
    <r>
      <rPr>
        <b/>
        <sz val="14"/>
        <color indexed="9"/>
        <rFont val="Noto Sans SC Light"/>
        <family val="1"/>
      </rPr>
      <t>培训报名</t>
    </r>
  </si>
  <si>
    <r>
      <rPr>
        <b/>
        <sz val="14"/>
        <color indexed="9"/>
        <rFont val="Riviera Nights Light"/>
        <family val="1"/>
      </rPr>
      <t xml:space="preserve">Days
</t>
    </r>
    <r>
      <rPr>
        <b/>
        <sz val="14"/>
        <color indexed="9"/>
        <rFont val="Noto Sans SC Light"/>
        <family val="1"/>
      </rPr>
      <t>天数</t>
    </r>
  </si>
  <si>
    <r>
      <rPr>
        <sz val="14"/>
        <rFont val="Riviera Nights Light"/>
        <family val="1"/>
      </rPr>
      <t xml:space="preserve">Training Registration, score and Satisfaction Survey
</t>
    </r>
    <r>
      <rPr>
        <sz val="14"/>
        <rFont val="Noto Sans SC Light"/>
        <family val="1"/>
      </rPr>
      <t>全年</t>
    </r>
    <r>
      <rPr>
        <sz val="14"/>
        <rFont val="Noto Sans SC Light"/>
        <family val="1"/>
      </rPr>
      <t>培训报名试卷判分及满意度调查</t>
    </r>
  </si>
  <si>
    <r>
      <rPr>
        <sz val="14"/>
        <rFont val="Riviera Nights Light"/>
        <family val="1"/>
      </rPr>
      <t>Send invitation emails to all dealers and confirm registration (email</t>
    </r>
    <r>
      <rPr>
        <sz val="14"/>
        <rFont val="Noto Sans SC Light"/>
        <family val="1"/>
      </rPr>
      <t>，</t>
    </r>
    <r>
      <rPr>
        <sz val="14"/>
        <rFont val="Riviera Nights Light"/>
        <family val="1"/>
      </rPr>
      <t xml:space="preserve">WeChat and online), paper exam score (if any), collect survey sheets and do the analysis.Must be a specific person to responsible for coordination and  training operation.
</t>
    </r>
    <r>
      <rPr>
        <sz val="14"/>
        <rFont val="Noto Sans SC Light"/>
        <family val="1"/>
      </rPr>
      <t>前期邮件和报名准备，物料安排，给所有经销商发培训报名邮件，收集报名（微信群的建立，邮件，培训进度报告），培训试卷判分（如有），培训后满意度调查及结果分析报告</t>
    </r>
  </si>
  <si>
    <r>
      <rPr>
        <sz val="14"/>
        <rFont val="Noto Sans SC Light"/>
        <family val="1"/>
      </rPr>
      <t>全年</t>
    </r>
    <r>
      <rPr>
        <sz val="14"/>
        <rFont val="Noto Sans SC Light"/>
        <family val="1"/>
      </rPr>
      <t>公众号系统后台及基础运维</t>
    </r>
  </si>
  <si>
    <r>
      <rPr>
        <sz val="14"/>
        <rFont val="Noto Sans SC Light"/>
        <family val="1"/>
      </rPr>
      <t>短信模板、后台数据管理</t>
    </r>
    <r>
      <rPr>
        <sz val="14"/>
        <rFont val="Riviera Nights Light"/>
        <family val="1"/>
      </rPr>
      <t>&amp;</t>
    </r>
    <r>
      <rPr>
        <sz val="14"/>
        <rFont val="Noto Sans SC Light"/>
        <family val="1"/>
      </rPr>
      <t>维护、系统内容定期的发布、更新，页面信息维护</t>
    </r>
    <r>
      <rPr>
        <sz val="14"/>
        <rFont val="宋体"/>
        <family val="3"/>
        <charset val="134"/>
      </rPr>
      <t>，</t>
    </r>
    <r>
      <rPr>
        <sz val="14"/>
        <color rgb="FFFF0000"/>
        <rFont val="宋体"/>
        <family val="3"/>
        <charset val="134"/>
      </rPr>
      <t>租用服务器费用</t>
    </r>
  </si>
  <si>
    <t>按照现有供应商报价</t>
  </si>
  <si>
    <t>RSVP</t>
  </si>
  <si>
    <t>前期邮件和报名准备，物料安排，收集报名（微信群的建立，邮件）</t>
  </si>
  <si>
    <r>
      <rPr>
        <b/>
        <sz val="14"/>
        <color indexed="8"/>
        <rFont val="Riviera Nights Light"/>
        <family val="1"/>
      </rPr>
      <t xml:space="preserve">F.  Registration </t>
    </r>
    <r>
      <rPr>
        <b/>
        <sz val="14"/>
        <color indexed="8"/>
        <rFont val="Noto Sans SC Light"/>
        <family val="1"/>
      </rPr>
      <t>培训报名</t>
    </r>
  </si>
  <si>
    <r>
      <rPr>
        <b/>
        <sz val="14"/>
        <color indexed="9"/>
        <rFont val="Riviera Nights Light"/>
        <family val="1"/>
      </rPr>
      <t xml:space="preserve">G. Travel
</t>
    </r>
    <r>
      <rPr>
        <b/>
        <sz val="14"/>
        <color indexed="9"/>
        <rFont val="Noto Sans SC Light"/>
        <family val="1"/>
      </rPr>
      <t>差旅</t>
    </r>
  </si>
  <si>
    <r>
      <rPr>
        <b/>
        <sz val="14"/>
        <color indexed="9"/>
        <rFont val="Riviera Nights Light"/>
        <family val="1"/>
      </rPr>
      <t xml:space="preserve">No. of item
</t>
    </r>
    <r>
      <rPr>
        <b/>
        <sz val="14"/>
        <color indexed="9"/>
        <rFont val="Noto Sans SC Light"/>
        <family val="1"/>
      </rPr>
      <t>人数</t>
    </r>
  </si>
  <si>
    <r>
      <rPr>
        <b/>
        <sz val="14"/>
        <color indexed="9"/>
        <rFont val="Riviera Nights Light"/>
        <family val="1"/>
      </rPr>
      <t xml:space="preserve">QTY
</t>
    </r>
    <r>
      <rPr>
        <b/>
        <sz val="14"/>
        <color indexed="9"/>
        <rFont val="Noto Sans SC Light"/>
        <family val="1"/>
      </rPr>
      <t>天数</t>
    </r>
    <r>
      <rPr>
        <b/>
        <sz val="14"/>
        <color indexed="9"/>
        <rFont val="Riviera Nights Light"/>
        <family val="1"/>
      </rPr>
      <t>/</t>
    </r>
    <r>
      <rPr>
        <b/>
        <sz val="14"/>
        <color indexed="9"/>
        <rFont val="Noto Sans SC Light"/>
        <family val="1"/>
      </rPr>
      <t>次数</t>
    </r>
  </si>
  <si>
    <r>
      <rPr>
        <sz val="14"/>
        <color indexed="8"/>
        <rFont val="Riviera Nights Light"/>
        <family val="1"/>
      </rPr>
      <t xml:space="preserve">Hotel
</t>
    </r>
    <r>
      <rPr>
        <sz val="14"/>
        <color indexed="8"/>
        <rFont val="Noto Sans SC Light"/>
        <family val="1"/>
      </rPr>
      <t>国际酒店</t>
    </r>
    <r>
      <rPr>
        <sz val="14"/>
        <color indexed="8"/>
        <rFont val="宋体"/>
        <family val="3"/>
        <charset val="134"/>
      </rPr>
      <t>（培训老师和销售大赛获奖的经销商员工）</t>
    </r>
  </si>
  <si>
    <t>按照协议价2000，含服务费，不含税</t>
  </si>
  <si>
    <t>培训老师国内交通费用：出租车，火车票等</t>
  </si>
  <si>
    <r>
      <rPr>
        <b/>
        <sz val="14"/>
        <color indexed="8"/>
        <rFont val="Riviera Nights Light"/>
        <family val="1"/>
      </rPr>
      <t xml:space="preserve">G. Travel
</t>
    </r>
    <r>
      <rPr>
        <b/>
        <sz val="14"/>
        <color indexed="8"/>
        <rFont val="Noto Sans SC Light"/>
        <family val="1"/>
      </rPr>
      <t>差旅</t>
    </r>
  </si>
  <si>
    <r>
      <rPr>
        <b/>
        <sz val="14"/>
        <color indexed="9"/>
        <rFont val="Riviera Nights Light"/>
        <family val="1"/>
      </rPr>
      <t xml:space="preserve">J . Agency Fees
</t>
    </r>
    <r>
      <rPr>
        <b/>
        <sz val="14"/>
        <color indexed="9"/>
        <rFont val="Noto Sans SC Light"/>
        <family val="1"/>
      </rPr>
      <t>服务费用</t>
    </r>
  </si>
  <si>
    <r>
      <rPr>
        <b/>
        <sz val="14"/>
        <color indexed="9"/>
        <rFont val="Noto Sans SC Light"/>
        <family val="1"/>
      </rPr>
      <t>准备阶段</t>
    </r>
  </si>
  <si>
    <r>
      <rPr>
        <sz val="14"/>
        <color indexed="8"/>
        <rFont val="Noto Sans SC Light"/>
        <family val="1"/>
      </rPr>
      <t>客户经理（准备阶段）</t>
    </r>
  </si>
  <si>
    <r>
      <rPr>
        <sz val="14"/>
        <color indexed="8"/>
        <rFont val="Noto Sans SC Light"/>
        <family val="1"/>
      </rPr>
      <t>前期准备工作</t>
    </r>
  </si>
  <si>
    <r>
      <rPr>
        <b/>
        <sz val="14"/>
        <color indexed="8"/>
        <rFont val="Riviera Nights Light"/>
        <family val="1"/>
      </rPr>
      <t xml:space="preserve">J. Agency Fees
</t>
    </r>
    <r>
      <rPr>
        <b/>
        <sz val="14"/>
        <color indexed="8"/>
        <rFont val="Noto Sans SC Light"/>
        <family val="1"/>
      </rPr>
      <t>服务费用</t>
    </r>
  </si>
  <si>
    <r>
      <rPr>
        <b/>
        <sz val="14"/>
        <color indexed="9"/>
        <rFont val="Riviera Nights Light"/>
        <family val="1"/>
      </rPr>
      <t xml:space="preserve">K. Business Tax
</t>
    </r>
    <r>
      <rPr>
        <b/>
        <sz val="14"/>
        <color indexed="9"/>
        <rFont val="Noto Sans SC Light"/>
        <family val="1"/>
      </rPr>
      <t>税金</t>
    </r>
  </si>
  <si>
    <r>
      <rPr>
        <b/>
        <sz val="14"/>
        <color indexed="9"/>
        <rFont val="Riviera Nights Light"/>
        <family val="1"/>
      </rPr>
      <t xml:space="preserve">% </t>
    </r>
    <r>
      <rPr>
        <b/>
        <sz val="14"/>
        <color indexed="9"/>
        <rFont val="Noto Sans SC Light"/>
        <family val="1"/>
      </rPr>
      <t>比例</t>
    </r>
  </si>
  <si>
    <r>
      <rPr>
        <sz val="14"/>
        <color indexed="8"/>
        <rFont val="Riviera Nights Light"/>
        <family val="1"/>
      </rPr>
      <t xml:space="preserve">Business Tax </t>
    </r>
    <r>
      <rPr>
        <sz val="14"/>
        <color indexed="8"/>
        <rFont val="Noto Sans SC Light"/>
        <family val="1"/>
      </rPr>
      <t>税金</t>
    </r>
  </si>
  <si>
    <r>
      <rPr>
        <sz val="14"/>
        <color indexed="8"/>
        <rFont val="Riviera Nights Light"/>
        <family val="1"/>
      </rPr>
      <t>VAT</t>
    </r>
    <r>
      <rPr>
        <sz val="14"/>
        <color indexed="8"/>
        <rFont val="Noto Sans SC Light"/>
        <family val="1"/>
      </rPr>
      <t>专用增值税发票</t>
    </r>
  </si>
  <si>
    <r>
      <rPr>
        <b/>
        <sz val="14"/>
        <color indexed="8"/>
        <rFont val="Riviera Nights Light"/>
        <family val="1"/>
      </rPr>
      <t xml:space="preserve">K. Business Tax
</t>
    </r>
    <r>
      <rPr>
        <b/>
        <sz val="14"/>
        <color indexed="8"/>
        <rFont val="Noto Sans SC Light"/>
        <family val="1"/>
      </rPr>
      <t>税金</t>
    </r>
  </si>
  <si>
    <t>培训老师差旅酒店</t>
    <phoneticPr fontId="2" type="noConversion"/>
  </si>
  <si>
    <r>
      <t xml:space="preserve">Return Ticket to Lundon
</t>
    </r>
    <r>
      <rPr>
        <sz val="14"/>
        <color indexed="8"/>
        <rFont val="Noto Sans SC Light"/>
        <family val="1"/>
      </rPr>
      <t>北京</t>
    </r>
    <r>
      <rPr>
        <sz val="14"/>
        <color indexed="8"/>
        <rFont val="Riviera Nights Light"/>
        <family val="1"/>
      </rPr>
      <t>-</t>
    </r>
    <r>
      <rPr>
        <sz val="14"/>
        <color indexed="8"/>
        <rFont val="Noto Sans SC Light"/>
        <family val="1"/>
      </rPr>
      <t>迪拜往返机票</t>
    </r>
    <r>
      <rPr>
        <sz val="14"/>
        <color indexed="8"/>
        <rFont val="Riviera Nights Light"/>
        <family val="1"/>
      </rPr>
      <t xml:space="preserve"> </t>
    </r>
    <r>
      <rPr>
        <sz val="14"/>
        <color indexed="8"/>
        <rFont val="Noto Sans SC Light"/>
        <family val="1"/>
      </rPr>
      <t>，优先直飞，经济舱
单价为往返价格，以实际发生结算（培训老师）</t>
    </r>
    <phoneticPr fontId="2" type="noConversion"/>
  </si>
  <si>
    <r>
      <t>Air Ticket-</t>
    </r>
    <r>
      <rPr>
        <sz val="14"/>
        <color rgb="FFFF0000"/>
        <rFont val="Riviera Nights Light"/>
        <family val="1"/>
      </rPr>
      <t>Dubai</t>
    </r>
    <r>
      <rPr>
        <sz val="14"/>
        <color indexed="8"/>
        <rFont val="Riviera Nights Light"/>
        <family val="1"/>
      </rPr>
      <t xml:space="preserve">
</t>
    </r>
    <r>
      <rPr>
        <sz val="14"/>
        <color indexed="8"/>
        <rFont val="Noto Sans SC Light"/>
        <family val="1"/>
      </rPr>
      <t>机票</t>
    </r>
    <r>
      <rPr>
        <sz val="14"/>
        <color indexed="8"/>
        <rFont val="Riviera Nights Light"/>
        <family val="1"/>
      </rPr>
      <t>-</t>
    </r>
    <r>
      <rPr>
        <sz val="14"/>
        <color rgb="FFFF0000"/>
        <rFont val="Riviera Nights Light"/>
        <family val="1"/>
      </rPr>
      <t>Beijing-Dubai</t>
    </r>
    <r>
      <rPr>
        <sz val="14"/>
        <color indexed="8"/>
        <rFont val="Noto Sans SC Light"/>
        <family val="1"/>
      </rPr>
      <t>（国际）</t>
    </r>
    <r>
      <rPr>
        <sz val="14"/>
        <color indexed="8"/>
        <rFont val="Riviera Nights Light"/>
        <family val="1"/>
      </rPr>
      <t xml:space="preserve"> </t>
    </r>
    <r>
      <rPr>
        <sz val="14"/>
        <color indexed="8"/>
        <rFont val="宋体"/>
        <family val="3"/>
        <charset val="134"/>
      </rPr>
      <t>（培训老师和销售大赛获奖的经销商员工）</t>
    </r>
    <phoneticPr fontId="2" type="noConversion"/>
  </si>
  <si>
    <r>
      <t xml:space="preserve">Taxi
</t>
    </r>
    <r>
      <rPr>
        <sz val="14"/>
        <rFont val="Noto Sans SC Light"/>
        <family val="1"/>
      </rPr>
      <t>国际（迪拜）交通费</t>
    </r>
    <r>
      <rPr>
        <sz val="14"/>
        <rFont val="Riviera Nights Light"/>
        <family val="1"/>
      </rPr>
      <t xml:space="preserve"> </t>
    </r>
    <r>
      <rPr>
        <sz val="14"/>
        <rFont val="宋体"/>
        <family val="3"/>
        <charset val="134"/>
      </rPr>
      <t>（培训老师）</t>
    </r>
    <phoneticPr fontId="2" type="noConversion"/>
  </si>
  <si>
    <t>Project Name: 2025 Rolls-Royce Dealer Training organization</t>
    <phoneticPr fontId="2" type="noConversion"/>
  </si>
  <si>
    <t>Project Date:2025-4-26</t>
    <phoneticPr fontId="2" type="noConversion"/>
  </si>
  <si>
    <t>Quotation Date: 2025-4-3</t>
    <phoneticPr fontId="2" type="noConversion"/>
  </si>
  <si>
    <t>0.010</t>
    <phoneticPr fontId="2" type="noConversion"/>
  </si>
  <si>
    <t>国际交通费用：出租车，火车票等</t>
    <phoneticPr fontId="2" type="noConversion"/>
  </si>
  <si>
    <r>
      <t xml:space="preserve">
</t>
    </r>
    <r>
      <rPr>
        <sz val="14"/>
        <rFont val="Noto Sans SC Light"/>
        <family val="1"/>
      </rPr>
      <t>国内交通费</t>
    </r>
    <r>
      <rPr>
        <sz val="14"/>
        <color indexed="8"/>
        <rFont val="Riviera Nights Light"/>
        <family val="1"/>
      </rPr>
      <t xml:space="preserve"> </t>
    </r>
    <phoneticPr fontId="2" type="noConversion"/>
  </si>
  <si>
    <t>Shuttle-考斯特</t>
    <phoneticPr fontId="2" type="noConversion"/>
  </si>
  <si>
    <t>Shuttle-GL8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</si>
</sst>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[$€-2]\ #,##0"/>
    <numFmt numFmtId="177" formatCode="0_);[Red]\(0\)"/>
    <numFmt numFmtId="178" formatCode="\¥#,##0.00_);[Red]\(\¥#,##0.00\)"/>
    <numFmt numFmtId="179" formatCode="#,##0.00_ ;[Red]\-#,##0.00\ "/>
  </numFmts>
  <fonts count="20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indexed="8"/>
      <name val="宋体"/>
      <family val="3"/>
      <charset val="134"/>
    </font>
    <font>
      <b/>
      <sz val="14"/>
      <color indexed="8"/>
      <name val="Riviera Nights Light"/>
      <family val="1"/>
    </font>
    <font>
      <sz val="14"/>
      <color indexed="8"/>
      <name val="Riviera Nights Light"/>
      <family val="1"/>
    </font>
    <font>
      <sz val="14"/>
      <color indexed="8"/>
      <name val="宋体"/>
      <family val="3"/>
      <charset val="134"/>
    </font>
    <font>
      <sz val="10"/>
      <name val="Arial"/>
      <family val="2"/>
    </font>
    <font>
      <b/>
      <sz val="14"/>
      <color indexed="9"/>
      <name val="Riviera Nights Light"/>
      <family val="1"/>
    </font>
    <font>
      <b/>
      <sz val="14"/>
      <color indexed="9"/>
      <name val="Noto Sans SC Light"/>
      <family val="1"/>
    </font>
    <font>
      <b/>
      <sz val="14"/>
      <color indexed="8"/>
      <name val="Noto Sans SC Light"/>
      <family val="1"/>
    </font>
    <font>
      <sz val="12"/>
      <name val="宋体"/>
      <family val="3"/>
      <charset val="134"/>
    </font>
    <font>
      <sz val="14"/>
      <color indexed="8"/>
      <name val="Noto Sans SC Light"/>
      <family val="1"/>
    </font>
    <font>
      <sz val="14"/>
      <color rgb="FFFF0000"/>
      <name val="宋体"/>
      <family val="3"/>
      <charset val="134"/>
    </font>
    <font>
      <sz val="14"/>
      <color rgb="FFFF0000"/>
      <name val="Riviera Nights Light"/>
      <family val="1"/>
    </font>
    <font>
      <sz val="14"/>
      <name val="Riviera Nights Light"/>
      <family val="1"/>
    </font>
    <font>
      <sz val="14"/>
      <name val="Noto Sans SC Light"/>
      <family val="1"/>
    </font>
    <font>
      <sz val="14"/>
      <name val="宋体"/>
      <family val="3"/>
      <charset val="134"/>
    </font>
    <font>
      <b/>
      <sz val="14"/>
      <color rgb="FFFF0000"/>
      <name val="Riviera Nights Light"/>
      <family val="1"/>
    </font>
    <font>
      <sz val="14"/>
      <color theme="1"/>
      <name val="Noto Sans SC Light"/>
      <family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4506668294322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59999389629810485"/>
        <bgColor indexed="8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1" fillId="0" borderId="0"/>
    <xf numFmtId="176" fontId="3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43" fontId="3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1" fillId="0" borderId="0" xfId="1"/>
    <xf numFmtId="0" fontId="5" fillId="0" borderId="0" xfId="1" applyFont="1" applyAlignment="1">
      <alignment vertical="center"/>
    </xf>
    <xf numFmtId="176" fontId="4" fillId="2" borderId="4" xfId="2" applyFont="1" applyFill="1" applyBorder="1" applyAlignment="1">
      <alignment horizontal="left" vertical="center"/>
    </xf>
    <xf numFmtId="176" fontId="4" fillId="2" borderId="0" xfId="2" applyFont="1" applyFill="1" applyAlignment="1">
      <alignment horizontal="left" vertical="center"/>
    </xf>
    <xf numFmtId="176" fontId="4" fillId="2" borderId="5" xfId="2" applyFont="1" applyFill="1" applyBorder="1" applyAlignment="1">
      <alignment horizontal="left" vertical="center"/>
    </xf>
    <xf numFmtId="0" fontId="5" fillId="2" borderId="4" xfId="1" applyFont="1" applyFill="1" applyBorder="1" applyAlignment="1">
      <alignment horizontal="left" vertic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vertical="center"/>
    </xf>
    <xf numFmtId="0" fontId="5" fillId="2" borderId="0" xfId="1" applyFont="1" applyFill="1" applyAlignment="1">
      <alignment horizontal="center" vertical="center"/>
    </xf>
    <xf numFmtId="0" fontId="5" fillId="2" borderId="5" xfId="1" applyFont="1" applyFill="1" applyBorder="1" applyAlignment="1">
      <alignment vertical="center"/>
    </xf>
    <xf numFmtId="14" fontId="5" fillId="2" borderId="0" xfId="1" applyNumberFormat="1" applyFont="1" applyFill="1" applyAlignment="1">
      <alignment horizontal="left" vertical="center"/>
    </xf>
    <xf numFmtId="0" fontId="5" fillId="2" borderId="0" xfId="1" applyFont="1" applyFill="1" applyAlignment="1">
      <alignment vertical="center" wrapText="1"/>
    </xf>
    <xf numFmtId="177" fontId="5" fillId="2" borderId="5" xfId="1" applyNumberFormat="1" applyFont="1" applyFill="1" applyBorder="1" applyAlignment="1">
      <alignment vertical="center" wrapText="1"/>
    </xf>
    <xf numFmtId="177" fontId="5" fillId="2" borderId="5" xfId="1" applyNumberFormat="1" applyFont="1" applyFill="1" applyBorder="1" applyAlignment="1">
      <alignment vertical="center"/>
    </xf>
    <xf numFmtId="0" fontId="4" fillId="2" borderId="6" xfId="1" applyFont="1" applyFill="1" applyBorder="1" applyAlignment="1">
      <alignment horizontal="left" vertical="center"/>
    </xf>
    <xf numFmtId="0" fontId="5" fillId="2" borderId="7" xfId="1" applyFont="1" applyFill="1" applyBorder="1" applyAlignment="1">
      <alignment horizontal="left" vertical="center"/>
    </xf>
    <xf numFmtId="0" fontId="5" fillId="2" borderId="7" xfId="1" applyFont="1" applyFill="1" applyBorder="1" applyAlignment="1">
      <alignment vertical="center"/>
    </xf>
    <xf numFmtId="0" fontId="5" fillId="2" borderId="7" xfId="1" applyFont="1" applyFill="1" applyBorder="1" applyAlignment="1">
      <alignment horizontal="center" vertical="center"/>
    </xf>
    <xf numFmtId="177" fontId="5" fillId="2" borderId="8" xfId="1" applyNumberFormat="1" applyFont="1" applyFill="1" applyBorder="1" applyAlignment="1">
      <alignment horizontal="center" vertical="center"/>
    </xf>
    <xf numFmtId="0" fontId="8" fillId="3" borderId="9" xfId="3" applyFont="1" applyFill="1" applyBorder="1" applyAlignment="1">
      <alignment horizontal="center" vertical="center" wrapText="1"/>
    </xf>
    <xf numFmtId="0" fontId="4" fillId="0" borderId="9" xfId="3" applyFont="1" applyBorder="1" applyAlignment="1">
      <alignment horizontal="center" vertical="center" wrapText="1"/>
    </xf>
    <xf numFmtId="40" fontId="4" fillId="0" borderId="9" xfId="4" applyNumberFormat="1" applyFont="1" applyBorder="1" applyAlignment="1">
      <alignment vertical="center" wrapText="1"/>
    </xf>
    <xf numFmtId="176" fontId="5" fillId="0" borderId="9" xfId="2" applyFont="1" applyBorder="1" applyAlignment="1">
      <alignment vertical="center" wrapText="1"/>
    </xf>
    <xf numFmtId="178" fontId="4" fillId="7" borderId="9" xfId="3" applyNumberFormat="1" applyFont="1" applyFill="1" applyBorder="1" applyAlignment="1">
      <alignment horizontal="right" vertical="center" wrapText="1"/>
    </xf>
    <xf numFmtId="0" fontId="4" fillId="4" borderId="4" xfId="1" applyFont="1" applyFill="1" applyBorder="1" applyAlignment="1">
      <alignment horizontal="left" vertical="center"/>
    </xf>
    <xf numFmtId="0" fontId="5" fillId="4" borderId="0" xfId="1" applyFont="1" applyFill="1" applyAlignment="1">
      <alignment horizontal="left" vertical="center"/>
    </xf>
    <xf numFmtId="0" fontId="5" fillId="4" borderId="0" xfId="1" applyFont="1" applyFill="1" applyAlignment="1">
      <alignment vertical="center"/>
    </xf>
    <xf numFmtId="0" fontId="5" fillId="4" borderId="0" xfId="1" applyFont="1" applyFill="1" applyAlignment="1">
      <alignment horizontal="center" vertical="center"/>
    </xf>
    <xf numFmtId="177" fontId="5" fillId="4" borderId="5" xfId="1" applyNumberFormat="1" applyFont="1" applyFill="1" applyBorder="1" applyAlignment="1">
      <alignment horizontal="center" vertical="center"/>
    </xf>
    <xf numFmtId="40" fontId="8" fillId="3" borderId="9" xfId="3" applyNumberFormat="1" applyFont="1" applyFill="1" applyBorder="1" applyAlignment="1">
      <alignment horizontal="center" vertical="center" wrapText="1"/>
    </xf>
    <xf numFmtId="0" fontId="8" fillId="3" borderId="9" xfId="3" applyFont="1" applyFill="1" applyBorder="1" applyAlignment="1">
      <alignment vertical="center" wrapText="1"/>
    </xf>
    <xf numFmtId="0" fontId="5" fillId="2" borderId="9" xfId="3" applyFont="1" applyFill="1" applyBorder="1" applyAlignment="1">
      <alignment horizontal="left" vertical="center" wrapText="1"/>
    </xf>
    <xf numFmtId="0" fontId="5" fillId="2" borderId="9" xfId="3" applyFont="1" applyFill="1" applyBorder="1" applyAlignment="1">
      <alignment horizontal="center" vertical="center" wrapText="1"/>
    </xf>
    <xf numFmtId="40" fontId="5" fillId="2" borderId="9" xfId="3" applyNumberFormat="1" applyFont="1" applyFill="1" applyBorder="1" applyAlignment="1">
      <alignment horizontal="right" vertical="center" wrapText="1"/>
    </xf>
    <xf numFmtId="40" fontId="5" fillId="2" borderId="9" xfId="4" applyNumberFormat="1" applyFont="1" applyFill="1" applyBorder="1" applyAlignment="1">
      <alignment vertical="center" wrapText="1"/>
    </xf>
    <xf numFmtId="40" fontId="4" fillId="7" borderId="9" xfId="3" applyNumberFormat="1" applyFont="1" applyFill="1" applyBorder="1" applyAlignment="1">
      <alignment horizontal="right" vertical="center" wrapText="1"/>
    </xf>
    <xf numFmtId="0" fontId="5" fillId="0" borderId="12" xfId="3" applyFont="1" applyBorder="1" applyAlignment="1">
      <alignment horizontal="center" vertical="center" wrapText="1"/>
    </xf>
    <xf numFmtId="40" fontId="15" fillId="0" borderId="9" xfId="3" applyNumberFormat="1" applyFont="1" applyBorder="1" applyAlignment="1">
      <alignment horizontal="right" vertical="center" wrapText="1"/>
    </xf>
    <xf numFmtId="0" fontId="5" fillId="0" borderId="9" xfId="3" applyFont="1" applyBorder="1" applyAlignment="1">
      <alignment horizontal="center" vertical="center" wrapText="1"/>
    </xf>
    <xf numFmtId="0" fontId="5" fillId="0" borderId="9" xfId="3" applyFont="1" applyBorder="1" applyAlignment="1">
      <alignment horizontal="left" vertical="center" wrapText="1"/>
    </xf>
    <xf numFmtId="40" fontId="5" fillId="0" borderId="9" xfId="3" applyNumberFormat="1" applyFont="1" applyBorder="1" applyAlignment="1">
      <alignment horizontal="right" vertical="center" wrapText="1"/>
    </xf>
    <xf numFmtId="0" fontId="14" fillId="0" borderId="0" xfId="1" applyFont="1" applyAlignment="1">
      <alignment vertical="center"/>
    </xf>
    <xf numFmtId="0" fontId="15" fillId="0" borderId="9" xfId="3" applyFont="1" applyBorder="1" applyAlignment="1">
      <alignment horizontal="left" vertical="center" wrapText="1"/>
    </xf>
    <xf numFmtId="0" fontId="16" fillId="0" borderId="9" xfId="3" applyFont="1" applyBorder="1" applyAlignment="1">
      <alignment horizontal="left" vertical="center" wrapText="1"/>
    </xf>
    <xf numFmtId="40" fontId="15" fillId="2" borderId="9" xfId="3" applyNumberFormat="1" applyFont="1" applyFill="1" applyBorder="1" applyAlignment="1">
      <alignment horizontal="right" vertical="center" wrapText="1"/>
    </xf>
    <xf numFmtId="0" fontId="15" fillId="0" borderId="9" xfId="3" applyFont="1" applyBorder="1" applyAlignment="1">
      <alignment horizontal="center" vertical="center" wrapText="1"/>
    </xf>
    <xf numFmtId="40" fontId="15" fillId="8" borderId="9" xfId="3" applyNumberFormat="1" applyFont="1" applyFill="1" applyBorder="1" applyAlignment="1">
      <alignment horizontal="right" vertical="center" wrapText="1"/>
    </xf>
    <xf numFmtId="40" fontId="5" fillId="0" borderId="9" xfId="4" applyNumberFormat="1" applyFont="1" applyBorder="1" applyAlignment="1">
      <alignment vertical="center" wrapText="1"/>
    </xf>
    <xf numFmtId="0" fontId="17" fillId="0" borderId="9" xfId="3" applyFont="1" applyBorder="1" applyAlignment="1">
      <alignment horizontal="left" vertical="center" wrapText="1"/>
    </xf>
    <xf numFmtId="0" fontId="5" fillId="0" borderId="9" xfId="2" applyNumberFormat="1" applyFont="1" applyBorder="1" applyAlignment="1">
      <alignment vertical="center" wrapText="1"/>
    </xf>
    <xf numFmtId="176" fontId="5" fillId="9" borderId="9" xfId="2" applyFont="1" applyFill="1" applyBorder="1" applyAlignment="1">
      <alignment vertical="center" wrapText="1"/>
    </xf>
    <xf numFmtId="40" fontId="14" fillId="2" borderId="9" xfId="3" applyNumberFormat="1" applyFont="1" applyFill="1" applyBorder="1" applyAlignment="1">
      <alignment horizontal="right" vertical="center" wrapText="1"/>
    </xf>
    <xf numFmtId="0" fontId="14" fillId="9" borderId="9" xfId="3" applyFont="1" applyFill="1" applyBorder="1" applyAlignment="1">
      <alignment horizontal="center" vertical="center" wrapText="1"/>
    </xf>
    <xf numFmtId="0" fontId="12" fillId="2" borderId="9" xfId="3" applyFont="1" applyFill="1" applyBorder="1" applyAlignment="1">
      <alignment horizontal="left" vertical="center" wrapText="1"/>
    </xf>
    <xf numFmtId="0" fontId="18" fillId="9" borderId="0" xfId="1" applyFont="1" applyFill="1" applyAlignment="1">
      <alignment vertical="center"/>
    </xf>
    <xf numFmtId="0" fontId="14" fillId="9" borderId="0" xfId="1" applyFont="1" applyFill="1" applyAlignment="1">
      <alignment vertical="center"/>
    </xf>
    <xf numFmtId="176" fontId="19" fillId="0" borderId="9" xfId="2" applyFont="1" applyBorder="1" applyAlignment="1">
      <alignment vertical="center" wrapText="1"/>
    </xf>
    <xf numFmtId="176" fontId="15" fillId="2" borderId="9" xfId="2" applyFont="1" applyFill="1" applyBorder="1" applyAlignment="1">
      <alignment horizontal="left" vertical="center" wrapText="1"/>
    </xf>
    <xf numFmtId="176" fontId="19" fillId="2" borderId="9" xfId="2" applyFont="1" applyFill="1" applyBorder="1" applyAlignment="1">
      <alignment vertical="center" wrapText="1"/>
    </xf>
    <xf numFmtId="0" fontId="8" fillId="10" borderId="9" xfId="3" applyFont="1" applyFill="1" applyBorder="1" applyAlignment="1">
      <alignment horizontal="center" vertical="center" wrapText="1"/>
    </xf>
    <xf numFmtId="49" fontId="5" fillId="0" borderId="9" xfId="3" applyNumberFormat="1" applyFont="1" applyBorder="1" applyAlignment="1">
      <alignment horizontal="center" vertical="center" wrapText="1"/>
    </xf>
    <xf numFmtId="9" fontId="5" fillId="0" borderId="9" xfId="3" applyNumberFormat="1" applyFont="1" applyBorder="1" applyAlignment="1">
      <alignment horizontal="center" vertical="center" wrapText="1"/>
    </xf>
    <xf numFmtId="176" fontId="4" fillId="6" borderId="9" xfId="2" applyFont="1" applyFill="1" applyBorder="1" applyAlignment="1">
      <alignment vertical="center" wrapText="1"/>
    </xf>
    <xf numFmtId="176" fontId="4" fillId="6" borderId="9" xfId="2" applyFont="1" applyFill="1" applyBorder="1">
      <alignment vertical="center"/>
    </xf>
    <xf numFmtId="0" fontId="4" fillId="0" borderId="4" xfId="3" applyFont="1" applyBorder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8" fillId="10" borderId="10" xfId="3" applyFont="1" applyFill="1" applyBorder="1" applyAlignment="1">
      <alignment horizontal="left" vertical="center" wrapText="1"/>
    </xf>
    <xf numFmtId="0" fontId="8" fillId="10" borderId="13" xfId="3" applyFont="1" applyFill="1" applyBorder="1" applyAlignment="1">
      <alignment horizontal="left" vertical="center" wrapText="1"/>
    </xf>
    <xf numFmtId="0" fontId="8" fillId="10" borderId="11" xfId="3" applyFont="1" applyFill="1" applyBorder="1" applyAlignment="1">
      <alignment horizontal="left" vertical="center" wrapText="1"/>
    </xf>
    <xf numFmtId="176" fontId="5" fillId="4" borderId="4" xfId="2" applyFont="1" applyFill="1" applyBorder="1">
      <alignment vertical="center"/>
    </xf>
    <xf numFmtId="0" fontId="5" fillId="0" borderId="0" xfId="1" applyFont="1" applyAlignment="1">
      <alignment vertical="center"/>
    </xf>
    <xf numFmtId="176" fontId="4" fillId="5" borderId="9" xfId="2" applyFont="1" applyFill="1" applyBorder="1" applyAlignment="1">
      <alignment horizontal="left" vertical="center" wrapText="1"/>
    </xf>
    <xf numFmtId="176" fontId="4" fillId="5" borderId="9" xfId="2" applyFont="1" applyFill="1" applyBorder="1" applyAlignment="1">
      <alignment horizontal="left" vertical="center"/>
    </xf>
    <xf numFmtId="40" fontId="5" fillId="5" borderId="10" xfId="4" applyNumberFormat="1" applyFont="1" applyFill="1" applyBorder="1" applyAlignment="1">
      <alignment horizontal="right" vertical="center" wrapText="1"/>
    </xf>
    <xf numFmtId="40" fontId="5" fillId="5" borderId="11" xfId="4" applyNumberFormat="1" applyFont="1" applyFill="1" applyBorder="1" applyAlignment="1">
      <alignment horizontal="right" vertical="center" wrapText="1"/>
    </xf>
    <xf numFmtId="40" fontId="5" fillId="5" borderId="9" xfId="4" applyNumberFormat="1" applyFont="1" applyFill="1" applyBorder="1" applyAlignment="1">
      <alignment horizontal="right" vertical="center" wrapText="1"/>
    </xf>
    <xf numFmtId="176" fontId="4" fillId="6" borderId="9" xfId="2" applyFont="1" applyFill="1" applyBorder="1" applyAlignment="1">
      <alignment horizontal="center" vertical="center" wrapText="1"/>
    </xf>
    <xf numFmtId="176" fontId="4" fillId="6" borderId="9" xfId="2" applyFont="1" applyFill="1" applyBorder="1" applyAlignment="1">
      <alignment horizontal="center" vertical="center"/>
    </xf>
    <xf numFmtId="40" fontId="4" fillId="7" borderId="9" xfId="5" applyNumberFormat="1" applyFont="1" applyFill="1" applyBorder="1" applyAlignment="1">
      <alignment horizontal="right" vertical="center" wrapText="1"/>
    </xf>
    <xf numFmtId="176" fontId="4" fillId="2" borderId="1" xfId="2" applyFont="1" applyFill="1" applyBorder="1" applyAlignment="1">
      <alignment horizontal="left" vertical="center"/>
    </xf>
    <xf numFmtId="176" fontId="4" fillId="2" borderId="2" xfId="2" applyFont="1" applyFill="1" applyBorder="1" applyAlignment="1">
      <alignment horizontal="left" vertical="center"/>
    </xf>
    <xf numFmtId="176" fontId="4" fillId="2" borderId="3" xfId="2" applyFont="1" applyFill="1" applyBorder="1" applyAlignment="1">
      <alignment horizontal="left" vertical="center"/>
    </xf>
    <xf numFmtId="0" fontId="5" fillId="2" borderId="0" xfId="1" applyFont="1" applyFill="1" applyAlignment="1">
      <alignment horizontal="left" vertical="center" wrapText="1"/>
    </xf>
    <xf numFmtId="0" fontId="5" fillId="2" borderId="5" xfId="1" applyFont="1" applyFill="1" applyBorder="1" applyAlignment="1">
      <alignment horizontal="left" vertical="center" wrapText="1"/>
    </xf>
    <xf numFmtId="0" fontId="8" fillId="3" borderId="9" xfId="3" applyFont="1" applyFill="1" applyBorder="1" applyAlignment="1">
      <alignment horizontal="center" vertical="center" wrapText="1"/>
    </xf>
    <xf numFmtId="176" fontId="4" fillId="0" borderId="10" xfId="2" applyFont="1" applyBorder="1" applyAlignment="1">
      <alignment horizontal="left" vertical="center" wrapText="1"/>
    </xf>
    <xf numFmtId="176" fontId="4" fillId="0" borderId="11" xfId="2" applyFont="1" applyBorder="1" applyAlignment="1">
      <alignment horizontal="left" vertical="center" wrapText="1"/>
    </xf>
    <xf numFmtId="40" fontId="5" fillId="4" borderId="10" xfId="4" applyNumberFormat="1" applyFont="1" applyFill="1" applyBorder="1" applyAlignment="1">
      <alignment horizontal="right" vertical="center" wrapText="1"/>
    </xf>
    <xf numFmtId="40" fontId="5" fillId="4" borderId="11" xfId="4" applyNumberFormat="1" applyFont="1" applyFill="1" applyBorder="1" applyAlignment="1">
      <alignment horizontal="right" vertical="center" wrapText="1"/>
    </xf>
    <xf numFmtId="176" fontId="4" fillId="0" borderId="9" xfId="2" applyFont="1" applyBorder="1" applyAlignment="1">
      <alignment horizontal="left" vertical="center" wrapText="1"/>
    </xf>
    <xf numFmtId="176" fontId="4" fillId="0" borderId="9" xfId="2" applyFont="1" applyBorder="1" applyAlignment="1">
      <alignment horizontal="left" vertical="center"/>
    </xf>
    <xf numFmtId="40" fontId="5" fillId="4" borderId="9" xfId="4" applyNumberFormat="1" applyFont="1" applyFill="1" applyBorder="1" applyAlignment="1">
      <alignment horizontal="right" vertical="center" wrapText="1"/>
    </xf>
    <xf numFmtId="179" fontId="4" fillId="7" borderId="9" xfId="3" applyNumberFormat="1" applyFont="1" applyFill="1" applyBorder="1" applyAlignment="1">
      <alignment vertical="center" wrapText="1"/>
    </xf>
  </cellXfs>
  <cellStyles count="6">
    <cellStyle name="Normal_Sheet1" xfId="3" xr:uid="{386DDEA3-265E-4DD3-A5D7-1C708070B189}"/>
    <cellStyle name="常规" xfId="0" builtinId="0"/>
    <cellStyle name="常规 14 3" xfId="2" xr:uid="{D1867125-5BBD-4D4B-B964-3EDCE1496020}"/>
    <cellStyle name="常规 5" xfId="1" xr:uid="{570ACCC9-1385-4ADD-9747-13A35F4E084E}"/>
    <cellStyle name="常规 9" xfId="4" xr:uid="{F5EF2384-270D-4D87-A977-F7DCB874B572}"/>
    <cellStyle name="千位分隔 2 2" xfId="5" xr:uid="{734EF088-02A4-42C9-854D-8E1212063C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ivate\var\folders\46\6vdj1vl51438ctqfbrb__k7r0000gn\T\com.microsoft.Outlook\Outlook%20Temp\G:\Documents%20and%20Settings\www\Local%20Settings\Temp\CAISSA\&#22885;&#36816;\project\&#21508;&#22242;&#36164;&#26009;\&#26410;&#23613;&#20107;&#23452;\2012&#35834;&#3546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ivate\var\folders\46\6vdj1vl51438ctqfbrb__k7r0000gn\T\com.microsoft.Outlook\Outlook%20Temp\G:\Documents%20and%20Settings\www\Local%20Settings\Temp\CAISSA\&#22885;&#36816;\Finance\YAN%20ticket&amp;Housr\&#25151;&#31080;200803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ivate\var\folders\46\6vdj1vl51438ctqfbrb__k7r0000gn\T\com.microsoft.Outlook\Outlook%20Temp\D:\D\2012%20Lodon\BMW\&#25253;&#20215;\&#23453;&#39532;&#39033;&#30446;_0828-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ivate\var\folders\46\6vdj1vl51438ctqfbrb__k7r0000gn\T\com.microsoft.Outlook\Outlook%20Temp\G:\Newcaissa\&#20225;&#19994;&#21457;&#23637;&#37096;\FINANCE\2011&#39044;&#31639;\&#27719;&#25253;&#29256;\2011&#24180;5&#26376;&#36153;&#29992;&#39044;&#31639;&#24773;&#20917;&#27719;&#24635;&#34920;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问题"/>
      <sheetName val="计划"/>
      <sheetName val="Sheet3"/>
    </sheetNames>
    <sheetDataSet>
      <sheetData sheetId="0" refreshError="1"/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车控"/>
      <sheetName val="房控"/>
      <sheetName val="Sheet1"/>
      <sheetName val="Sheet2"/>
      <sheetName val="门票"/>
      <sheetName val="酒店 "/>
      <sheetName val="选项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Balance"/>
      <sheetName val="Booking for BMW"/>
      <sheetName val="分类标准"/>
      <sheetName val="Booking FOR CS internal "/>
      <sheetName val="考察差旅费汇总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ld"/>
      <sheetName val="汇总"/>
      <sheetName val="伦敦办汇总"/>
      <sheetName val="伦敦办明细"/>
      <sheetName val="伦敦11预算"/>
      <sheetName val="北京费用汇总"/>
      <sheetName val="北京费用明细"/>
      <sheetName val="北京预算"/>
      <sheetName val="Sheet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47A95-CA05-4773-A805-B28E5E0C1273}">
  <dimension ref="A1:I46"/>
  <sheetViews>
    <sheetView tabSelected="1" topLeftCell="A34" zoomScale="40" zoomScaleNormal="40" workbookViewId="0">
      <selection activeCell="F33" sqref="F33"/>
    </sheetView>
  </sheetViews>
  <sheetFormatPr defaultColWidth="7.58203125" defaultRowHeight="19.5" x14ac:dyDescent="0.3"/>
  <cols>
    <col min="1" max="1" width="15.5" style="2" customWidth="1"/>
    <col min="2" max="2" width="61.25" style="2" customWidth="1"/>
    <col min="3" max="3" width="16.33203125" style="2" customWidth="1"/>
    <col min="4" max="4" width="18.08203125" style="2" customWidth="1"/>
    <col min="5" max="5" width="6.5" style="2" customWidth="1"/>
    <col min="6" max="6" width="31.1640625" style="2" customWidth="1"/>
    <col min="7" max="7" width="112.83203125" style="2" customWidth="1"/>
    <col min="8" max="8" width="42.58203125" style="2" customWidth="1"/>
    <col min="9" max="9" width="12.58203125" style="2" bestFit="1" customWidth="1"/>
    <col min="10" max="16384" width="7.58203125" style="2"/>
  </cols>
  <sheetData>
    <row r="1" spans="1:7" s="1" customFormat="1" ht="28.15" customHeight="1" x14ac:dyDescent="0.3"/>
    <row r="2" spans="1:7" x14ac:dyDescent="0.3">
      <c r="A2" s="81" t="s">
        <v>0</v>
      </c>
      <c r="B2" s="82"/>
      <c r="C2" s="82"/>
      <c r="D2" s="82"/>
      <c r="E2" s="82"/>
      <c r="F2" s="82"/>
      <c r="G2" s="83"/>
    </row>
    <row r="3" spans="1:7" ht="25.15" customHeight="1" x14ac:dyDescent="0.3">
      <c r="A3" s="3"/>
      <c r="B3" s="4"/>
      <c r="C3" s="4"/>
      <c r="D3" s="4"/>
      <c r="E3" s="4"/>
      <c r="F3" s="4"/>
      <c r="G3" s="5"/>
    </row>
    <row r="4" spans="1:7" ht="25.15" customHeight="1" x14ac:dyDescent="0.3">
      <c r="A4" s="6"/>
      <c r="B4" s="7" t="s">
        <v>54</v>
      </c>
      <c r="C4" s="8"/>
      <c r="D4" s="7"/>
      <c r="E4" s="9"/>
      <c r="F4" s="9"/>
      <c r="G4" s="10"/>
    </row>
    <row r="5" spans="1:7" ht="25.15" customHeight="1" x14ac:dyDescent="0.3">
      <c r="A5" s="6"/>
      <c r="B5" s="7" t="s">
        <v>55</v>
      </c>
      <c r="C5" s="8"/>
      <c r="D5" s="7"/>
      <c r="E5" s="9"/>
      <c r="F5" s="9"/>
      <c r="G5" s="10"/>
    </row>
    <row r="6" spans="1:7" ht="25.15" customHeight="1" x14ac:dyDescent="0.3">
      <c r="A6" s="6"/>
      <c r="B6" s="7" t="s">
        <v>56</v>
      </c>
      <c r="C6" s="8"/>
      <c r="D6" s="11"/>
      <c r="E6" s="9"/>
      <c r="F6" s="9"/>
      <c r="G6" s="10"/>
    </row>
    <row r="7" spans="1:7" ht="25.15" customHeight="1" x14ac:dyDescent="0.3">
      <c r="A7" s="6"/>
      <c r="B7" s="7" t="s">
        <v>1</v>
      </c>
      <c r="C7" s="8"/>
      <c r="D7" s="11"/>
      <c r="E7" s="9"/>
      <c r="F7" s="9"/>
      <c r="G7" s="10"/>
    </row>
    <row r="8" spans="1:7" ht="25.15" customHeight="1" x14ac:dyDescent="0.3">
      <c r="A8" s="6"/>
      <c r="B8" s="7" t="s">
        <v>2</v>
      </c>
      <c r="C8" s="8"/>
      <c r="D8" s="11"/>
      <c r="E8" s="9"/>
      <c r="F8" s="9"/>
      <c r="G8" s="10"/>
    </row>
    <row r="9" spans="1:7" x14ac:dyDescent="0.3">
      <c r="A9" s="6"/>
      <c r="B9" s="7" t="s">
        <v>3</v>
      </c>
      <c r="C9" s="8"/>
      <c r="D9" s="12"/>
      <c r="E9" s="12"/>
      <c r="F9" s="12"/>
      <c r="G9" s="13"/>
    </row>
    <row r="10" spans="1:7" x14ac:dyDescent="0.3">
      <c r="A10" s="6"/>
      <c r="B10" s="7" t="s">
        <v>4</v>
      </c>
      <c r="C10" s="8"/>
      <c r="D10" s="12"/>
      <c r="E10" s="8"/>
      <c r="F10" s="8"/>
      <c r="G10" s="14"/>
    </row>
    <row r="11" spans="1:7" x14ac:dyDescent="0.3">
      <c r="A11" s="6"/>
      <c r="B11" s="84" t="s">
        <v>5</v>
      </c>
      <c r="C11" s="84"/>
      <c r="D11" s="84"/>
      <c r="E11" s="84"/>
      <c r="F11" s="84"/>
      <c r="G11" s="85"/>
    </row>
    <row r="12" spans="1:7" x14ac:dyDescent="0.3">
      <c r="A12" s="15"/>
      <c r="B12" s="16"/>
      <c r="C12" s="17"/>
      <c r="D12" s="16"/>
      <c r="E12" s="18"/>
      <c r="F12" s="18"/>
      <c r="G12" s="19"/>
    </row>
    <row r="13" spans="1:7" ht="42" x14ac:dyDescent="0.3">
      <c r="A13" s="20"/>
      <c r="B13" s="86" t="s">
        <v>6</v>
      </c>
      <c r="C13" s="86"/>
      <c r="D13" s="86" t="s">
        <v>7</v>
      </c>
      <c r="E13" s="86"/>
      <c r="F13" s="20" t="s">
        <v>8</v>
      </c>
      <c r="G13" s="20" t="s">
        <v>9</v>
      </c>
    </row>
    <row r="14" spans="1:7" ht="42.75" customHeight="1" x14ac:dyDescent="0.3">
      <c r="A14" s="21" t="s">
        <v>10</v>
      </c>
      <c r="B14" s="91" t="s">
        <v>11</v>
      </c>
      <c r="C14" s="92"/>
      <c r="D14" s="93">
        <f>F27</f>
        <v>63653.805337999998</v>
      </c>
      <c r="E14" s="93"/>
      <c r="F14" s="22"/>
      <c r="G14" s="23"/>
    </row>
    <row r="15" spans="1:7" ht="42.75" customHeight="1" x14ac:dyDescent="0.3">
      <c r="A15" s="21" t="s">
        <v>12</v>
      </c>
      <c r="B15" s="91" t="s">
        <v>13</v>
      </c>
      <c r="C15" s="92"/>
      <c r="D15" s="93">
        <f>F36</f>
        <v>71800</v>
      </c>
      <c r="E15" s="93"/>
      <c r="F15" s="22"/>
      <c r="G15" s="23"/>
    </row>
    <row r="16" spans="1:7" ht="42.75" customHeight="1" x14ac:dyDescent="0.3">
      <c r="A16" s="21" t="s">
        <v>14</v>
      </c>
      <c r="B16" s="87" t="s">
        <v>15</v>
      </c>
      <c r="C16" s="88"/>
      <c r="D16" s="89">
        <f>F42</f>
        <v>8436.3649999999998</v>
      </c>
      <c r="E16" s="90"/>
      <c r="F16" s="22"/>
      <c r="G16" s="23"/>
    </row>
    <row r="17" spans="1:8" ht="42.75" customHeight="1" x14ac:dyDescent="0.3">
      <c r="A17" s="21"/>
      <c r="B17" s="73" t="s">
        <v>16</v>
      </c>
      <c r="C17" s="74"/>
      <c r="D17" s="75">
        <f>SUM(D14:D16)</f>
        <v>143890.170338</v>
      </c>
      <c r="E17" s="76"/>
      <c r="F17" s="22"/>
    </row>
    <row r="18" spans="1:8" ht="42.75" customHeight="1" x14ac:dyDescent="0.3">
      <c r="A18" s="21"/>
      <c r="B18" s="73" t="s">
        <v>17</v>
      </c>
      <c r="C18" s="74"/>
      <c r="D18" s="77">
        <f>D17*6%</f>
        <v>8633.4102202799986</v>
      </c>
      <c r="E18" s="77"/>
      <c r="F18" s="22"/>
      <c r="G18" s="23"/>
    </row>
    <row r="19" spans="1:8" x14ac:dyDescent="0.3">
      <c r="A19" s="78" t="s">
        <v>18</v>
      </c>
      <c r="B19" s="79"/>
      <c r="C19" s="79"/>
      <c r="D19" s="80">
        <f>D17+D18</f>
        <v>152523.58055827999</v>
      </c>
      <c r="E19" s="80"/>
      <c r="F19" s="94">
        <f>102863.27+49639.79</f>
        <v>152503.06</v>
      </c>
      <c r="G19" s="24"/>
    </row>
    <row r="20" spans="1:8" x14ac:dyDescent="0.3">
      <c r="A20" s="25" t="s">
        <v>19</v>
      </c>
      <c r="B20" s="26"/>
      <c r="C20" s="27"/>
      <c r="D20" s="26"/>
      <c r="E20" s="28"/>
      <c r="F20" s="28"/>
      <c r="G20" s="29"/>
    </row>
    <row r="21" spans="1:8" ht="25.15" customHeight="1" x14ac:dyDescent="0.3">
      <c r="A21" s="71"/>
      <c r="B21" s="72"/>
      <c r="C21" s="72"/>
      <c r="D21" s="66"/>
      <c r="E21" s="66"/>
      <c r="F21" s="66"/>
      <c r="G21" s="67"/>
    </row>
    <row r="22" spans="1:8" ht="25.15" customHeight="1" x14ac:dyDescent="0.3">
      <c r="A22" s="65"/>
      <c r="B22" s="66"/>
      <c r="C22" s="66"/>
      <c r="D22" s="66"/>
      <c r="E22" s="66"/>
      <c r="F22" s="66"/>
      <c r="G22" s="67"/>
    </row>
    <row r="23" spans="1:8" ht="84" x14ac:dyDescent="0.3">
      <c r="A23" s="20" t="s">
        <v>23</v>
      </c>
      <c r="B23" s="20" t="s">
        <v>6</v>
      </c>
      <c r="C23" s="30" t="s">
        <v>20</v>
      </c>
      <c r="D23" s="31" t="s">
        <v>22</v>
      </c>
      <c r="E23" s="31" t="s">
        <v>24</v>
      </c>
      <c r="F23" s="30" t="s">
        <v>21</v>
      </c>
      <c r="G23" s="20" t="s">
        <v>9</v>
      </c>
    </row>
    <row r="24" spans="1:8" ht="106.5" x14ac:dyDescent="0.3">
      <c r="A24" s="39">
        <v>1</v>
      </c>
      <c r="B24" s="43" t="s">
        <v>25</v>
      </c>
      <c r="C24" s="45">
        <v>1000</v>
      </c>
      <c r="D24" s="46">
        <v>1</v>
      </c>
      <c r="E24" s="39">
        <v>1</v>
      </c>
      <c r="F24" s="38">
        <f>C24*D24*E24</f>
        <v>1000</v>
      </c>
      <c r="G24" s="43" t="s">
        <v>26</v>
      </c>
    </row>
    <row r="25" spans="1:8" ht="46.15" customHeight="1" x14ac:dyDescent="0.3">
      <c r="A25" s="39">
        <v>2</v>
      </c>
      <c r="B25" s="44" t="s">
        <v>27</v>
      </c>
      <c r="C25" s="47">
        <v>53212</v>
      </c>
      <c r="D25" s="46">
        <v>1</v>
      </c>
      <c r="E25" s="39">
        <v>1</v>
      </c>
      <c r="F25" s="38">
        <f>C25*D25*E25</f>
        <v>53212</v>
      </c>
      <c r="G25" s="43" t="s">
        <v>28</v>
      </c>
      <c r="H25" s="42" t="s">
        <v>29</v>
      </c>
    </row>
    <row r="26" spans="1:8" ht="46.15" customHeight="1" x14ac:dyDescent="0.3">
      <c r="A26" s="39">
        <v>3</v>
      </c>
      <c r="B26" s="44" t="s">
        <v>30</v>
      </c>
      <c r="C26" s="48">
        <v>1348.829334</v>
      </c>
      <c r="D26" s="46">
        <v>1</v>
      </c>
      <c r="E26" s="46">
        <v>7</v>
      </c>
      <c r="F26" s="38">
        <f>C26*D26*E26</f>
        <v>9441.8053380000001</v>
      </c>
      <c r="G26" s="49" t="s">
        <v>31</v>
      </c>
      <c r="H26" s="50"/>
    </row>
    <row r="27" spans="1:8" ht="25.15" customHeight="1" x14ac:dyDescent="0.3">
      <c r="A27" s="63" t="s">
        <v>32</v>
      </c>
      <c r="B27" s="64"/>
      <c r="C27" s="64"/>
      <c r="D27" s="64"/>
      <c r="E27" s="64"/>
      <c r="F27" s="36">
        <f>SUM(F24:F26)</f>
        <v>63653.805337999998</v>
      </c>
      <c r="G27" s="36"/>
    </row>
    <row r="28" spans="1:8" ht="25.15" customHeight="1" x14ac:dyDescent="0.3">
      <c r="A28" s="65"/>
      <c r="B28" s="66"/>
      <c r="C28" s="66"/>
      <c r="D28" s="66"/>
      <c r="E28" s="66"/>
      <c r="F28" s="66"/>
      <c r="G28" s="67"/>
    </row>
    <row r="29" spans="1:8" ht="87" x14ac:dyDescent="0.3">
      <c r="A29" s="20" t="s">
        <v>33</v>
      </c>
      <c r="B29" s="20" t="s">
        <v>6</v>
      </c>
      <c r="C29" s="30" t="s">
        <v>20</v>
      </c>
      <c r="D29" s="31" t="s">
        <v>34</v>
      </c>
      <c r="E29" s="31" t="s">
        <v>35</v>
      </c>
      <c r="F29" s="30" t="s">
        <v>21</v>
      </c>
      <c r="G29" s="20" t="s">
        <v>9</v>
      </c>
    </row>
    <row r="30" spans="1:8" ht="56.5" customHeight="1" x14ac:dyDescent="0.3">
      <c r="A30" s="37">
        <v>1</v>
      </c>
      <c r="B30" s="51" t="s">
        <v>36</v>
      </c>
      <c r="C30" s="52">
        <v>2000</v>
      </c>
      <c r="D30" s="53">
        <v>1</v>
      </c>
      <c r="E30" s="33">
        <v>5</v>
      </c>
      <c r="F30" s="34">
        <f>C30*D30*E30</f>
        <v>10000</v>
      </c>
      <c r="G30" s="54" t="s">
        <v>50</v>
      </c>
      <c r="H30" s="55" t="s">
        <v>37</v>
      </c>
    </row>
    <row r="31" spans="1:8" ht="64.5" x14ac:dyDescent="0.3">
      <c r="A31" s="39">
        <v>2</v>
      </c>
      <c r="B31" s="51" t="s">
        <v>52</v>
      </c>
      <c r="C31" s="34">
        <v>9500</v>
      </c>
      <c r="D31" s="33">
        <v>2</v>
      </c>
      <c r="E31" s="33">
        <v>1</v>
      </c>
      <c r="F31" s="34">
        <f>C31*D31*E31</f>
        <v>19000</v>
      </c>
      <c r="G31" s="32" t="s">
        <v>51</v>
      </c>
      <c r="H31" s="56"/>
    </row>
    <row r="32" spans="1:8" ht="49" customHeight="1" x14ac:dyDescent="0.3">
      <c r="A32" s="37">
        <v>3</v>
      </c>
      <c r="B32" s="23" t="s">
        <v>60</v>
      </c>
      <c r="C32" s="48">
        <v>700</v>
      </c>
      <c r="D32" s="39">
        <v>10</v>
      </c>
      <c r="E32" s="39">
        <v>2</v>
      </c>
      <c r="F32" s="41">
        <f t="shared" ref="F32:F33" si="0">C32*D32*E32</f>
        <v>14000</v>
      </c>
      <c r="G32" s="57"/>
      <c r="H32" s="44"/>
    </row>
    <row r="33" spans="1:9" ht="37.5" customHeight="1" x14ac:dyDescent="0.3">
      <c r="A33" s="39">
        <v>4</v>
      </c>
      <c r="B33" s="23" t="s">
        <v>61</v>
      </c>
      <c r="C33" s="48">
        <v>600</v>
      </c>
      <c r="D33" s="39">
        <v>8</v>
      </c>
      <c r="E33" s="39">
        <v>5</v>
      </c>
      <c r="F33" s="41">
        <f t="shared" si="0"/>
        <v>24000</v>
      </c>
      <c r="G33" s="57"/>
      <c r="H33" s="44"/>
    </row>
    <row r="34" spans="1:9" ht="52.5" customHeight="1" x14ac:dyDescent="0.3">
      <c r="A34" s="37">
        <v>5</v>
      </c>
      <c r="B34" s="23" t="s">
        <v>59</v>
      </c>
      <c r="C34" s="48">
        <v>200</v>
      </c>
      <c r="D34" s="39">
        <v>6</v>
      </c>
      <c r="E34" s="39">
        <v>2</v>
      </c>
      <c r="F34" s="41">
        <f>C34*D34*E34</f>
        <v>2400</v>
      </c>
      <c r="G34" s="57" t="s">
        <v>38</v>
      </c>
    </row>
    <row r="35" spans="1:9" ht="52.5" customHeight="1" x14ac:dyDescent="0.3">
      <c r="A35" s="39">
        <v>6</v>
      </c>
      <c r="B35" s="58" t="s">
        <v>53</v>
      </c>
      <c r="C35" s="35">
        <v>200</v>
      </c>
      <c r="D35" s="33">
        <v>6</v>
      </c>
      <c r="E35" s="33">
        <v>2</v>
      </c>
      <c r="F35" s="34">
        <f>C35*D35*E35</f>
        <v>2400</v>
      </c>
      <c r="G35" s="59" t="s">
        <v>58</v>
      </c>
    </row>
    <row r="36" spans="1:9" ht="56" customHeight="1" x14ac:dyDescent="0.3">
      <c r="A36" s="63" t="s">
        <v>39</v>
      </c>
      <c r="B36" s="64"/>
      <c r="C36" s="64"/>
      <c r="D36" s="64"/>
      <c r="E36" s="64"/>
      <c r="F36" s="36">
        <f>SUM(F30:F35)</f>
        <v>71800</v>
      </c>
      <c r="G36" s="36"/>
    </row>
    <row r="37" spans="1:9" ht="25.15" customHeight="1" x14ac:dyDescent="0.3">
      <c r="A37" s="65"/>
      <c r="B37" s="66"/>
      <c r="C37" s="66"/>
      <c r="D37" s="66"/>
      <c r="E37" s="66"/>
      <c r="F37" s="66"/>
      <c r="G37" s="67"/>
    </row>
    <row r="38" spans="1:9" ht="25.15" customHeight="1" x14ac:dyDescent="0.3">
      <c r="A38" s="65"/>
      <c r="B38" s="66"/>
      <c r="C38" s="66"/>
      <c r="D38" s="66"/>
      <c r="E38" s="66"/>
      <c r="F38" s="66"/>
      <c r="G38" s="67"/>
    </row>
    <row r="39" spans="1:9" ht="87" x14ac:dyDescent="0.3">
      <c r="A39" s="20" t="s">
        <v>40</v>
      </c>
      <c r="B39" s="20" t="s">
        <v>6</v>
      </c>
      <c r="C39" s="30" t="s">
        <v>20</v>
      </c>
      <c r="D39" s="31" t="s">
        <v>34</v>
      </c>
      <c r="E39" s="31" t="s">
        <v>35</v>
      </c>
      <c r="F39" s="30" t="s">
        <v>21</v>
      </c>
      <c r="G39" s="20" t="s">
        <v>9</v>
      </c>
    </row>
    <row r="40" spans="1:9" ht="33" customHeight="1" x14ac:dyDescent="0.3">
      <c r="A40" s="60"/>
      <c r="B40" s="68" t="s">
        <v>41</v>
      </c>
      <c r="C40" s="69"/>
      <c r="D40" s="69"/>
      <c r="E40" s="69"/>
      <c r="F40" s="69"/>
      <c r="G40" s="70"/>
    </row>
    <row r="41" spans="1:9" ht="46.5" customHeight="1" x14ac:dyDescent="0.3">
      <c r="A41" s="39">
        <v>1</v>
      </c>
      <c r="B41" s="40" t="s">
        <v>42</v>
      </c>
      <c r="C41" s="34">
        <f>H41</f>
        <v>843636.5</v>
      </c>
      <c r="D41" s="39">
        <v>1</v>
      </c>
      <c r="E41" s="61" t="s">
        <v>57</v>
      </c>
      <c r="F41" s="41">
        <f>C41*E41</f>
        <v>8436.3649999999998</v>
      </c>
      <c r="G41" s="40" t="s">
        <v>43</v>
      </c>
      <c r="H41" s="2">
        <v>843636.5</v>
      </c>
      <c r="I41" s="2">
        <v>843635.9</v>
      </c>
    </row>
    <row r="42" spans="1:9" ht="33.75" customHeight="1" x14ac:dyDescent="0.3">
      <c r="A42" s="63" t="s">
        <v>44</v>
      </c>
      <c r="B42" s="64"/>
      <c r="C42" s="64"/>
      <c r="D42" s="64"/>
      <c r="E42" s="64"/>
      <c r="F42" s="36">
        <f>SUM(F41:F41)</f>
        <v>8436.3649999999998</v>
      </c>
      <c r="G42" s="36"/>
    </row>
    <row r="43" spans="1:9" x14ac:dyDescent="0.3">
      <c r="A43" s="65"/>
      <c r="B43" s="66"/>
      <c r="C43" s="66"/>
      <c r="D43" s="66"/>
      <c r="E43" s="66"/>
      <c r="F43" s="66"/>
      <c r="G43" s="67"/>
    </row>
    <row r="44" spans="1:9" ht="84" x14ac:dyDescent="0.3">
      <c r="A44" s="20" t="s">
        <v>45</v>
      </c>
      <c r="B44" s="20" t="s">
        <v>6</v>
      </c>
      <c r="C44" s="30" t="s">
        <v>20</v>
      </c>
      <c r="D44" s="31" t="s">
        <v>22</v>
      </c>
      <c r="E44" s="31" t="s">
        <v>46</v>
      </c>
      <c r="F44" s="30" t="s">
        <v>21</v>
      </c>
      <c r="G44" s="20" t="s">
        <v>9</v>
      </c>
    </row>
    <row r="45" spans="1:9" ht="46.5" customHeight="1" x14ac:dyDescent="0.3">
      <c r="A45" s="39">
        <v>1</v>
      </c>
      <c r="B45" s="40" t="s">
        <v>47</v>
      </c>
      <c r="C45" s="41">
        <f>F27+F36+F42</f>
        <v>143890.170338</v>
      </c>
      <c r="D45" s="39">
        <v>1</v>
      </c>
      <c r="E45" s="62">
        <v>0.06</v>
      </c>
      <c r="F45" s="41">
        <f>C45*D45*E45</f>
        <v>8633.4102202799986</v>
      </c>
      <c r="G45" s="40" t="s">
        <v>48</v>
      </c>
    </row>
    <row r="46" spans="1:9" ht="70.150000000000006" customHeight="1" x14ac:dyDescent="0.3">
      <c r="A46" s="63" t="s">
        <v>49</v>
      </c>
      <c r="B46" s="64"/>
      <c r="C46" s="64"/>
      <c r="D46" s="64"/>
      <c r="E46" s="64"/>
      <c r="F46" s="36">
        <f>SUM(F45)</f>
        <v>8633.4102202799986</v>
      </c>
      <c r="G46" s="36"/>
    </row>
  </sheetData>
  <mergeCells count="27">
    <mergeCell ref="A2:G2"/>
    <mergeCell ref="B11:G11"/>
    <mergeCell ref="B13:C13"/>
    <mergeCell ref="D13:E13"/>
    <mergeCell ref="B16:C16"/>
    <mergeCell ref="D16:E16"/>
    <mergeCell ref="B14:C14"/>
    <mergeCell ref="D14:E14"/>
    <mergeCell ref="B15:C15"/>
    <mergeCell ref="D15:E15"/>
    <mergeCell ref="B17:C17"/>
    <mergeCell ref="D17:E17"/>
    <mergeCell ref="B18:C18"/>
    <mergeCell ref="D18:E18"/>
    <mergeCell ref="A19:C19"/>
    <mergeCell ref="D19:E19"/>
    <mergeCell ref="A28:G28"/>
    <mergeCell ref="A36:E36"/>
    <mergeCell ref="A37:G37"/>
    <mergeCell ref="A21:G21"/>
    <mergeCell ref="A22:G22"/>
    <mergeCell ref="A27:E27"/>
    <mergeCell ref="A42:E42"/>
    <mergeCell ref="A43:G43"/>
    <mergeCell ref="A46:E46"/>
    <mergeCell ref="A38:G38"/>
    <mergeCell ref="B40:G40"/>
  </mergeCells>
  <phoneticPr fontId="2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5-RR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lihanbin581127@outlook.com</dc:creator>
  <cp:lastModifiedBy>lihanbin581127@outlook.com</cp:lastModifiedBy>
  <dcterms:created xsi:type="dcterms:W3CDTF">2025-04-03T02:09:35Z</dcterms:created>
  <dcterms:modified xsi:type="dcterms:W3CDTF">2025-04-22T09:44:53Z</dcterms:modified>
</cp:coreProperties>
</file>