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 tabRatio="395"/>
  </bookViews>
  <sheets>
    <sheet name="结算-地接社" sheetId="18" r:id="rId1"/>
  </sheets>
  <definedNames>
    <definedName name="_xlnm.Print_Area" localSheetId="0">'结算-地接社'!$A$1:$G$41</definedName>
    <definedName name="_xlnm.Print_Titles" localSheetId="0">'结算-地接社'!$9:$9</definedName>
  </definedNames>
  <calcPr calcId="144525"/>
</workbook>
</file>

<file path=xl/sharedStrings.xml><?xml version="1.0" encoding="utf-8"?>
<sst xmlns="http://schemas.openxmlformats.org/spreadsheetml/2006/main" count="65" uniqueCount="62">
  <si>
    <t>先声药业会务服务报价表</t>
  </si>
  <si>
    <t>项目名称：7.7扬州姚赟卿PUR2307011</t>
  </si>
  <si>
    <r>
      <rPr>
        <b/>
        <sz val="10"/>
        <rFont val="宋体"/>
        <charset val="134"/>
      </rPr>
      <t>供应商</t>
    </r>
    <r>
      <rPr>
        <sz val="10"/>
        <rFont val="Arial"/>
        <charset val="134"/>
      </rPr>
      <t>:</t>
    </r>
  </si>
  <si>
    <t>康辉集团北京国际会议展览有限公司</t>
  </si>
  <si>
    <t>活动时间：7.7</t>
  </si>
  <si>
    <r>
      <rPr>
        <b/>
        <sz val="10"/>
        <rFont val="宋体"/>
        <charset val="134"/>
      </rPr>
      <t>联络人</t>
    </r>
    <r>
      <rPr>
        <sz val="10"/>
        <rFont val="Arial"/>
        <charset val="134"/>
      </rPr>
      <t>:</t>
    </r>
  </si>
  <si>
    <t>王凤雨</t>
  </si>
  <si>
    <t>活动地点：扬州</t>
  </si>
  <si>
    <r>
      <rPr>
        <b/>
        <sz val="10"/>
        <rFont val="宋体"/>
        <charset val="134"/>
      </rPr>
      <t>手机</t>
    </r>
    <r>
      <rPr>
        <sz val="10"/>
        <rFont val="Arial"/>
        <charset val="134"/>
      </rPr>
      <t>:</t>
    </r>
  </si>
  <si>
    <t>15210370021</t>
  </si>
  <si>
    <t>拟参加人数：35</t>
  </si>
  <si>
    <r>
      <rPr>
        <b/>
        <sz val="10"/>
        <rFont val="宋体"/>
        <charset val="134"/>
      </rPr>
      <t>邮箱</t>
    </r>
    <r>
      <rPr>
        <sz val="10"/>
        <rFont val="Arial"/>
        <charset val="134"/>
      </rPr>
      <t xml:space="preserve">:
</t>
    </r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</si>
  <si>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</si>
  <si>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</si>
  <si>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</si>
  <si>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</si>
  <si>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</si>
  <si>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</si>
  <si>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</si>
  <si>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</si>
  <si>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</si>
  <si>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扬州中兴天成国际（双人标准间）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</si>
  <si>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</si>
  <si>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</si>
  <si>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</si>
  <si>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高铁</t>
  </si>
  <si>
    <t>以实际费用为准</t>
  </si>
  <si>
    <t>餐饮</t>
  </si>
  <si>
    <t>7月7日早茶、7月7日-7月9日晚餐或夜宵，以实际费用为准</t>
  </si>
  <si>
    <t>茶歇，水果，咖啡</t>
  </si>
  <si>
    <t>展台茶歇，以实际费用为准</t>
  </si>
  <si>
    <t>陪同人员</t>
  </si>
  <si>
    <t>跟会服务人员</t>
  </si>
  <si>
    <t>含餐补及交通补贴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</si>
  <si>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</si>
  <si>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</si>
  <si>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门型展架1</t>
  </si>
  <si>
    <t>1.2m*2m</t>
  </si>
  <si>
    <t>门型展架2</t>
  </si>
  <si>
    <t>0.8m*1.8m</t>
  </si>
  <si>
    <t>桌布</t>
  </si>
  <si>
    <t>横幅</t>
  </si>
  <si>
    <t>10m*0.67m</t>
  </si>
  <si>
    <t>日程单页</t>
  </si>
  <si>
    <t>A4，157g铜版纸</t>
  </si>
  <si>
    <t>普通A4打印</t>
  </si>
  <si>
    <t>按页数报价</t>
  </si>
  <si>
    <t>普通A4彩印</t>
  </si>
  <si>
    <t>胸卡</t>
  </si>
  <si>
    <t>卡+挂绳，pvc，橄榄扣，涤纶带，8*12cm</t>
  </si>
  <si>
    <t>席卡</t>
  </si>
  <si>
    <t>250g铜版纸</t>
  </si>
  <si>
    <t>欢迎卡</t>
  </si>
  <si>
    <t>信息服务（前期信息收集+酒店落实对接）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</si>
  <si>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</si>
  <si>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</si>
  <si>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</si>
  <si>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</si>
  <si>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</si>
  <si>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</si>
  <si>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</si>
  <si>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rFont val="Arial"/>
        <charset val="134"/>
      </rPr>
      <t xml:space="preserve"> </t>
    </r>
    <r>
      <rPr>
        <b/>
        <sz val="9"/>
        <rFont val="微软雅黑"/>
        <charset val="134"/>
      </rPr>
      <t>地接社费用人均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</si>
</sst>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2"/>
      <name val="宋体"/>
      <charset val="134"/>
    </font>
    <font>
      <sz val="9"/>
      <name val="Arial"/>
      <charset val="134"/>
    </font>
    <font>
      <b/>
      <sz val="9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3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5" borderId="3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36" applyNumberFormat="0" applyAlignment="0" applyProtection="0">
      <alignment vertical="center"/>
    </xf>
    <xf numFmtId="0" fontId="25" fillId="19" borderId="32" applyNumberFormat="0" applyAlignment="0" applyProtection="0">
      <alignment vertical="center"/>
    </xf>
    <xf numFmtId="0" fontId="26" fillId="20" borderId="37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38" applyNumberFormat="0" applyFill="0" applyAlignment="0" applyProtection="0">
      <alignment vertical="center"/>
    </xf>
    <xf numFmtId="0" fontId="28" fillId="0" borderId="39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84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49" fontId="6" fillId="2" borderId="0" xfId="0" applyNumberFormat="1" applyFont="1" applyFill="1" applyAlignment="1">
      <alignment vertical="top"/>
    </xf>
    <xf numFmtId="0" fontId="6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1" fillId="5" borderId="1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/>
    </xf>
    <xf numFmtId="0" fontId="8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24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" fillId="7" borderId="1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/>
    </xf>
    <xf numFmtId="9" fontId="2" fillId="2" borderId="27" xfId="0" applyNumberFormat="1" applyFont="1" applyFill="1" applyBorder="1" applyAlignment="1">
      <alignment horizontal="center" vertical="center"/>
    </xf>
    <xf numFmtId="9" fontId="2" fillId="2" borderId="28" xfId="0" applyNumberFormat="1" applyFont="1" applyFill="1" applyBorder="1" applyAlignment="1">
      <alignment horizontal="center" vertical="center"/>
    </xf>
    <xf numFmtId="9" fontId="2" fillId="2" borderId="29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right" vertical="center" wrapText="1"/>
    </xf>
    <xf numFmtId="0" fontId="2" fillId="5" borderId="13" xfId="0" applyFont="1" applyFill="1" applyBorder="1" applyAlignment="1">
      <alignment horizontal="right" vertical="center" wrapText="1"/>
    </xf>
    <xf numFmtId="176" fontId="2" fillId="5" borderId="20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left" vertical="center"/>
    </xf>
    <xf numFmtId="0" fontId="2" fillId="8" borderId="6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/>
    </xf>
    <xf numFmtId="10" fontId="2" fillId="2" borderId="27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0" fontId="2" fillId="2" borderId="29" xfId="0" applyNumberFormat="1" applyFont="1" applyFill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right" vertical="center" wrapText="1"/>
    </xf>
    <xf numFmtId="177" fontId="2" fillId="9" borderId="31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79375</xdr:colOff>
      <xdr:row>0</xdr:row>
      <xdr:rowOff>123825</xdr:rowOff>
    </xdr:from>
    <xdr:to>
      <xdr:col>2</xdr:col>
      <xdr:colOff>165100</xdr:colOff>
      <xdr:row>2</xdr:row>
      <xdr:rowOff>200025</xdr:rowOff>
    </xdr:to>
    <xdr:pic>
      <xdr:nvPicPr>
        <xdr:cNvPr id="2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375" y="123825"/>
          <a:ext cx="2312035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41"/>
  <sheetViews>
    <sheetView tabSelected="1" zoomScale="85" zoomScaleNormal="85" workbookViewId="0">
      <selection activeCell="K14" sqref="K14"/>
    </sheetView>
  </sheetViews>
  <sheetFormatPr defaultColWidth="9" defaultRowHeight="12.5" outlineLevelCol="6"/>
  <cols>
    <col min="1" max="1" width="15.6833333333333" style="3" customWidth="1"/>
    <col min="2" max="2" width="13.5333333333333" style="3" customWidth="1"/>
    <col min="3" max="3" width="42.6416666666667" style="4" customWidth="1"/>
    <col min="4" max="4" width="12.45" style="5" customWidth="1"/>
    <col min="5" max="5" width="7.05" style="5" customWidth="1"/>
    <col min="6" max="6" width="7.25" style="5" customWidth="1"/>
    <col min="7" max="7" width="15.5833333333333" style="5" customWidth="1"/>
    <col min="8" max="16384" width="9" style="3"/>
  </cols>
  <sheetData>
    <row r="1" ht="13" spans="1:7">
      <c r="A1" s="6"/>
      <c r="B1" s="6"/>
      <c r="C1" s="7"/>
      <c r="D1" s="8"/>
      <c r="E1" s="3"/>
      <c r="F1" s="3"/>
      <c r="G1" s="3"/>
    </row>
    <row r="2" ht="13" spans="1:7">
      <c r="A2" s="6"/>
      <c r="B2" s="6"/>
      <c r="C2" s="7"/>
      <c r="D2" s="8"/>
      <c r="E2" s="3"/>
      <c r="F2" s="3"/>
      <c r="G2" s="3"/>
    </row>
    <row r="3" ht="45.75" customHeight="1" spans="1:7">
      <c r="A3" s="9" t="s">
        <v>0</v>
      </c>
      <c r="B3" s="9"/>
      <c r="C3" s="9"/>
      <c r="D3" s="9"/>
      <c r="E3" s="9"/>
      <c r="F3" s="9"/>
      <c r="G3" s="9"/>
    </row>
    <row r="4" s="1" customFormat="1" ht="17.25" customHeight="1" spans="1:5">
      <c r="A4" s="10" t="s">
        <v>1</v>
      </c>
      <c r="B4" s="10"/>
      <c r="C4" s="11"/>
      <c r="D4" s="12" t="s">
        <v>2</v>
      </c>
      <c r="E4" s="13" t="s">
        <v>3</v>
      </c>
    </row>
    <row r="5" s="1" customFormat="1" ht="17.25" customHeight="1" spans="1:5">
      <c r="A5" s="10" t="s">
        <v>4</v>
      </c>
      <c r="B5" s="10"/>
      <c r="C5" s="14"/>
      <c r="D5" s="12" t="s">
        <v>5</v>
      </c>
      <c r="E5" s="13" t="s">
        <v>6</v>
      </c>
    </row>
    <row r="6" s="1" customFormat="1" ht="17.25" customHeight="1" spans="1:5">
      <c r="A6" s="10" t="s">
        <v>7</v>
      </c>
      <c r="B6" s="10"/>
      <c r="C6" s="15"/>
      <c r="D6" s="12" t="s">
        <v>8</v>
      </c>
      <c r="E6" s="16" t="s">
        <v>9</v>
      </c>
    </row>
    <row r="7" s="1" customFormat="1" ht="17.25" customHeight="1" spans="1:5">
      <c r="A7" s="10" t="s">
        <v>10</v>
      </c>
      <c r="B7" s="10"/>
      <c r="C7" s="15"/>
      <c r="D7" s="17" t="s">
        <v>11</v>
      </c>
      <c r="E7" s="13" t="s">
        <v>12</v>
      </c>
    </row>
    <row r="8" s="1" customFormat="1" ht="12.25" spans="3:7">
      <c r="C8" s="18"/>
      <c r="D8" s="19"/>
      <c r="E8" s="19"/>
      <c r="F8" s="19"/>
      <c r="G8" s="19"/>
    </row>
    <row r="9" s="2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2" customFormat="1" ht="17.25" customHeight="1" spans="1:7">
      <c r="A10" s="24" t="s">
        <v>19</v>
      </c>
      <c r="B10" s="25"/>
      <c r="C10" s="25"/>
      <c r="D10" s="25"/>
      <c r="E10" s="25"/>
      <c r="F10" s="25"/>
      <c r="G10" s="26"/>
    </row>
    <row r="11" s="1" customFormat="1" ht="17.25" customHeight="1" spans="1:7">
      <c r="A11" s="27" t="s">
        <v>20</v>
      </c>
      <c r="B11" s="28"/>
      <c r="C11" s="29" t="s">
        <v>21</v>
      </c>
      <c r="D11" s="30">
        <v>480</v>
      </c>
      <c r="E11" s="30">
        <v>6</v>
      </c>
      <c r="F11" s="30">
        <v>2</v>
      </c>
      <c r="G11" s="31">
        <f>D11*E11*F11</f>
        <v>5760</v>
      </c>
    </row>
    <row r="12" s="1" customFormat="1" ht="17.25" customHeight="1" spans="1:7">
      <c r="A12" s="32" t="s">
        <v>22</v>
      </c>
      <c r="B12" s="33"/>
      <c r="C12" s="33"/>
      <c r="D12" s="33"/>
      <c r="E12" s="33"/>
      <c r="F12" s="34"/>
      <c r="G12" s="35">
        <f>SUM(G11:G11)</f>
        <v>5760</v>
      </c>
    </row>
    <row r="13" s="2" customFormat="1" ht="17.25" customHeight="1" spans="1:7">
      <c r="A13" s="36" t="s">
        <v>23</v>
      </c>
      <c r="B13" s="37"/>
      <c r="C13" s="37"/>
      <c r="D13" s="37"/>
      <c r="E13" s="37"/>
      <c r="F13" s="37"/>
      <c r="G13" s="38"/>
    </row>
    <row r="14" s="1" customFormat="1" ht="17.25" customHeight="1" spans="1:7">
      <c r="A14" s="39" t="s">
        <v>24</v>
      </c>
      <c r="B14" s="40" t="s">
        <v>25</v>
      </c>
      <c r="C14" s="41" t="s">
        <v>26</v>
      </c>
      <c r="D14" s="42">
        <v>2000</v>
      </c>
      <c r="E14" s="42">
        <v>1</v>
      </c>
      <c r="F14" s="42">
        <v>1</v>
      </c>
      <c r="G14" s="43">
        <f>D14*E14*F14</f>
        <v>2000</v>
      </c>
    </row>
    <row r="15" s="1" customFormat="1" ht="17.25" customHeight="1" spans="1:7">
      <c r="A15" s="27" t="s">
        <v>27</v>
      </c>
      <c r="B15" s="40"/>
      <c r="C15" s="44" t="s">
        <v>28</v>
      </c>
      <c r="D15" s="45">
        <v>12000</v>
      </c>
      <c r="E15" s="42">
        <v>1</v>
      </c>
      <c r="F15" s="42">
        <v>1</v>
      </c>
      <c r="G15" s="43">
        <f>D15*E15*F15</f>
        <v>12000</v>
      </c>
    </row>
    <row r="16" s="1" customFormat="1" ht="17.25" customHeight="1" spans="1:7">
      <c r="A16" s="27" t="s">
        <v>29</v>
      </c>
      <c r="B16" s="40"/>
      <c r="C16" s="44" t="s">
        <v>30</v>
      </c>
      <c r="D16" s="45">
        <v>2000</v>
      </c>
      <c r="E16" s="42">
        <v>1</v>
      </c>
      <c r="F16" s="42">
        <v>1</v>
      </c>
      <c r="G16" s="43">
        <f>D16*E16*F16</f>
        <v>2000</v>
      </c>
    </row>
    <row r="17" s="1" customFormat="1" ht="17.25" customHeight="1" spans="1:7">
      <c r="A17" s="27" t="s">
        <v>31</v>
      </c>
      <c r="B17" s="46" t="s">
        <v>32</v>
      </c>
      <c r="C17" s="40" t="s">
        <v>33</v>
      </c>
      <c r="D17" s="45">
        <v>400</v>
      </c>
      <c r="E17" s="42">
        <v>1</v>
      </c>
      <c r="F17" s="42">
        <v>1</v>
      </c>
      <c r="G17" s="43">
        <f>D17*E17*F17</f>
        <v>400</v>
      </c>
    </row>
    <row r="18" s="1" customFormat="1" ht="17.25" customHeight="1" spans="1:7">
      <c r="A18" s="47" t="s">
        <v>34</v>
      </c>
      <c r="B18" s="48"/>
      <c r="C18" s="48"/>
      <c r="D18" s="48"/>
      <c r="E18" s="48"/>
      <c r="F18" s="48"/>
      <c r="G18" s="49">
        <f>SUM(G14:G17)</f>
        <v>16400</v>
      </c>
    </row>
    <row r="19" s="2" customFormat="1" ht="17.25" customHeight="1" spans="1:7">
      <c r="A19" s="36" t="s">
        <v>35</v>
      </c>
      <c r="B19" s="37"/>
      <c r="C19" s="37"/>
      <c r="D19" s="37"/>
      <c r="E19" s="37"/>
      <c r="F19" s="37"/>
      <c r="G19" s="37"/>
    </row>
    <row r="20" s="1" customFormat="1" ht="17.25" customHeight="1" spans="1:7">
      <c r="A20" s="50" t="s">
        <v>36</v>
      </c>
      <c r="B20" s="51"/>
      <c r="C20" s="52" t="s">
        <v>37</v>
      </c>
      <c r="D20" s="53">
        <v>200</v>
      </c>
      <c r="E20" s="54">
        <v>2</v>
      </c>
      <c r="F20" s="54">
        <v>1</v>
      </c>
      <c r="G20" s="55">
        <f>D20*E20*F20</f>
        <v>400</v>
      </c>
    </row>
    <row r="21" s="1" customFormat="1" ht="17.25" hidden="1" customHeight="1" spans="1:7">
      <c r="A21" s="50" t="s">
        <v>38</v>
      </c>
      <c r="B21" s="51"/>
      <c r="C21" s="52" t="s">
        <v>39</v>
      </c>
      <c r="D21" s="53">
        <v>180</v>
      </c>
      <c r="E21" s="54"/>
      <c r="F21" s="54"/>
      <c r="G21" s="55">
        <f>D21*E21*F21</f>
        <v>0</v>
      </c>
    </row>
    <row r="22" s="1" customFormat="1" ht="17.25" hidden="1" customHeight="1" spans="1:7">
      <c r="A22" s="50" t="s">
        <v>40</v>
      </c>
      <c r="B22" s="51"/>
      <c r="C22" s="52"/>
      <c r="D22" s="53"/>
      <c r="E22" s="54"/>
      <c r="F22" s="54"/>
      <c r="G22" s="55">
        <f>D22*E22*F22</f>
        <v>0</v>
      </c>
    </row>
    <row r="23" s="1" customFormat="1" ht="17.25" hidden="1" customHeight="1" spans="1:7">
      <c r="A23" s="56" t="s">
        <v>41</v>
      </c>
      <c r="B23" s="57"/>
      <c r="C23" s="52" t="s">
        <v>42</v>
      </c>
      <c r="D23" s="53">
        <v>200</v>
      </c>
      <c r="E23" s="54"/>
      <c r="F23" s="54"/>
      <c r="G23" s="55">
        <f>D23*E23*F23</f>
        <v>0</v>
      </c>
    </row>
    <row r="24" s="1" customFormat="1" ht="17.25" hidden="1" customHeight="1" spans="1:7">
      <c r="A24" s="50" t="s">
        <v>43</v>
      </c>
      <c r="B24" s="51"/>
      <c r="C24" s="58" t="s">
        <v>44</v>
      </c>
      <c r="D24" s="59">
        <v>5</v>
      </c>
      <c r="E24" s="54"/>
      <c r="F24" s="54"/>
      <c r="G24" s="55">
        <f t="shared" ref="G24:G33" si="0">D24*E24*F24</f>
        <v>0</v>
      </c>
    </row>
    <row r="25" s="1" customFormat="1" ht="17.25" hidden="1" customHeight="1" spans="1:7">
      <c r="A25" s="50" t="s">
        <v>45</v>
      </c>
      <c r="B25" s="51"/>
      <c r="C25" s="58" t="s">
        <v>46</v>
      </c>
      <c r="D25" s="59">
        <v>0.8</v>
      </c>
      <c r="E25" s="54"/>
      <c r="F25" s="54"/>
      <c r="G25" s="55">
        <f t="shared" si="0"/>
        <v>0</v>
      </c>
    </row>
    <row r="26" s="1" customFormat="1" ht="17.25" hidden="1" customHeight="1" spans="1:7">
      <c r="A26" s="50" t="s">
        <v>47</v>
      </c>
      <c r="B26" s="51"/>
      <c r="C26" s="58" t="s">
        <v>46</v>
      </c>
      <c r="D26" s="59">
        <v>1.2</v>
      </c>
      <c r="E26" s="54"/>
      <c r="F26" s="54"/>
      <c r="G26" s="55">
        <f t="shared" si="0"/>
        <v>0</v>
      </c>
    </row>
    <row r="27" s="1" customFormat="1" ht="17.25" hidden="1" customHeight="1" spans="1:7">
      <c r="A27" s="50" t="s">
        <v>48</v>
      </c>
      <c r="B27" s="51"/>
      <c r="C27" s="58" t="s">
        <v>49</v>
      </c>
      <c r="D27" s="59">
        <v>10</v>
      </c>
      <c r="E27" s="54"/>
      <c r="F27" s="54"/>
      <c r="G27" s="55">
        <f t="shared" si="0"/>
        <v>0</v>
      </c>
    </row>
    <row r="28" s="1" customFormat="1" ht="17.25" hidden="1" customHeight="1" spans="1:7">
      <c r="A28" s="50" t="s">
        <v>50</v>
      </c>
      <c r="B28" s="51"/>
      <c r="C28" s="58" t="s">
        <v>51</v>
      </c>
      <c r="D28" s="53">
        <v>8</v>
      </c>
      <c r="E28" s="54"/>
      <c r="F28" s="54"/>
      <c r="G28" s="55">
        <f t="shared" si="0"/>
        <v>0</v>
      </c>
    </row>
    <row r="29" s="1" customFormat="1" ht="17.25" hidden="1" customHeight="1" spans="1:7">
      <c r="A29" s="50" t="s">
        <v>52</v>
      </c>
      <c r="B29" s="51"/>
      <c r="C29" s="58" t="s">
        <v>51</v>
      </c>
      <c r="D29" s="53">
        <v>8</v>
      </c>
      <c r="E29" s="54"/>
      <c r="F29" s="54"/>
      <c r="G29" s="55">
        <f t="shared" si="0"/>
        <v>0</v>
      </c>
    </row>
    <row r="30" s="1" customFormat="1" ht="17.25" hidden="1" customHeight="1" spans="1:7">
      <c r="A30" s="60" t="s">
        <v>53</v>
      </c>
      <c r="B30" s="61"/>
      <c r="C30" s="40" t="s">
        <v>54</v>
      </c>
      <c r="D30" s="45">
        <v>20</v>
      </c>
      <c r="E30" s="62"/>
      <c r="F30" s="30"/>
      <c r="G30" s="55">
        <f t="shared" si="0"/>
        <v>0</v>
      </c>
    </row>
    <row r="31" s="1" customFormat="1" ht="17.25" customHeight="1" spans="1:7">
      <c r="A31" s="47" t="s">
        <v>55</v>
      </c>
      <c r="B31" s="48"/>
      <c r="C31" s="48"/>
      <c r="D31" s="48"/>
      <c r="E31" s="48"/>
      <c r="F31" s="48"/>
      <c r="G31" s="49">
        <f>SUM(G20:G30)</f>
        <v>400</v>
      </c>
    </row>
    <row r="32" s="2" customFormat="1" ht="17.25" customHeight="1" spans="1:7">
      <c r="A32" s="36" t="s">
        <v>56</v>
      </c>
      <c r="B32" s="37"/>
      <c r="C32" s="37"/>
      <c r="D32" s="37"/>
      <c r="E32" s="37"/>
      <c r="F32" s="37"/>
      <c r="G32" s="38"/>
    </row>
    <row r="33" s="1" customFormat="1" ht="17.25" customHeight="1" spans="1:7">
      <c r="A33" s="63" t="s">
        <v>57</v>
      </c>
      <c r="B33" s="64"/>
      <c r="C33" s="65">
        <v>0.06</v>
      </c>
      <c r="D33" s="66"/>
      <c r="E33" s="66"/>
      <c r="F33" s="67"/>
      <c r="G33" s="68">
        <f>(G12+G18+G31)*C33</f>
        <v>1353.6</v>
      </c>
    </row>
    <row r="34" s="1" customFormat="1" ht="17.25" customHeight="1" spans="1:7">
      <c r="A34" s="69" t="s">
        <v>34</v>
      </c>
      <c r="B34" s="70"/>
      <c r="C34" s="70"/>
      <c r="D34" s="70"/>
      <c r="E34" s="70"/>
      <c r="F34" s="70"/>
      <c r="G34" s="71">
        <f>G12+G18+G31+G33</f>
        <v>23913.6</v>
      </c>
    </row>
    <row r="35" s="2" customFormat="1" ht="17.25" customHeight="1" spans="1:7">
      <c r="A35" s="72" t="s">
        <v>58</v>
      </c>
      <c r="B35" s="73"/>
      <c r="C35" s="73"/>
      <c r="D35" s="73"/>
      <c r="E35" s="73"/>
      <c r="F35" s="73"/>
      <c r="G35" s="74"/>
    </row>
    <row r="36" s="1" customFormat="1" ht="17.25" customHeight="1" spans="1:7">
      <c r="A36" s="75" t="s">
        <v>59</v>
      </c>
      <c r="B36" s="76"/>
      <c r="C36" s="77">
        <v>0.06</v>
      </c>
      <c r="D36" s="78"/>
      <c r="E36" s="78"/>
      <c r="F36" s="79"/>
      <c r="G36" s="80">
        <f>G34*C36</f>
        <v>1434.816</v>
      </c>
    </row>
    <row r="37" s="1" customFormat="1" ht="17.25" customHeight="1" spans="1:7">
      <c r="A37" s="81" t="s">
        <v>60</v>
      </c>
      <c r="B37" s="70"/>
      <c r="C37" s="70"/>
      <c r="D37" s="70"/>
      <c r="E37" s="70"/>
      <c r="F37" s="70"/>
      <c r="G37" s="82">
        <f>G34+G36</f>
        <v>25348.416</v>
      </c>
    </row>
    <row r="38" s="1" customFormat="1" ht="17.25" customHeight="1" spans="1:7">
      <c r="A38" s="81" t="s">
        <v>61</v>
      </c>
      <c r="B38" s="70"/>
      <c r="C38" s="70"/>
      <c r="D38" s="70"/>
      <c r="E38" s="70"/>
      <c r="F38" s="70"/>
      <c r="G38" s="82">
        <f>G37/35</f>
        <v>724.240457142857</v>
      </c>
    </row>
    <row r="39" s="1" customFormat="1" spans="1:7">
      <c r="A39" s="3"/>
      <c r="B39" s="3"/>
      <c r="C39" s="3"/>
      <c r="D39" s="3"/>
      <c r="E39" s="3"/>
      <c r="F39" s="3"/>
      <c r="G39" s="3"/>
    </row>
    <row r="40" s="1" customFormat="1" ht="12.75" customHeight="1" spans="1:7">
      <c r="A40" s="83"/>
      <c r="B40" s="83"/>
      <c r="C40" s="83"/>
      <c r="D40" s="83"/>
      <c r="E40" s="83"/>
      <c r="F40" s="83"/>
      <c r="G40" s="83"/>
    </row>
    <row r="41" s="1" customFormat="1" ht="11.5" spans="1:7">
      <c r="A41" s="83"/>
      <c r="B41" s="83"/>
      <c r="C41" s="83"/>
      <c r="D41" s="83"/>
      <c r="E41" s="83"/>
      <c r="F41" s="83"/>
      <c r="G41" s="83"/>
    </row>
  </sheetData>
  <mergeCells count="29">
    <mergeCell ref="A3:G3"/>
    <mergeCell ref="A9:B9"/>
    <mergeCell ref="A10:G10"/>
    <mergeCell ref="A12:F12"/>
    <mergeCell ref="A13:G13"/>
    <mergeCell ref="A18:F18"/>
    <mergeCell ref="A19:G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F31"/>
    <mergeCell ref="A32:G32"/>
    <mergeCell ref="A33:B33"/>
    <mergeCell ref="C33:F33"/>
    <mergeCell ref="A34:F34"/>
    <mergeCell ref="A35:G35"/>
    <mergeCell ref="A36:B36"/>
    <mergeCell ref="C36:F36"/>
    <mergeCell ref="A37:F37"/>
    <mergeCell ref="A38:F38"/>
    <mergeCell ref="A40:G41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2023-07-05T09:01:14Z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9CF8405BFCFA426D9C2D7882F3B5CB06_12</vt:lpwstr>
  </property>
  <property fmtid="{D5CDD505-2E9C-101B-9397-08002B2CF9AE}" pid="6" name="KSOProductBuildVer">
    <vt:lpwstr>2052-11.1.0.14309</vt:lpwstr>
  </property>
</Properties>
</file>